
<file path=[Content_Types].xml><?xml version="1.0" encoding="utf-8"?>
<Types xmlns="http://schemas.openxmlformats.org/package/2006/content-types">
  <Default Extension="bin" ContentType="application/vnd.openxmlformats-officedocument.spreadsheetml.printerSettings"/>
  <Default Extension="png" ContentType="image/png"/>
  <Override PartName="/xl/tables/table3.xml" ContentType="application/vnd.openxmlformats-officedocument.spreadsheetml.table+xml"/>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tables/table2.xml" ContentType="application/vnd.openxmlformats-officedocument.spreadsheetml.table+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Default Extension="jpeg" ContentType="image/jpeg"/>
  <Override PartName="/xl/drawings/drawing4.xml" ContentType="application/vnd.openxmlformats-officedocument.drawing+xml"/>
  <Override PartName="/xl/drawings/drawing5.xml" ContentType="application/vnd.openxmlformats-officedocument.drawing+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xl/drawings/drawing2.xml" ContentType="application/vnd.openxmlformats-officedocument.drawing+xml"/>
  <Override PartName="/xl/drawings/drawing3.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codeName="{B7FE6334-C1A2-E50D-BD3D-5F4D41BBC2E3}"/>
  <workbookPr codeName="ThisWorkbook"/>
  <bookViews>
    <workbookView xWindow="0" yWindow="0" windowWidth="23256" windowHeight="11748" tabRatio="792" activeTab="7"/>
  </bookViews>
  <sheets>
    <sheet name="Accueil" sheetId="14" r:id="rId1"/>
    <sheet name="Journal" sheetId="11" r:id="rId2"/>
    <sheet name="BD_Articles_Stocks" sheetId="9" r:id="rId3"/>
    <sheet name="La_Facture" sheetId="12" r:id="rId4"/>
    <sheet name="Personnels" sheetId="7" r:id="rId5"/>
    <sheet name="Tailles" sheetId="6" r:id="rId6"/>
    <sheet name="Explications" sheetId="13" r:id="rId7"/>
    <sheet name="Historique La_Facture" sheetId="15" r:id="rId8"/>
  </sheets>
  <definedNames>
    <definedName name="_Articles">Articles[Articles]</definedName>
    <definedName name="_Enregistrement">Le_Journal[N°]</definedName>
    <definedName name="_Nom">Tailles[NOM PRENOM]</definedName>
    <definedName name="_Références">Articles[Références]</definedName>
    <definedName name="_Seuil">BD_Articles_Stocks!$F$2</definedName>
    <definedName name="Entrées">Journal!$F$3</definedName>
    <definedName name="_xlnm.Print_Titles" localSheetId="2">BD_Articles_Stocks!$2:$4</definedName>
    <definedName name="L_Article">Journal!$D$3</definedName>
    <definedName name="La_date">Journal!$C$3</definedName>
    <definedName name="Référence">Journal!$E$3</definedName>
    <definedName name="Sorties">Journal!$G$3</definedName>
    <definedName name="_xlnm.Print_Area" localSheetId="2">BD_Articles_Stocks!$B$2:$G$59</definedName>
    <definedName name="_xlnm.Print_Area" localSheetId="3">La_Facture!$B$2:$J$34</definedName>
  </definedNames>
  <calcPr calcId="125725"/>
</workbook>
</file>

<file path=xl/calcChain.xml><?xml version="1.0" encoding="utf-8"?>
<calcChain xmlns="http://schemas.openxmlformats.org/spreadsheetml/2006/main">
  <c r="F43" i="9"/>
  <c r="G43"/>
  <c r="F38" l="1"/>
  <c r="G38"/>
  <c r="F28"/>
  <c r="G28"/>
  <c r="B18" i="14" l="1"/>
  <c r="G44" i="9" l="1"/>
  <c r="C13" i="12" l="1"/>
  <c r="B16" l="1"/>
  <c r="B17"/>
  <c r="B18"/>
  <c r="B19"/>
  <c r="B20"/>
  <c r="B21"/>
  <c r="B22"/>
  <c r="B23"/>
  <c r="B24"/>
  <c r="B15"/>
  <c r="D3" i="11" l="1"/>
  <c r="F16" i="12"/>
  <c r="F17"/>
  <c r="F18"/>
  <c r="F19"/>
  <c r="F20"/>
  <c r="F21"/>
  <c r="F22"/>
  <c r="F23"/>
  <c r="F24"/>
  <c r="F15"/>
  <c r="G19" i="9" l="1"/>
  <c r="G18"/>
  <c r="G17"/>
  <c r="G20"/>
  <c r="G15"/>
  <c r="G16"/>
  <c r="G39"/>
  <c r="G37"/>
  <c r="G40"/>
  <c r="G41"/>
  <c r="G42"/>
  <c r="G9"/>
  <c r="G8"/>
  <c r="G7"/>
  <c r="G10"/>
  <c r="G11"/>
  <c r="G12"/>
  <c r="G33"/>
  <c r="G32"/>
  <c r="G31"/>
  <c r="G34"/>
  <c r="G35"/>
  <c r="G36"/>
  <c r="G13"/>
  <c r="G14"/>
  <c r="G30"/>
  <c r="G29"/>
  <c r="G27"/>
  <c r="G45"/>
  <c r="G46"/>
  <c r="G6"/>
  <c r="G5"/>
  <c r="G23"/>
  <c r="G22"/>
  <c r="G21"/>
  <c r="G24"/>
  <c r="G25"/>
  <c r="G26"/>
  <c r="F19"/>
  <c r="F18"/>
  <c r="F17"/>
  <c r="F20"/>
  <c r="F15"/>
  <c r="F16"/>
  <c r="F39"/>
  <c r="F37"/>
  <c r="F40"/>
  <c r="F41"/>
  <c r="F42"/>
  <c r="F9"/>
  <c r="F8"/>
  <c r="F7"/>
  <c r="F10"/>
  <c r="F11"/>
  <c r="F12"/>
  <c r="F33"/>
  <c r="F32"/>
  <c r="F31"/>
  <c r="F34"/>
  <c r="F35"/>
  <c r="F36"/>
  <c r="F13"/>
  <c r="F14"/>
  <c r="F30"/>
  <c r="F29"/>
  <c r="F27"/>
  <c r="F45"/>
  <c r="F44"/>
  <c r="F46"/>
  <c r="F6"/>
  <c r="F5"/>
  <c r="F23"/>
  <c r="F22"/>
  <c r="F21"/>
  <c r="F24"/>
  <c r="F25"/>
  <c r="F26"/>
  <c r="I18" i="12"/>
  <c r="I16"/>
  <c r="D3" i="9"/>
  <c r="F3"/>
  <c r="G17" i="12" l="1"/>
  <c r="J17" s="1"/>
  <c r="G21"/>
  <c r="J21" s="1"/>
  <c r="G19"/>
  <c r="J19" s="1"/>
  <c r="G23"/>
  <c r="J23" s="1"/>
  <c r="I17"/>
  <c r="I19"/>
  <c r="I21"/>
  <c r="I23"/>
  <c r="H16"/>
  <c r="H18"/>
  <c r="H20"/>
  <c r="G16"/>
  <c r="J16" s="1"/>
  <c r="H17"/>
  <c r="G18"/>
  <c r="J18" s="1"/>
  <c r="H19"/>
  <c r="G20"/>
  <c r="J20" s="1"/>
  <c r="I20"/>
  <c r="H21"/>
  <c r="G22"/>
  <c r="J22" s="1"/>
  <c r="I22"/>
  <c r="H23"/>
  <c r="G24"/>
  <c r="J24" s="1"/>
  <c r="I24"/>
  <c r="H22"/>
  <c r="H24"/>
  <c r="G15" l="1"/>
  <c r="G7"/>
  <c r="G6"/>
  <c r="G5"/>
  <c r="I15" l="1"/>
  <c r="J15"/>
  <c r="H15"/>
  <c r="I28" l="1"/>
  <c r="I27"/>
  <c r="I30" l="1"/>
  <c r="B10" i="6"/>
</calcChain>
</file>

<file path=xl/sharedStrings.xml><?xml version="1.0" encoding="utf-8"?>
<sst xmlns="http://schemas.openxmlformats.org/spreadsheetml/2006/main" count="535" uniqueCount="297">
  <si>
    <t>Prix unitaire</t>
  </si>
  <si>
    <t>SWEET</t>
  </si>
  <si>
    <t>Qté</t>
  </si>
  <si>
    <t>% TVA</t>
  </si>
  <si>
    <t>Prix unitaire HT</t>
  </si>
  <si>
    <t>Prix unitaire TTC</t>
  </si>
  <si>
    <t>Total
HT</t>
  </si>
  <si>
    <t>Total TVA</t>
  </si>
  <si>
    <t>Total
TTC</t>
  </si>
  <si>
    <t>Total HT</t>
  </si>
  <si>
    <t>TVA</t>
  </si>
  <si>
    <t>Total TTC</t>
  </si>
  <si>
    <t>Adresse:</t>
  </si>
  <si>
    <t>Ville</t>
  </si>
  <si>
    <t>Code Postal:</t>
  </si>
  <si>
    <t>Ville:</t>
  </si>
  <si>
    <t>NOM PRENOM</t>
  </si>
  <si>
    <t>ABARKAN  Michel</t>
  </si>
  <si>
    <t>APPELHANS  Antoine</t>
  </si>
  <si>
    <t>ATZENI  Giovanni</t>
  </si>
  <si>
    <t>23, Rue de lampertheim</t>
  </si>
  <si>
    <t>16, Route de Saverne</t>
  </si>
  <si>
    <t>14, Rue André Malraux</t>
  </si>
  <si>
    <t>11a, Rue des Vignes</t>
  </si>
  <si>
    <t>BISCHHEIM</t>
  </si>
  <si>
    <t>OBERHAUSBERGEN</t>
  </si>
  <si>
    <t>ADRESSE</t>
  </si>
  <si>
    <t>Code postal</t>
  </si>
  <si>
    <t>Polo Gilet</t>
  </si>
  <si>
    <t>R599M S</t>
  </si>
  <si>
    <t>R599M M</t>
  </si>
  <si>
    <t>R599M L</t>
  </si>
  <si>
    <t>R599M XL</t>
  </si>
  <si>
    <t>R599 XXL</t>
  </si>
  <si>
    <t>R599 XXXL</t>
  </si>
  <si>
    <t>TEE SHIRT</t>
  </si>
  <si>
    <t>11939 S</t>
  </si>
  <si>
    <t>11939 M</t>
  </si>
  <si>
    <t>11939 L</t>
  </si>
  <si>
    <t>11939 XL</t>
  </si>
  <si>
    <t>11939 XXL</t>
  </si>
  <si>
    <t>11939 XXXL</t>
  </si>
  <si>
    <t>Coupe Vent</t>
  </si>
  <si>
    <t>K687 S</t>
  </si>
  <si>
    <t>K687 M</t>
  </si>
  <si>
    <t>K687 L</t>
  </si>
  <si>
    <t>K687 XL</t>
  </si>
  <si>
    <t>K687 XXL</t>
  </si>
  <si>
    <t>K687 XXXL</t>
  </si>
  <si>
    <t>K445C S</t>
  </si>
  <si>
    <t>K445C M</t>
  </si>
  <si>
    <t>K445C L</t>
  </si>
  <si>
    <t>K445C XL</t>
  </si>
  <si>
    <t>K445C XXL</t>
  </si>
  <si>
    <t>K445C XXXL</t>
  </si>
  <si>
    <t>POLO Bleu Ciel</t>
  </si>
  <si>
    <t>PB01L</t>
  </si>
  <si>
    <t>POLO Bleu Foncé</t>
  </si>
  <si>
    <t>PB02L</t>
  </si>
  <si>
    <t>POLO Logo Blanc</t>
  </si>
  <si>
    <t>PB03M</t>
  </si>
  <si>
    <t>PB03L</t>
  </si>
  <si>
    <t>PB03 XL</t>
  </si>
  <si>
    <t>PB03 XXL</t>
  </si>
  <si>
    <t>Veste matelassée</t>
  </si>
  <si>
    <t>HIMA L</t>
  </si>
  <si>
    <t>HIMA M</t>
  </si>
  <si>
    <t>HIMA XL</t>
  </si>
  <si>
    <t>ANORACK</t>
  </si>
  <si>
    <t>TAILLE</t>
  </si>
  <si>
    <t>L</t>
  </si>
  <si>
    <t>XXL</t>
  </si>
  <si>
    <t>XL</t>
  </si>
  <si>
    <t>NOM</t>
  </si>
  <si>
    <r>
      <rPr>
        <b/>
        <sz val="16"/>
        <color indexed="40"/>
        <rFont val="Wingdings"/>
        <charset val="2"/>
      </rPr>
      <t xml:space="preserve">ç  </t>
    </r>
    <r>
      <rPr>
        <b/>
        <sz val="16"/>
        <color indexed="40"/>
        <rFont val="Calibri"/>
        <family val="2"/>
      </rPr>
      <t>RECHERCHE par le NOM</t>
    </r>
  </si>
  <si>
    <t>Liste déroulante</t>
  </si>
  <si>
    <t>POLO KARIBAN</t>
  </si>
  <si>
    <t>K241 S</t>
  </si>
  <si>
    <t>K241 M</t>
  </si>
  <si>
    <t>K241 L</t>
  </si>
  <si>
    <t>K241 XL</t>
  </si>
  <si>
    <t>K241 XXL</t>
  </si>
  <si>
    <t>K241 XXXL</t>
  </si>
  <si>
    <t>Le trésorier</t>
  </si>
  <si>
    <t>OBSERVATIONS</t>
  </si>
  <si>
    <t>Articles</t>
  </si>
  <si>
    <t>Références</t>
  </si>
  <si>
    <t>Stocks</t>
  </si>
  <si>
    <t>Référence</t>
  </si>
  <si>
    <t>Date d'entrée / sortie</t>
  </si>
  <si>
    <t>Seuil Mini de commande :</t>
  </si>
  <si>
    <t>Référence(s)</t>
  </si>
  <si>
    <t>Description(s)</t>
  </si>
  <si>
    <t>Georges WOLFF</t>
  </si>
  <si>
    <t>Pétanque Club d’Oberhausbergen
50, Route de Wolfisheim
67205 OBERHAUSBERGEN</t>
  </si>
  <si>
    <t>TRESORIER</t>
  </si>
  <si>
    <t>67205 OBERHAUSBERGEN</t>
  </si>
  <si>
    <t>Affiliation F.F.P.J.P. n° 67/9202
Code Informatique n° 3006
Secteur Centre</t>
  </si>
  <si>
    <t>Article</t>
  </si>
  <si>
    <t>Nombre d'articles
entrés</t>
  </si>
  <si>
    <t>Nombre
d'articles
sortis</t>
  </si>
  <si>
    <t>Quantité
Sortie</t>
  </si>
  <si>
    <t>Référence
Article</t>
  </si>
  <si>
    <t>Quantité
Entrée</t>
  </si>
  <si>
    <t>Observations</t>
  </si>
  <si>
    <t>N°</t>
  </si>
  <si>
    <t>Stock total</t>
  </si>
  <si>
    <t>Valeur du
Stock total</t>
  </si>
  <si>
    <t>Valeur des
stocks actuels</t>
  </si>
  <si>
    <t>FACTURE  N°</t>
  </si>
  <si>
    <t>DATE</t>
  </si>
  <si>
    <t>COPYRIGHT: Fabien STAUB 2016/2017</t>
  </si>
  <si>
    <t>ANO 01 L</t>
  </si>
  <si>
    <t>ANO 01 M</t>
  </si>
  <si>
    <r>
      <t xml:space="preserve">Désignation de l'article </t>
    </r>
    <r>
      <rPr>
        <b/>
        <sz val="12"/>
        <color rgb="FFC00000"/>
        <rFont val="Calibri"/>
        <family val="2"/>
        <scheme val="minor"/>
      </rPr>
      <t>N</t>
    </r>
    <r>
      <rPr>
        <b/>
        <sz val="11"/>
        <color rgb="FFC00000"/>
        <rFont val="Calibri"/>
        <family val="2"/>
        <scheme val="minor"/>
      </rPr>
      <t xml:space="preserve">E RIEN INSCRIRE CI-DESSOUS           </t>
    </r>
    <r>
      <rPr>
        <b/>
        <sz val="11"/>
        <color rgb="FFC00000"/>
        <rFont val="Calibri"/>
        <family val="2"/>
      </rPr>
      <t>↓↓↓</t>
    </r>
  </si>
  <si>
    <t>VESTE BLEUE</t>
  </si>
  <si>
    <t>vble</t>
  </si>
  <si>
    <t>NOM:</t>
  </si>
  <si>
    <t>PRIX</t>
  </si>
  <si>
    <t>Date</t>
  </si>
  <si>
    <t>BAUMGART  Albert</t>
  </si>
  <si>
    <t>06, Place Saint Thomas</t>
  </si>
  <si>
    <t>NIEDERHAUSBERGEN</t>
  </si>
  <si>
    <t>BELMADANI  Abdelati</t>
  </si>
  <si>
    <t>26, Place Erasme</t>
  </si>
  <si>
    <t>STRASBOURG</t>
  </si>
  <si>
    <t>BIFFE  Gérard</t>
  </si>
  <si>
    <t>02, Rue du Foyer</t>
  </si>
  <si>
    <t>HOLTZHEIM</t>
  </si>
  <si>
    <t>XXXL</t>
  </si>
  <si>
    <t>BORNERT  Simone</t>
  </si>
  <si>
    <t>17, Rue Claude DEBUSSY</t>
  </si>
  <si>
    <t>REICHSTETT</t>
  </si>
  <si>
    <t>BOSCH  Dominique</t>
  </si>
  <si>
    <t>CHEVILLARD  Nicolas</t>
  </si>
  <si>
    <t>6, rue des Romains</t>
  </si>
  <si>
    <t>DURNINGEN</t>
  </si>
  <si>
    <t>COMMUN Robert</t>
  </si>
  <si>
    <t>7, Rue des Fauvettes</t>
  </si>
  <si>
    <t>OBERSCHAEFFOLSHEIM</t>
  </si>
  <si>
    <t>CORBISEZ   Jean Jacques</t>
  </si>
  <si>
    <t>23, Rue Henry FRESNAY</t>
  </si>
  <si>
    <t>CORBISEZ P  Jean Jacques</t>
  </si>
  <si>
    <t>DA SILVA  David</t>
  </si>
  <si>
    <t>01, Rue de la Belette</t>
  </si>
  <si>
    <t>DASSENOY  Gérard</t>
  </si>
  <si>
    <t>04, impasse des Marronniers</t>
  </si>
  <si>
    <t>MARLENHEIM</t>
  </si>
  <si>
    <t>DENEKEN  Gilbert</t>
  </si>
  <si>
    <t>03, Rue de la Forêt</t>
  </si>
  <si>
    <t>WOLFISHEIM</t>
  </si>
  <si>
    <t>DEVAUX  Thierry</t>
  </si>
  <si>
    <t>07, Rue de L'Eglise</t>
  </si>
  <si>
    <t>ITTLENHEIM</t>
  </si>
  <si>
    <t>DIAS CLEMENTE Sebastien</t>
  </si>
  <si>
    <t>120, Grand Rue</t>
  </si>
  <si>
    <t>DUMONT  Georges</t>
  </si>
  <si>
    <t>11, Rue Paul CLAUDEL</t>
  </si>
  <si>
    <t>DUQUENOY Bruno</t>
  </si>
  <si>
    <t>14, Rue de Stutzheim</t>
  </si>
  <si>
    <t>EDY Philippe</t>
  </si>
  <si>
    <t>2, Rue Marcellin BERTHELOT</t>
  </si>
  <si>
    <t>LINGOLSHEIM</t>
  </si>
  <si>
    <t>ESPOSITO  Bruno</t>
  </si>
  <si>
    <t>20, Rue de Bruxelles</t>
  </si>
  <si>
    <t>FALCI  Michel</t>
  </si>
  <si>
    <t>28, Route de la Wantzenau</t>
  </si>
  <si>
    <t>FEIGENBRUGEL  Charles</t>
  </si>
  <si>
    <t>46, rue de Hoenheim</t>
  </si>
  <si>
    <t xml:space="preserve">L  </t>
  </si>
  <si>
    <t>FEIGENBRUGEL  Robert</t>
  </si>
  <si>
    <t>09a, Rue des Fleurs</t>
  </si>
  <si>
    <t>FERRAND Josette</t>
  </si>
  <si>
    <t>26, Rue du Gal DE GAULLE</t>
  </si>
  <si>
    <t>M</t>
  </si>
  <si>
    <t>FERRAZ  Abdelkader</t>
  </si>
  <si>
    <t>03, Impasse des Iris</t>
  </si>
  <si>
    <t>WASSELONNE</t>
  </si>
  <si>
    <t>FIORE Jean-Baptiste</t>
  </si>
  <si>
    <t>170, Route des Romains</t>
  </si>
  <si>
    <t>FRANKE  Arthur</t>
  </si>
  <si>
    <t>30, rue Augustin Fresnel</t>
  </si>
  <si>
    <t>FRICKER   Ernest</t>
  </si>
  <si>
    <t>05, Rue des Bleuets</t>
  </si>
  <si>
    <t>WEITBRUCH</t>
  </si>
  <si>
    <t>FRICKER   Pierette</t>
  </si>
  <si>
    <t>GARDENQ  Robert</t>
  </si>
  <si>
    <t>31, Rue Louis NEEL</t>
  </si>
  <si>
    <t>GENTILE  Emilio</t>
  </si>
  <si>
    <t>03, rue du Docteur Freisz</t>
  </si>
  <si>
    <t>GROB Noël</t>
  </si>
  <si>
    <t>12, Rue de Flandres</t>
  </si>
  <si>
    <t>GUNTHNER  Roland</t>
  </si>
  <si>
    <t>25, Rue Bernanos</t>
  </si>
  <si>
    <t>HASOON Suhail</t>
  </si>
  <si>
    <t>09, Quai du Gal KOENIG</t>
  </si>
  <si>
    <t>HEINTZ  Michel</t>
  </si>
  <si>
    <t>30, Rue de Soultz</t>
  </si>
  <si>
    <t>HERNANDEZ  Jean Pierre</t>
  </si>
  <si>
    <t>05, rue du Séminaire</t>
  </si>
  <si>
    <t>OSTWALD</t>
  </si>
  <si>
    <t>HERRMANN Cécile</t>
  </si>
  <si>
    <t>16, Rue de Lupstein</t>
  </si>
  <si>
    <t>HERZOG  Jean Luc</t>
  </si>
  <si>
    <t>28, Rue des Acacias</t>
  </si>
  <si>
    <t>JAECQUES  Marcel</t>
  </si>
  <si>
    <t>51, Rue du Bellay</t>
  </si>
  <si>
    <t>JAEGER  Jean-Paul</t>
  </si>
  <si>
    <t>03, Rue Tacite</t>
  </si>
  <si>
    <t>KELLER  Ferdinand</t>
  </si>
  <si>
    <t>15, Rue de Mundolsheim</t>
  </si>
  <si>
    <t>KOCH  Bernard</t>
  </si>
  <si>
    <t>07, Rue Victor HUGO</t>
  </si>
  <si>
    <t>BREUSCHWICKERSEIM</t>
  </si>
  <si>
    <t>KOENIG  Guy</t>
  </si>
  <si>
    <t>17, Rue Vincent Scotto</t>
  </si>
  <si>
    <t>ILLKIRCH GRAFFENSTADEN</t>
  </si>
  <si>
    <t>KOHL Claude</t>
  </si>
  <si>
    <t>1, Alleé St Sauveur le Vicomte</t>
  </si>
  <si>
    <t>KUHN Raphaël</t>
  </si>
  <si>
    <t>12, Rue du Bellay</t>
  </si>
  <si>
    <t>LAHOUD  Guy</t>
  </si>
  <si>
    <t>46,  Rue Galilée</t>
  </si>
  <si>
    <t>LANIER  Christian</t>
  </si>
  <si>
    <t>09, Rue Marcel Pagnol</t>
  </si>
  <si>
    <t>LEVEL  Jean-Max</t>
  </si>
  <si>
    <t>04, Rue des Champs</t>
  </si>
  <si>
    <t>LOEWENGUTH  Jean-Charles</t>
  </si>
  <si>
    <t>09, Rue des Tourterelles</t>
  </si>
  <si>
    <t>MARSON  Albert</t>
  </si>
  <si>
    <t>04, Rue de Brechlingen</t>
  </si>
  <si>
    <t>MAURICE  Allan</t>
  </si>
  <si>
    <t>09, Rue du Bellay</t>
  </si>
  <si>
    <t>METZGER  Gilbert</t>
  </si>
  <si>
    <t>13, Boulevard LA FONTAINE</t>
  </si>
  <si>
    <t>MURER  Ernest</t>
  </si>
  <si>
    <t>15, Rue Horace</t>
  </si>
  <si>
    <t>MURER  Henry</t>
  </si>
  <si>
    <t>08, Rue Sénèque</t>
  </si>
  <si>
    <t>ONGERI  Dominique</t>
  </si>
  <si>
    <t>2b, Rue du Schnockeloch</t>
  </si>
  <si>
    <t>PIERRE  Julien</t>
  </si>
  <si>
    <t>15, Rue du Milieu</t>
  </si>
  <si>
    <t>ECKBOLSHEIM</t>
  </si>
  <si>
    <t>RABENJAMINA Christian</t>
  </si>
  <si>
    <t>REISS André</t>
  </si>
  <si>
    <t>12, Rue Durer</t>
  </si>
  <si>
    <t>REMY  Jean-Paul</t>
  </si>
  <si>
    <t>12, Rue de Lupstein</t>
  </si>
  <si>
    <t>ROMERO  Félix</t>
  </si>
  <si>
    <t>32, Rue de la Colline</t>
  </si>
  <si>
    <t>ACHENHEIM</t>
  </si>
  <si>
    <t>L / XL</t>
  </si>
  <si>
    <t>ROSENSTHIEL Thierry</t>
  </si>
  <si>
    <t>ROTH  Claude</t>
  </si>
  <si>
    <t>05, Rue du Lin</t>
  </si>
  <si>
    <t>SCHIEBERLE  Jeannot</t>
  </si>
  <si>
    <t>47, Avenue MOLIERE</t>
  </si>
  <si>
    <t>SCHLEPP  Olivier</t>
  </si>
  <si>
    <t>02, rue du Bois</t>
  </si>
  <si>
    <t>SCHMITT  Lucien</t>
  </si>
  <si>
    <t>05, Rue du Furet</t>
  </si>
  <si>
    <t>GEISPOLSHEIM</t>
  </si>
  <si>
    <t>SCHNEIDER  Patrick</t>
  </si>
  <si>
    <t>29b, Route de STRASBOURG</t>
  </si>
  <si>
    <t>ENTZHEIM</t>
  </si>
  <si>
    <t>SCHNOERING  Kévin</t>
  </si>
  <si>
    <t>SCHUSTER Eric</t>
  </si>
  <si>
    <t>SIGAUD  Jean-Louis</t>
  </si>
  <si>
    <t>02, Rue des Chênes</t>
  </si>
  <si>
    <t>HANGENBIETEN</t>
  </si>
  <si>
    <t>SONNTAG  Roland</t>
  </si>
  <si>
    <t>STAUB   Christiane</t>
  </si>
  <si>
    <t>7, Rue Isabelle EBERHARDT</t>
  </si>
  <si>
    <t>STAUB   Fabien</t>
  </si>
  <si>
    <t>VERON LAMBS Bénédicte</t>
  </si>
  <si>
    <t>22, Allée de la Houblonnière</t>
  </si>
  <si>
    <t>VORWALTER  Christian</t>
  </si>
  <si>
    <t>01, Rue de Thal</t>
  </si>
  <si>
    <t>WANDRES  Jacky</t>
  </si>
  <si>
    <t>06, Rue de LORRAINE</t>
  </si>
  <si>
    <t>WEINMANN   Michel</t>
  </si>
  <si>
    <t>01, Rue Heiligenbaum</t>
  </si>
  <si>
    <t>FESSENHEIM LE BAS</t>
  </si>
  <si>
    <t>WEINMANN   Renée</t>
  </si>
  <si>
    <t>WENDLING  Emile</t>
  </si>
  <si>
    <t>01, Rue des Faisans</t>
  </si>
  <si>
    <t>ESCHAU</t>
  </si>
  <si>
    <t>WEYRICH  Sylvie</t>
  </si>
  <si>
    <t>S</t>
  </si>
  <si>
    <t>WOLFF   Daniel</t>
  </si>
  <si>
    <t>22, rue Mathias GRUNENWALD</t>
  </si>
  <si>
    <t>WOLFF   Georges</t>
  </si>
  <si>
    <t>Total</t>
  </si>
  <si>
    <t>FACTURE
N°</t>
  </si>
  <si>
    <t>Adresse</t>
  </si>
  <si>
    <t>Code
Postal</t>
  </si>
</sst>
</file>

<file path=xl/styles.xml><?xml version="1.0" encoding="utf-8"?>
<styleSheet xmlns="http://schemas.openxmlformats.org/spreadsheetml/2006/main">
  <numFmts count="9">
    <numFmt numFmtId="164" formatCode="&quot;€&quot;#,##0.00_);\(&quot;€&quot;#,##0.00\)"/>
    <numFmt numFmtId="165" formatCode="_(&quot;€&quot;* #,##0.00_);_(&quot;€&quot;* \(#,##0.00\);_(&quot;€&quot;* &quot;-&quot;??_);_(@_)"/>
    <numFmt numFmtId="166" formatCode="#,##0.00\ &quot;€&quot;"/>
    <numFmt numFmtId="167" formatCode="#,##0.00\ [$€-1]"/>
    <numFmt numFmtId="168" formatCode="@\ \ "/>
    <numFmt numFmtId="169" formatCode="[$-40C]d\ mmmm\ yyyy;@"/>
    <numFmt numFmtId="170" formatCode="0;[Red]0"/>
    <numFmt numFmtId="171" formatCode="[$-F800]dddd\,\ mmmm\ dd\,\ yyyy"/>
    <numFmt numFmtId="172" formatCode="m/d/yyyy"/>
  </numFmts>
  <fonts count="40">
    <font>
      <sz val="11"/>
      <color theme="1"/>
      <name val="Calibri"/>
      <family val="2"/>
      <scheme val="minor"/>
    </font>
    <font>
      <b/>
      <sz val="12"/>
      <name val="Verdana"/>
      <family val="2"/>
    </font>
    <font>
      <sz val="11"/>
      <name val="Verdana"/>
      <family val="2"/>
    </font>
    <font>
      <b/>
      <sz val="11"/>
      <name val="Verdana"/>
      <family val="2"/>
    </font>
    <font>
      <sz val="11"/>
      <name val="Arial"/>
      <family val="2"/>
    </font>
    <font>
      <b/>
      <sz val="16"/>
      <color indexed="40"/>
      <name val="Calibri"/>
      <family val="2"/>
    </font>
    <font>
      <b/>
      <sz val="16"/>
      <color indexed="40"/>
      <name val="Wingdings"/>
      <charset val="2"/>
    </font>
    <font>
      <sz val="12"/>
      <color theme="1"/>
      <name val="Verdana"/>
      <family val="2"/>
    </font>
    <font>
      <b/>
      <sz val="16"/>
      <color rgb="FF00B0F0"/>
      <name val="Calibri"/>
      <family val="2"/>
      <scheme val="minor"/>
    </font>
    <font>
      <b/>
      <sz val="20"/>
      <color rgb="FF00B0F0"/>
      <name val="Calibri"/>
      <family val="2"/>
      <scheme val="minor"/>
    </font>
    <font>
      <b/>
      <sz val="18"/>
      <color theme="0"/>
      <name val="Calibri"/>
      <family val="2"/>
      <scheme val="minor"/>
    </font>
    <font>
      <b/>
      <sz val="18"/>
      <color rgb="FFFFFF00"/>
      <name val="Calibri"/>
      <family val="2"/>
      <scheme val="minor"/>
    </font>
    <font>
      <b/>
      <sz val="16"/>
      <color theme="5" tint="0.39997558519241921"/>
      <name val="Calibri"/>
      <family val="2"/>
      <scheme val="minor"/>
    </font>
    <font>
      <sz val="14"/>
      <color theme="1"/>
      <name val="Calibri"/>
      <family val="2"/>
      <scheme val="minor"/>
    </font>
    <font>
      <sz val="16"/>
      <color theme="1"/>
      <name val="Calibri"/>
      <family val="2"/>
      <scheme val="minor"/>
    </font>
    <font>
      <sz val="18"/>
      <color theme="1"/>
      <name val="Calibri"/>
      <family val="2"/>
      <scheme val="minor"/>
    </font>
    <font>
      <sz val="26"/>
      <color theme="1"/>
      <name val="Calibri"/>
      <family val="2"/>
      <scheme val="minor"/>
    </font>
    <font>
      <b/>
      <sz val="8"/>
      <color theme="0"/>
      <name val="Verdana"/>
      <family val="2"/>
    </font>
    <font>
      <b/>
      <sz val="16"/>
      <color theme="1"/>
      <name val="Calibri"/>
      <family val="2"/>
      <scheme val="minor"/>
    </font>
    <font>
      <b/>
      <sz val="12"/>
      <color theme="1"/>
      <name val="Verdana"/>
      <family val="2"/>
    </font>
    <font>
      <sz val="11"/>
      <name val="Calibri"/>
      <family val="2"/>
      <scheme val="minor"/>
    </font>
    <font>
      <sz val="8"/>
      <name val="Calibri"/>
      <family val="2"/>
      <scheme val="minor"/>
    </font>
    <font>
      <b/>
      <sz val="12"/>
      <color theme="1"/>
      <name val="Calibri"/>
      <family val="2"/>
      <scheme val="minor"/>
    </font>
    <font>
      <b/>
      <sz val="14"/>
      <color theme="1"/>
      <name val="Calibri"/>
      <family val="2"/>
      <scheme val="minor"/>
    </font>
    <font>
      <sz val="12"/>
      <color theme="1"/>
      <name val="Calibri"/>
      <family val="2"/>
      <scheme val="minor"/>
    </font>
    <font>
      <sz val="20"/>
      <color theme="1"/>
      <name val="Calibri"/>
      <family val="2"/>
      <scheme val="minor"/>
    </font>
    <font>
      <b/>
      <sz val="11"/>
      <name val="Calibri"/>
      <family val="2"/>
      <scheme val="minor"/>
    </font>
    <font>
      <b/>
      <sz val="14"/>
      <name val="Calibri"/>
      <family val="2"/>
      <scheme val="minor"/>
    </font>
    <font>
      <b/>
      <sz val="18"/>
      <color rgb="FFC00000"/>
      <name val="Calibri"/>
      <family val="2"/>
      <scheme val="minor"/>
    </font>
    <font>
      <b/>
      <sz val="11"/>
      <color rgb="FFC00000"/>
      <name val="Calibri"/>
      <family val="2"/>
      <scheme val="minor"/>
    </font>
    <font>
      <b/>
      <sz val="12"/>
      <color rgb="FFC00000"/>
      <name val="Calibri"/>
      <family val="2"/>
      <scheme val="minor"/>
    </font>
    <font>
      <b/>
      <sz val="11"/>
      <color rgb="FFC00000"/>
      <name val="Calibri"/>
      <family val="2"/>
    </font>
    <font>
      <b/>
      <sz val="11"/>
      <name val="Calibri"/>
      <family val="2"/>
      <scheme val="minor"/>
    </font>
    <font>
      <b/>
      <sz val="28"/>
      <color theme="4" tint="0.79998168889431442"/>
      <name val="Calibri"/>
      <family val="2"/>
      <scheme val="minor"/>
    </font>
    <font>
      <b/>
      <sz val="12"/>
      <color theme="1"/>
      <name val="Segoe UI Light"/>
      <family val="2"/>
    </font>
    <font>
      <b/>
      <sz val="14"/>
      <color theme="1"/>
      <name val="Segoe UI Light"/>
      <family val="2"/>
    </font>
    <font>
      <b/>
      <sz val="11"/>
      <color theme="1"/>
      <name val="Segoe UI Light"/>
      <family val="2"/>
    </font>
    <font>
      <sz val="11"/>
      <color theme="1"/>
      <name val="Calibri"/>
      <family val="2"/>
      <scheme val="minor"/>
    </font>
    <font>
      <b/>
      <sz val="11"/>
      <color rgb="FFFF0000"/>
      <name val="Calibri"/>
      <family val="2"/>
      <scheme val="minor"/>
    </font>
    <font>
      <b/>
      <sz val="11"/>
      <color theme="1"/>
      <name val="Calibri"/>
      <family val="2"/>
      <scheme val="minor"/>
    </font>
  </fonts>
  <fills count="25">
    <fill>
      <patternFill patternType="none"/>
    </fill>
    <fill>
      <patternFill patternType="gray125"/>
    </fill>
    <fill>
      <patternFill patternType="solid">
        <fgColor theme="0"/>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1"/>
        <bgColor indexed="64"/>
      </patternFill>
    </fill>
    <fill>
      <patternFill patternType="solid">
        <fgColor theme="6" tint="0.79998168889431442"/>
        <bgColor indexed="64"/>
      </patternFill>
    </fill>
    <fill>
      <patternFill patternType="solid">
        <fgColor theme="8" tint="-0.249977111117893"/>
        <bgColor indexed="64"/>
      </patternFill>
    </fill>
    <fill>
      <patternFill patternType="solid">
        <fgColor theme="0" tint="-0.249977111117893"/>
        <bgColor indexed="64"/>
      </patternFill>
    </fill>
    <fill>
      <patternFill patternType="solid">
        <fgColor theme="1" tint="0.34998626667073579"/>
        <bgColor indexed="64"/>
      </patternFill>
    </fill>
    <fill>
      <patternFill patternType="solid">
        <fgColor theme="7" tint="-0.499984740745262"/>
        <bgColor indexed="64"/>
      </patternFill>
    </fill>
    <fill>
      <patternFill patternType="solid">
        <fgColor theme="5" tint="0.79998168889431442"/>
        <bgColor indexed="64"/>
      </patternFill>
    </fill>
    <fill>
      <patternFill patternType="solid">
        <fgColor theme="7" tint="-0.249977111117893"/>
        <bgColor indexed="64"/>
      </patternFill>
    </fill>
    <fill>
      <patternFill patternType="solid">
        <fgColor rgb="FF0070C0"/>
        <bgColor indexed="64"/>
      </patternFill>
    </fill>
    <fill>
      <patternFill patternType="solid">
        <fgColor theme="3" tint="-0.249977111117893"/>
        <bgColor indexed="64"/>
      </patternFill>
    </fill>
    <fill>
      <patternFill patternType="solid">
        <fgColor theme="5" tint="-0.249977111117893"/>
        <bgColor indexed="64"/>
      </patternFill>
    </fill>
    <fill>
      <patternFill patternType="solid">
        <fgColor rgb="FFC00000"/>
        <bgColor indexed="64"/>
      </patternFill>
    </fill>
    <fill>
      <patternFill patternType="solid">
        <fgColor theme="7" tint="0.39997558519241921"/>
        <bgColor indexed="64"/>
      </patternFill>
    </fill>
    <fill>
      <patternFill patternType="solid">
        <fgColor theme="4" tint="0.79998168889431442"/>
        <bgColor indexed="64"/>
      </patternFill>
    </fill>
    <fill>
      <patternFill patternType="solid">
        <fgColor theme="4" tint="-0.499984740745262"/>
        <bgColor indexed="64"/>
      </patternFill>
    </fill>
    <fill>
      <patternFill patternType="solid">
        <fgColor theme="8" tint="0.39997558519241921"/>
        <bgColor indexed="64"/>
      </patternFill>
    </fill>
    <fill>
      <patternFill patternType="solid">
        <fgColor rgb="FFFFC000"/>
        <bgColor indexed="64"/>
      </patternFill>
    </fill>
    <fill>
      <patternFill patternType="solid">
        <fgColor theme="8" tint="-0.499984740745262"/>
        <bgColor indexed="64"/>
      </patternFill>
    </fill>
    <fill>
      <patternFill patternType="solid">
        <fgColor theme="0" tint="-0.34998626667073579"/>
        <bgColor indexed="64"/>
      </patternFill>
    </fill>
    <fill>
      <patternFill patternType="solid">
        <fgColor rgb="FFFFFF00"/>
        <bgColor indexed="64"/>
      </patternFill>
    </fill>
  </fills>
  <borders count="17">
    <border>
      <left/>
      <right/>
      <top/>
      <bottom/>
      <diagonal/>
    </border>
    <border>
      <left style="medium">
        <color indexed="64"/>
      </left>
      <right/>
      <top style="medium">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ck">
        <color theme="5" tint="0.59999389629810485"/>
      </left>
      <right style="thick">
        <color theme="5" tint="0.59999389629810485"/>
      </right>
      <top style="thick">
        <color theme="5" tint="0.59999389629810485"/>
      </top>
      <bottom style="thick">
        <color theme="5" tint="0.59999389629810485"/>
      </bottom>
      <diagonal/>
    </border>
    <border>
      <left style="thick">
        <color rgb="FFFFFF00"/>
      </left>
      <right style="thick">
        <color rgb="FFFFFF00"/>
      </right>
      <top style="thick">
        <color rgb="FFFFFF00"/>
      </top>
      <bottom style="thick">
        <color rgb="FFFFFF00"/>
      </bottom>
      <diagonal/>
    </border>
    <border>
      <left style="thick">
        <color rgb="FFFF0000"/>
      </left>
      <right style="thick">
        <color rgb="FFFF0000"/>
      </right>
      <top style="thick">
        <color rgb="FFFF0000"/>
      </top>
      <bottom style="thick">
        <color rgb="FFFF0000"/>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thin">
        <color indexed="64"/>
      </right>
      <top/>
      <bottom/>
      <diagonal/>
    </border>
    <border>
      <left style="thin">
        <color indexed="64"/>
      </left>
      <right style="thin">
        <color indexed="64"/>
      </right>
      <top style="medium">
        <color indexed="64"/>
      </top>
      <bottom style="medium">
        <color indexed="64"/>
      </bottom>
      <diagonal/>
    </border>
  </borders>
  <cellStyleXfs count="3">
    <xf numFmtId="0" fontId="0" fillId="0" borderId="0"/>
    <xf numFmtId="169" fontId="4" fillId="0" borderId="0"/>
    <xf numFmtId="165" fontId="37" fillId="0" borderId="0" applyFont="0" applyFill="0" applyBorder="0" applyAlignment="0" applyProtection="0"/>
  </cellStyleXfs>
  <cellXfs count="118">
    <xf numFmtId="0" fontId="0" fillId="0" borderId="0" xfId="0"/>
    <xf numFmtId="168" fontId="3" fillId="2" borderId="0" xfId="0" applyNumberFormat="1" applyFont="1" applyFill="1" applyBorder="1" applyAlignment="1">
      <alignment horizontal="right" vertical="center"/>
    </xf>
    <xf numFmtId="0" fontId="0" fillId="0" borderId="0" xfId="0" applyFill="1"/>
    <xf numFmtId="0" fontId="0" fillId="0" borderId="0" xfId="0" applyFill="1" applyBorder="1"/>
    <xf numFmtId="0" fontId="0" fillId="0" borderId="0" xfId="0" applyFill="1" applyBorder="1" applyAlignment="1">
      <alignment horizontal="center"/>
    </xf>
    <xf numFmtId="0" fontId="0" fillId="0" borderId="0" xfId="0" applyFill="1" applyAlignment="1">
      <alignment horizontal="center"/>
    </xf>
    <xf numFmtId="0" fontId="4" fillId="0" borderId="0" xfId="1" applyNumberFormat="1" applyFont="1" applyFill="1" applyBorder="1" applyAlignment="1">
      <alignment horizontal="center" vertical="center"/>
    </xf>
    <xf numFmtId="0" fontId="0" fillId="5" borderId="0" xfId="0" applyFill="1"/>
    <xf numFmtId="0" fontId="9" fillId="5" borderId="0" xfId="0" applyFont="1" applyFill="1" applyAlignment="1">
      <alignment horizontal="center" vertical="center"/>
    </xf>
    <xf numFmtId="0" fontId="8" fillId="5" borderId="1" xfId="0" applyFont="1" applyFill="1" applyBorder="1" applyAlignment="1"/>
    <xf numFmtId="166" fontId="0" fillId="0" borderId="0" xfId="0" applyNumberFormat="1"/>
    <xf numFmtId="0" fontId="0" fillId="0" borderId="0" xfId="0" applyAlignment="1">
      <alignment horizontal="left" indent="1"/>
    </xf>
    <xf numFmtId="0" fontId="17" fillId="3" borderId="0" xfId="0" applyFont="1" applyFill="1" applyBorder="1" applyAlignment="1">
      <alignment horizontal="center" vertical="center" wrapText="1"/>
    </xf>
    <xf numFmtId="0" fontId="0" fillId="7" borderId="0" xfId="0" applyFill="1"/>
    <xf numFmtId="0" fontId="0" fillId="0" borderId="0" xfId="0" applyAlignment="1">
      <alignment horizontal="right"/>
    </xf>
    <xf numFmtId="0" fontId="0" fillId="0" borderId="0" xfId="0" applyAlignment="1">
      <alignment horizontal="right" vertical="center"/>
    </xf>
    <xf numFmtId="0" fontId="7" fillId="0" borderId="0" xfId="0" applyFont="1" applyAlignment="1">
      <alignment vertical="center" wrapText="1"/>
    </xf>
    <xf numFmtId="0" fontId="13" fillId="0" borderId="0" xfId="0" applyFont="1" applyAlignment="1">
      <alignment horizontal="right" vertical="top"/>
    </xf>
    <xf numFmtId="0" fontId="0" fillId="0" borderId="5" xfId="0" applyBorder="1" applyAlignment="1">
      <alignment horizontal="right" indent="1"/>
    </xf>
    <xf numFmtId="167" fontId="2" fillId="2" borderId="5" xfId="0" applyNumberFormat="1" applyFont="1" applyFill="1" applyBorder="1" applyAlignment="1">
      <alignment horizontal="right" vertical="center" indent="2"/>
    </xf>
    <xf numFmtId="0" fontId="19" fillId="0" borderId="0" xfId="0" applyFont="1" applyAlignment="1">
      <alignment vertical="center"/>
    </xf>
    <xf numFmtId="168" fontId="1" fillId="2" borderId="0" xfId="0" applyNumberFormat="1" applyFont="1" applyFill="1" applyBorder="1" applyAlignment="1">
      <alignment horizontal="right"/>
    </xf>
    <xf numFmtId="0" fontId="18" fillId="0" borderId="0" xfId="0" applyFont="1" applyAlignment="1">
      <alignment horizontal="center" vertical="center" wrapText="1"/>
    </xf>
    <xf numFmtId="0" fontId="18" fillId="0" borderId="0" xfId="0" applyFont="1" applyAlignment="1">
      <alignment horizontal="center" vertical="center"/>
    </xf>
    <xf numFmtId="0" fontId="12" fillId="5" borderId="4" xfId="0" applyFont="1" applyFill="1" applyBorder="1" applyAlignment="1">
      <alignment horizontal="center" vertical="center"/>
    </xf>
    <xf numFmtId="166" fontId="0" fillId="0" borderId="0" xfId="0" applyNumberFormat="1" applyProtection="1">
      <protection locked="0"/>
    </xf>
    <xf numFmtId="0" fontId="0" fillId="6" borderId="0" xfId="0" applyFill="1" applyAlignment="1" applyProtection="1">
      <alignment horizontal="left" indent="1"/>
      <protection locked="0"/>
    </xf>
    <xf numFmtId="0" fontId="0" fillId="0" borderId="0" xfId="0" applyAlignment="1" applyProtection="1">
      <alignment horizontal="center"/>
      <protection locked="0"/>
    </xf>
    <xf numFmtId="0" fontId="10" fillId="8" borderId="9" xfId="0" applyFont="1" applyFill="1" applyBorder="1" applyAlignment="1" applyProtection="1">
      <alignment horizontal="center" vertical="center"/>
      <protection locked="0"/>
    </xf>
    <xf numFmtId="0" fontId="11" fillId="10" borderId="10" xfId="0" applyFont="1" applyFill="1" applyBorder="1" applyAlignment="1">
      <alignment horizontal="center"/>
    </xf>
    <xf numFmtId="1" fontId="0" fillId="0" borderId="0" xfId="0" applyNumberFormat="1" applyAlignment="1" applyProtection="1">
      <alignment horizontal="center"/>
      <protection locked="0"/>
    </xf>
    <xf numFmtId="0" fontId="0" fillId="0" borderId="0" xfId="0" applyAlignment="1">
      <alignment horizontal="center"/>
    </xf>
    <xf numFmtId="0" fontId="26" fillId="0" borderId="0" xfId="0" applyFont="1" applyFill="1" applyBorder="1" applyAlignment="1">
      <alignment horizontal="center" vertical="center" wrapText="1"/>
    </xf>
    <xf numFmtId="0" fontId="26" fillId="0" borderId="0" xfId="0" applyNumberFormat="1" applyFont="1" applyFill="1" applyBorder="1" applyAlignment="1">
      <alignment horizontal="center" vertical="center" wrapText="1"/>
    </xf>
    <xf numFmtId="0" fontId="20" fillId="8" borderId="0" xfId="0" applyFont="1" applyFill="1" applyBorder="1" applyAlignment="1">
      <alignment horizontal="center" vertical="center" wrapText="1"/>
    </xf>
    <xf numFmtId="0" fontId="0" fillId="11" borderId="0" xfId="0" applyFill="1"/>
    <xf numFmtId="0" fontId="20" fillId="11" borderId="0" xfId="0" applyFont="1" applyFill="1" applyBorder="1"/>
    <xf numFmtId="0" fontId="21" fillId="11" borderId="0" xfId="0" applyFont="1" applyFill="1" applyBorder="1" applyAlignment="1">
      <alignment horizontal="center" vertical="center" wrapText="1"/>
    </xf>
    <xf numFmtId="14" fontId="0" fillId="11" borderId="0" xfId="0" applyNumberFormat="1" applyFill="1" applyBorder="1" applyAlignment="1" applyProtection="1">
      <alignment horizontal="center" vertical="center"/>
      <protection locked="0"/>
    </xf>
    <xf numFmtId="0" fontId="0" fillId="11" borderId="0" xfId="0" applyFill="1" applyBorder="1" applyAlignment="1" applyProtection="1">
      <alignment horizontal="center" vertical="center"/>
      <protection locked="0"/>
    </xf>
    <xf numFmtId="0" fontId="27" fillId="13" borderId="6" xfId="0" applyFont="1" applyFill="1" applyBorder="1" applyAlignment="1">
      <alignment horizontal="center" vertical="center" wrapText="1"/>
    </xf>
    <xf numFmtId="0" fontId="27" fillId="15" borderId="7" xfId="0" applyFont="1" applyFill="1" applyBorder="1" applyAlignment="1">
      <alignment horizontal="center" vertical="center" wrapText="1"/>
    </xf>
    <xf numFmtId="0" fontId="27" fillId="15" borderId="8" xfId="0" applyFont="1" applyFill="1" applyBorder="1" applyAlignment="1">
      <alignment horizontal="center" vertical="center" wrapText="1"/>
    </xf>
    <xf numFmtId="0" fontId="27" fillId="16" borderId="7" xfId="0" applyFont="1" applyFill="1" applyBorder="1" applyAlignment="1">
      <alignment horizontal="center" vertical="center" wrapText="1"/>
    </xf>
    <xf numFmtId="14" fontId="18" fillId="12" borderId="12" xfId="0" applyNumberFormat="1" applyFont="1" applyFill="1" applyBorder="1" applyAlignment="1" applyProtection="1">
      <alignment horizontal="center" vertical="center"/>
      <protection locked="0"/>
    </xf>
    <xf numFmtId="0" fontId="22" fillId="12" borderId="13" xfId="0" applyFont="1" applyFill="1" applyBorder="1" applyAlignment="1" applyProtection="1">
      <alignment horizontal="center" vertical="center"/>
      <protection locked="0"/>
    </xf>
    <xf numFmtId="0" fontId="0" fillId="12" borderId="13" xfId="0" applyFill="1" applyBorder="1" applyAlignment="1" applyProtection="1">
      <alignment horizontal="center" vertical="center"/>
      <protection locked="0"/>
    </xf>
    <xf numFmtId="0" fontId="0" fillId="12" borderId="14" xfId="0" applyFill="1" applyBorder="1" applyAlignment="1" applyProtection="1">
      <alignment horizontal="center" vertical="center"/>
      <protection locked="0"/>
    </xf>
    <xf numFmtId="0" fontId="0" fillId="14" borderId="0" xfId="0" applyFill="1"/>
    <xf numFmtId="0" fontId="0" fillId="17" borderId="0" xfId="0" applyFill="1"/>
    <xf numFmtId="0" fontId="0" fillId="19" borderId="0" xfId="0" applyFill="1"/>
    <xf numFmtId="0" fontId="0" fillId="20" borderId="0" xfId="0" applyFill="1"/>
    <xf numFmtId="0" fontId="16" fillId="20" borderId="0" xfId="0" applyFont="1" applyFill="1" applyBorder="1" applyAlignment="1">
      <alignment vertical="center"/>
    </xf>
    <xf numFmtId="0" fontId="0" fillId="20" borderId="0" xfId="0" applyFill="1" applyBorder="1"/>
    <xf numFmtId="0" fontId="24" fillId="20" borderId="15" xfId="0" applyFont="1" applyFill="1" applyBorder="1" applyAlignment="1">
      <alignment horizontal="center" vertical="center"/>
    </xf>
    <xf numFmtId="0" fontId="24" fillId="20" borderId="15" xfId="0" applyFont="1" applyFill="1" applyBorder="1" applyAlignment="1">
      <alignment horizontal="center" vertical="center" wrapText="1"/>
    </xf>
    <xf numFmtId="0" fontId="16" fillId="20" borderId="0" xfId="0" applyFont="1" applyFill="1" applyBorder="1" applyAlignment="1">
      <alignment horizontal="center" vertical="center"/>
    </xf>
    <xf numFmtId="0" fontId="26" fillId="20" borderId="0" xfId="0" applyFont="1" applyFill="1" applyBorder="1" applyAlignment="1">
      <alignment horizontal="center" vertical="center" wrapText="1"/>
    </xf>
    <xf numFmtId="0" fontId="16" fillId="18" borderId="3" xfId="0" applyFont="1" applyFill="1" applyBorder="1" applyAlignment="1">
      <alignment horizontal="center" vertical="center"/>
    </xf>
    <xf numFmtId="3" fontId="22" fillId="21" borderId="15" xfId="0" applyNumberFormat="1" applyFont="1" applyFill="1" applyBorder="1" applyAlignment="1">
      <alignment horizontal="center" vertical="center"/>
    </xf>
    <xf numFmtId="166" fontId="22" fillId="21" borderId="15" xfId="0" applyNumberFormat="1" applyFont="1" applyFill="1" applyBorder="1" applyAlignment="1">
      <alignment horizontal="center" vertical="center" wrapText="1"/>
    </xf>
    <xf numFmtId="0" fontId="0" fillId="17" borderId="0" xfId="0" applyFill="1" applyAlignment="1">
      <alignment horizontal="left"/>
    </xf>
    <xf numFmtId="0" fontId="0" fillId="0" borderId="0" xfId="0" applyAlignment="1">
      <alignment horizontal="left"/>
    </xf>
    <xf numFmtId="0" fontId="32" fillId="0" borderId="0" xfId="0" applyFont="1" applyFill="1" applyAlignment="1">
      <alignment horizontal="center" vertical="center" wrapText="1"/>
    </xf>
    <xf numFmtId="0" fontId="32" fillId="0" borderId="0" xfId="0" applyNumberFormat="1" applyFont="1" applyFill="1" applyAlignment="1">
      <alignment horizontal="center" vertical="center" wrapText="1"/>
    </xf>
    <xf numFmtId="0" fontId="0" fillId="22" borderId="0" xfId="0" applyFill="1"/>
    <xf numFmtId="0" fontId="27" fillId="23" borderId="7" xfId="0" applyFont="1" applyFill="1" applyBorder="1" applyAlignment="1">
      <alignment horizontal="center" vertical="center" wrapText="1"/>
    </xf>
    <xf numFmtId="0" fontId="23" fillId="23" borderId="5" xfId="0" applyFont="1" applyFill="1" applyBorder="1" applyAlignment="1">
      <alignment horizontal="left" vertical="center" indent="1"/>
    </xf>
    <xf numFmtId="0" fontId="0" fillId="0" borderId="0" xfId="0" applyNumberFormat="1" applyBorder="1" applyAlignment="1">
      <alignment horizontal="center"/>
    </xf>
    <xf numFmtId="0" fontId="0" fillId="0" borderId="0" xfId="0" applyBorder="1" applyAlignment="1">
      <alignment horizontal="center"/>
    </xf>
    <xf numFmtId="172" fontId="0" fillId="0" borderId="0" xfId="0" applyNumberFormat="1" applyBorder="1" applyAlignment="1">
      <alignment horizontal="center"/>
    </xf>
    <xf numFmtId="14" fontId="0" fillId="0" borderId="0" xfId="0" applyNumberFormat="1" applyBorder="1" applyAlignment="1">
      <alignment horizontal="center"/>
    </xf>
    <xf numFmtId="0" fontId="33" fillId="9" borderId="11" xfId="0" applyFont="1" applyFill="1" applyBorder="1" applyAlignment="1">
      <alignment horizontal="center" vertical="center"/>
    </xf>
    <xf numFmtId="0" fontId="0" fillId="0" borderId="0" xfId="0" applyAlignment="1">
      <alignment horizontal="center"/>
    </xf>
    <xf numFmtId="0" fontId="0" fillId="0" borderId="0" xfId="0" applyAlignment="1">
      <alignment horizontal="center"/>
    </xf>
    <xf numFmtId="0" fontId="36" fillId="11" borderId="16" xfId="0" applyFont="1" applyFill="1" applyBorder="1" applyAlignment="1">
      <alignment horizontal="center" vertical="center"/>
    </xf>
    <xf numFmtId="165" fontId="36" fillId="11" borderId="3" xfId="2" applyFont="1" applyFill="1" applyBorder="1" applyAlignment="1">
      <alignment horizontal="center" vertical="center"/>
    </xf>
    <xf numFmtId="165" fontId="0" fillId="0" borderId="0" xfId="2" applyFont="1" applyAlignment="1">
      <alignment horizontal="center"/>
    </xf>
    <xf numFmtId="0" fontId="34" fillId="11" borderId="2" xfId="0" applyFont="1" applyFill="1" applyBorder="1" applyAlignment="1">
      <alignment horizontal="center" vertical="center" wrapText="1"/>
    </xf>
    <xf numFmtId="0" fontId="36" fillId="11" borderId="16" xfId="0" applyFont="1" applyFill="1" applyBorder="1" applyAlignment="1">
      <alignment horizontal="center" vertical="center" wrapText="1"/>
    </xf>
    <xf numFmtId="0" fontId="38" fillId="0" borderId="0" xfId="0" applyFont="1" applyAlignment="1">
      <alignment horizontal="center"/>
    </xf>
    <xf numFmtId="14" fontId="38" fillId="0" borderId="0" xfId="0" applyNumberFormat="1" applyFont="1" applyAlignment="1">
      <alignment horizontal="left"/>
    </xf>
    <xf numFmtId="0" fontId="38" fillId="0" borderId="0" xfId="0" applyFont="1" applyAlignment="1">
      <alignment horizontal="left"/>
    </xf>
    <xf numFmtId="164" fontId="38" fillId="0" borderId="0" xfId="0" applyNumberFormat="1" applyFont="1" applyAlignment="1">
      <alignment horizontal="center"/>
    </xf>
    <xf numFmtId="165" fontId="38" fillId="0" borderId="0" xfId="2" applyFont="1" applyAlignment="1">
      <alignment horizontal="center"/>
    </xf>
    <xf numFmtId="0" fontId="0" fillId="24" borderId="0" xfId="0" applyFill="1" applyAlignment="1">
      <alignment horizontal="center"/>
    </xf>
    <xf numFmtId="0" fontId="0" fillId="24" borderId="0" xfId="0" applyFill="1" applyAlignment="1">
      <alignment horizontal="left"/>
    </xf>
    <xf numFmtId="0" fontId="39" fillId="0" borderId="0" xfId="0" applyFont="1" applyAlignment="1">
      <alignment horizontal="center"/>
    </xf>
    <xf numFmtId="14" fontId="39" fillId="0" borderId="0" xfId="0" applyNumberFormat="1" applyFont="1" applyAlignment="1">
      <alignment horizontal="left"/>
    </xf>
    <xf numFmtId="0" fontId="39" fillId="0" borderId="0" xfId="0" applyFont="1" applyAlignment="1">
      <alignment horizontal="left"/>
    </xf>
    <xf numFmtId="164" fontId="39" fillId="0" borderId="0" xfId="0" applyNumberFormat="1" applyFont="1" applyAlignment="1">
      <alignment horizontal="center"/>
    </xf>
    <xf numFmtId="165" fontId="39" fillId="0" borderId="0" xfId="2" applyFont="1" applyAlignment="1">
      <alignment horizontal="center"/>
    </xf>
    <xf numFmtId="0" fontId="0" fillId="24" borderId="0" xfId="0" applyFont="1" applyFill="1" applyAlignment="1">
      <alignment horizontal="center"/>
    </xf>
    <xf numFmtId="14" fontId="0" fillId="24" borderId="0" xfId="0" applyNumberFormat="1" applyFont="1" applyFill="1" applyAlignment="1">
      <alignment horizontal="left"/>
    </xf>
    <xf numFmtId="0" fontId="0" fillId="24" borderId="0" xfId="0" applyFont="1" applyFill="1" applyAlignment="1">
      <alignment horizontal="left"/>
    </xf>
    <xf numFmtId="0" fontId="39" fillId="2" borderId="0" xfId="0" applyFont="1" applyFill="1" applyAlignment="1">
      <alignment horizontal="center"/>
    </xf>
    <xf numFmtId="14" fontId="39" fillId="2" borderId="0" xfId="0" applyNumberFormat="1" applyFont="1" applyFill="1" applyAlignment="1">
      <alignment horizontal="left"/>
    </xf>
    <xf numFmtId="14" fontId="35" fillId="11" borderId="16" xfId="0" applyNumberFormat="1" applyFont="1" applyFill="1" applyBorder="1" applyAlignment="1">
      <alignment horizontal="center" vertical="center"/>
    </xf>
    <xf numFmtId="14" fontId="0" fillId="0" borderId="0" xfId="0" applyNumberFormat="1" applyAlignment="1">
      <alignment horizontal="left"/>
    </xf>
    <xf numFmtId="14" fontId="0" fillId="0" borderId="0" xfId="0" applyNumberFormat="1"/>
    <xf numFmtId="0" fontId="20" fillId="22" borderId="0" xfId="0" applyFont="1" applyFill="1" applyAlignment="1">
      <alignment horizontal="center" vertical="center"/>
    </xf>
    <xf numFmtId="171" fontId="28" fillId="5" borderId="0" xfId="0" applyNumberFormat="1" applyFont="1" applyFill="1" applyAlignment="1">
      <alignment horizontal="center" vertical="center"/>
    </xf>
    <xf numFmtId="0" fontId="25" fillId="20" borderId="2" xfId="0" applyFont="1" applyFill="1" applyBorder="1" applyAlignment="1">
      <alignment horizontal="center" vertical="center" wrapText="1"/>
    </xf>
    <xf numFmtId="0" fontId="25" fillId="20" borderId="16" xfId="0" applyFont="1" applyFill="1" applyBorder="1" applyAlignment="1">
      <alignment horizontal="center" vertical="center" wrapText="1"/>
    </xf>
    <xf numFmtId="0" fontId="18" fillId="0" borderId="0" xfId="0" applyFont="1" applyAlignment="1">
      <alignment horizontal="center" vertical="center" wrapText="1"/>
    </xf>
    <xf numFmtId="0" fontId="18" fillId="0" borderId="0" xfId="0" applyFont="1" applyAlignment="1">
      <alignment horizontal="center" vertical="center"/>
    </xf>
    <xf numFmtId="0" fontId="0" fillId="0" borderId="0" xfId="0" applyAlignment="1">
      <alignment horizontal="center" vertical="center" wrapText="1"/>
    </xf>
    <xf numFmtId="0" fontId="14" fillId="0" borderId="0" xfId="0" applyFont="1" applyAlignment="1">
      <alignment horizontal="center"/>
    </xf>
    <xf numFmtId="167" fontId="2" fillId="2" borderId="0" xfId="0" applyNumberFormat="1" applyFont="1" applyFill="1" applyBorder="1" applyAlignment="1">
      <alignment horizontal="right" vertical="center" indent="1"/>
    </xf>
    <xf numFmtId="0" fontId="19" fillId="4" borderId="0" xfId="0" applyFont="1" applyFill="1" applyAlignment="1" applyProtection="1">
      <alignment horizontal="left" indent="1"/>
      <protection locked="0"/>
    </xf>
    <xf numFmtId="0" fontId="7" fillId="0" borderId="0" xfId="0" applyFont="1" applyAlignment="1">
      <alignment horizontal="left" vertical="center" wrapText="1" indent="1"/>
    </xf>
    <xf numFmtId="0" fontId="19" fillId="0" borderId="0" xfId="0" applyFont="1" applyAlignment="1">
      <alignment horizontal="left" vertical="center" wrapText="1" indent="1"/>
    </xf>
    <xf numFmtId="167" fontId="1" fillId="2" borderId="0" xfId="0" applyNumberFormat="1" applyFont="1" applyFill="1" applyBorder="1" applyAlignment="1">
      <alignment horizontal="right" indent="1"/>
    </xf>
    <xf numFmtId="14" fontId="18" fillId="0" borderId="0" xfId="0" applyNumberFormat="1" applyFont="1" applyAlignment="1" applyProtection="1">
      <alignment horizontal="center" vertical="top"/>
      <protection locked="0"/>
    </xf>
    <xf numFmtId="170" fontId="18" fillId="4" borderId="0" xfId="0" applyNumberFormat="1" applyFont="1" applyFill="1" applyAlignment="1" applyProtection="1">
      <alignment horizontal="left" vertical="center"/>
      <protection locked="0"/>
    </xf>
    <xf numFmtId="0" fontId="15" fillId="0" borderId="0" xfId="0" applyFont="1" applyAlignment="1">
      <alignment horizontal="center" vertical="top"/>
    </xf>
    <xf numFmtId="0" fontId="0" fillId="0" borderId="0" xfId="0" applyAlignment="1">
      <alignment horizontal="center" vertical="center"/>
    </xf>
    <xf numFmtId="0" fontId="0" fillId="0" borderId="0" xfId="0" applyAlignment="1">
      <alignment horizontal="center"/>
    </xf>
  </cellXfs>
  <cellStyles count="3">
    <cellStyle name="Monétaire" xfId="2" builtinId="4"/>
    <cellStyle name="Normal" xfId="0" builtinId="0"/>
    <cellStyle name="Normal 4" xfId="1"/>
  </cellStyles>
  <dxfs count="24">
    <dxf>
      <alignment horizontal="center" vertical="bottom" textRotation="0" wrapText="0" indent="0" relativeIndent="255" justifyLastLine="0" shrinkToFit="0" readingOrder="0"/>
    </dxf>
    <dxf>
      <alignment horizontal="left" vertical="bottom" textRotation="0" wrapText="0" indent="0" relativeIndent="255" justifyLastLine="0" shrinkToFit="0" readingOrder="0"/>
    </dxf>
    <dxf>
      <alignment horizontal="center" vertical="bottom" textRotation="0" wrapText="0" indent="0" relativeIndent="255" justifyLastLine="0" shrinkToFit="0" readingOrder="0"/>
    </dxf>
    <dxf>
      <alignment horizontal="left" vertical="bottom" textRotation="0" wrapText="0" indent="1" relativeIndent="255" justifyLastLine="0" shrinkToFit="0" readingOrder="0"/>
    </dxf>
    <dxf>
      <alignment horizontal="left" vertical="bottom" textRotation="0" wrapText="0" indent="0" relativeIndent="255" justifyLastLine="0" shrinkToFit="0" readingOrder="0"/>
    </dxf>
    <dxf>
      <alignment horizontal="center" vertical="bottom" textRotation="0" wrapText="0" indent="0" relativeIndent="255" justifyLastLine="0" shrinkToFit="0" readingOrder="0"/>
    </dxf>
    <dxf>
      <font>
        <b/>
        <i val="0"/>
        <strike val="0"/>
        <condense val="0"/>
        <extend val="0"/>
        <outline val="0"/>
        <shadow val="0"/>
        <u val="none"/>
        <vertAlign val="baseline"/>
        <sz val="11"/>
        <color auto="1"/>
        <name val="Calibri"/>
        <scheme val="minor"/>
      </font>
      <numFmt numFmtId="0" formatCode="General"/>
      <fill>
        <patternFill patternType="none">
          <fgColor indexed="64"/>
          <bgColor indexed="65"/>
        </patternFill>
      </fill>
      <alignment horizontal="center" vertical="center" textRotation="0" wrapText="1" indent="0" relativeIndent="0" justifyLastLine="0" shrinkToFit="0" readingOrder="0"/>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relativeIndent="0" justifyLastLine="0" shrinkToFit="0" readingOrder="0"/>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relativeIndent="0" justifyLastLine="0" shrinkToFit="0" readingOrder="0"/>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relativeIndent="0" justifyLastLine="0" shrinkToFit="0" readingOrder="0"/>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relativeIndent="0" justifyLastLine="0" shrinkToFit="0" readingOrder="0"/>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relativeIndent="0" justifyLastLine="0" shrinkToFit="0" readingOrder="0"/>
    </dxf>
    <dxf>
      <font>
        <b/>
        <i val="0"/>
        <strike val="0"/>
        <condense val="0"/>
        <extend val="0"/>
        <outline val="0"/>
        <shadow val="0"/>
        <u val="none"/>
        <vertAlign val="baseline"/>
        <sz val="11"/>
        <color auto="1"/>
        <name val="Calibri"/>
        <scheme val="minor"/>
      </font>
      <fill>
        <patternFill patternType="none">
          <fgColor indexed="64"/>
          <bgColor indexed="65"/>
        </patternFill>
      </fill>
      <alignment horizontal="center" vertical="center" textRotation="0" wrapText="1" indent="0" relativeIndent="0" justifyLastLine="0" shrinkToFit="0" readingOrder="0"/>
      <border diagonalUp="0" diagonalDown="0" outline="0">
        <left/>
        <right/>
        <top/>
        <bottom/>
      </border>
    </dxf>
    <dxf>
      <font>
        <b/>
        <i val="0"/>
        <strike val="0"/>
        <condense val="0"/>
        <extend val="0"/>
        <outline val="0"/>
        <shadow val="0"/>
        <u val="none"/>
        <vertAlign val="baseline"/>
        <sz val="11"/>
        <color auto="1"/>
        <name val="Calibri"/>
        <scheme val="minor"/>
      </font>
      <fill>
        <patternFill patternType="solid">
          <fgColor indexed="64"/>
          <bgColor theme="8" tint="0.39997558519241921"/>
        </patternFill>
      </fill>
      <alignment horizontal="center" vertical="center" textRotation="0" wrapText="1" indent="0" relativeIndent="0" justifyLastLine="0" shrinkToFit="0" readingOrder="0"/>
      <border diagonalUp="0" diagonalDown="0" outline="0">
        <left style="thin">
          <color indexed="64"/>
        </left>
        <right style="thin">
          <color indexed="64"/>
        </right>
        <top/>
        <bottom/>
      </border>
    </dxf>
    <dxf>
      <font>
        <b/>
        <i val="0"/>
        <color rgb="FFC00000"/>
      </font>
      <fill>
        <patternFill>
          <bgColor rgb="FFFFFF00"/>
        </patternFill>
      </fill>
    </dxf>
    <dxf>
      <alignment horizontal="center" textRotation="0" wrapText="0" indent="0" relativeIndent="255" justifyLastLine="0" shrinkToFit="0" readingOrder="0"/>
    </dxf>
    <dxf>
      <alignment horizontal="center" textRotation="0" wrapText="0" indent="0" relativeIndent="255" justifyLastLine="0" shrinkToFit="0" readingOrder="0"/>
    </dxf>
    <dxf>
      <alignment horizontal="center" textRotation="0" wrapText="0" indent="0" relativeIndent="255" justifyLastLine="0" shrinkToFit="0" readingOrder="0"/>
    </dxf>
    <dxf>
      <alignment horizontal="center" textRotation="0" wrapText="0" indent="0" relativeIndent="255" justifyLastLine="0" shrinkToFit="0" readingOrder="0"/>
    </dxf>
    <dxf>
      <numFmt numFmtId="172" formatCode="m/d/yyyy"/>
      <alignment horizontal="center" vertical="bottom" textRotation="0" wrapText="0" indent="0" relativeIndent="255" justifyLastLine="0" shrinkToFit="0" readingOrder="0"/>
    </dxf>
    <dxf>
      <alignment horizontal="center" textRotation="0" wrapText="0" indent="0" relativeIndent="255" justifyLastLine="0" shrinkToFit="0" readingOrder="0"/>
    </dxf>
    <dxf>
      <numFmt numFmtId="0" formatCode="General"/>
      <alignment horizontal="center" textRotation="0" wrapText="0" indent="0" relativeIndent="255" justifyLastLine="0" shrinkToFit="0" readingOrder="0"/>
    </dxf>
    <dxf>
      <alignment horizontal="center" textRotation="0" wrapText="0" indent="0" relativeIndent="255" justifyLastLine="0" shrinkToFit="0" readingOrder="0"/>
    </dxf>
    <dxf>
      <font>
        <strike val="0"/>
        <outline val="0"/>
        <shadow val="0"/>
        <u val="none"/>
        <vertAlign val="baseline"/>
        <sz val="11"/>
        <color auto="1"/>
        <name val="Calibri"/>
        <scheme val="minor"/>
      </font>
      <fill>
        <patternFill patternType="solid">
          <fgColor indexed="64"/>
          <bgColor theme="0" tint="-0.249977111117893"/>
        </patternFill>
      </fill>
      <alignment horizontal="center" vertical="center" textRotation="0" wrapText="1" indent="0" relativeIndent="255" justifyLastLine="0" shrinkToFit="0" readingOrder="0"/>
      <border diagonalUp="0" diagonalDown="0" outline="0">
        <left style="thin">
          <color theme="0"/>
        </left>
        <right style="thin">
          <color theme="0"/>
        </right>
        <top/>
        <bottom/>
      </border>
    </dxf>
  </dxfs>
  <tableStyles count="0" defaultTableStyle="TableStyleMedium2" defaultPivotStyle="PivotStyleLight16"/>
  <colors>
    <mruColors>
      <color rgb="FF00FF00"/>
      <color rgb="FF00B4C2"/>
      <color rgb="FF00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microsoft.com/office/2006/relationships/vbaProject" Target="vbaProject.bin"/><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8" Type="http://schemas.openxmlformats.org/officeDocument/2006/relationships/image" Target="../media/image2.jpeg"/><Relationship Id="rId3" Type="http://schemas.openxmlformats.org/officeDocument/2006/relationships/hyperlink" Target="#BD_Articles_Stocks!A1"/><Relationship Id="rId7" Type="http://schemas.openxmlformats.org/officeDocument/2006/relationships/hyperlink" Target="#Explications!A1"/><Relationship Id="rId2" Type="http://schemas.openxmlformats.org/officeDocument/2006/relationships/hyperlink" Target="#Journal!A1"/><Relationship Id="rId1" Type="http://schemas.openxmlformats.org/officeDocument/2006/relationships/image" Target="../media/image1.png"/><Relationship Id="rId6" Type="http://schemas.openxmlformats.org/officeDocument/2006/relationships/hyperlink" Target="#Tailles!A1"/><Relationship Id="rId5" Type="http://schemas.openxmlformats.org/officeDocument/2006/relationships/hyperlink" Target="#Personnels!A1"/><Relationship Id="rId4" Type="http://schemas.openxmlformats.org/officeDocument/2006/relationships/hyperlink" Target="#La_Facture!A1"/><Relationship Id="rId9" Type="http://schemas.openxmlformats.org/officeDocument/2006/relationships/hyperlink" Target="#'Historique La_Facture'!A1"/></Relationships>
</file>

<file path=xl/drawings/_rels/drawing2.xml.rels><?xml version="1.0" encoding="UTF-8" standalone="yes"?>
<Relationships xmlns="http://schemas.openxmlformats.org/package/2006/relationships"><Relationship Id="rId3" Type="http://schemas.openxmlformats.org/officeDocument/2006/relationships/hyperlink" Target="#Personnels!A1"/><Relationship Id="rId2" Type="http://schemas.openxmlformats.org/officeDocument/2006/relationships/hyperlink" Target="#La_Facture!A1"/><Relationship Id="rId1" Type="http://schemas.openxmlformats.org/officeDocument/2006/relationships/hyperlink" Target="#BD_Articles_Stocks!A1"/><Relationship Id="rId5" Type="http://schemas.openxmlformats.org/officeDocument/2006/relationships/hyperlink" Target="#Accueil!A1"/><Relationship Id="rId4" Type="http://schemas.openxmlformats.org/officeDocument/2006/relationships/hyperlink" Target="#Tailles!A1"/></Relationships>
</file>

<file path=xl/drawings/_rels/drawing3.xml.rels><?xml version="1.0" encoding="UTF-8" standalone="yes"?>
<Relationships xmlns="http://schemas.openxmlformats.org/package/2006/relationships"><Relationship Id="rId3" Type="http://schemas.openxmlformats.org/officeDocument/2006/relationships/hyperlink" Target="#Personnels!A1"/><Relationship Id="rId7" Type="http://schemas.openxmlformats.org/officeDocument/2006/relationships/hyperlink" Target="https://pixabay.com/fr/imprimante-ordinateur-mat%C3%A9riel-159612/" TargetMode="External"/><Relationship Id="rId2" Type="http://schemas.openxmlformats.org/officeDocument/2006/relationships/hyperlink" Target="#La_Facture!A1"/><Relationship Id="rId1" Type="http://schemas.openxmlformats.org/officeDocument/2006/relationships/hyperlink" Target="#Journal!A1"/><Relationship Id="rId6" Type="http://schemas.openxmlformats.org/officeDocument/2006/relationships/image" Target="../media/image3.png"/><Relationship Id="rId5" Type="http://schemas.openxmlformats.org/officeDocument/2006/relationships/hyperlink" Target="#Accueil!A1"/><Relationship Id="rId4" Type="http://schemas.openxmlformats.org/officeDocument/2006/relationships/hyperlink" Target="#Tailles!A1"/></Relationships>
</file>

<file path=xl/drawings/_rels/drawing4.xml.rels><?xml version="1.0" encoding="UTF-8" standalone="yes"?>
<Relationships xmlns="http://schemas.openxmlformats.org/package/2006/relationships"><Relationship Id="rId8" Type="http://schemas.openxmlformats.org/officeDocument/2006/relationships/hyperlink" Target="https://pixabay.com/fr/imprimante-ordinateur-mat%C3%A9riel-159612/" TargetMode="External"/><Relationship Id="rId3" Type="http://schemas.openxmlformats.org/officeDocument/2006/relationships/hyperlink" Target="#BD_Articles_Stocks!A1"/><Relationship Id="rId7" Type="http://schemas.openxmlformats.org/officeDocument/2006/relationships/image" Target="../media/image4.png"/><Relationship Id="rId2" Type="http://schemas.openxmlformats.org/officeDocument/2006/relationships/hyperlink" Target="#Journal!A1"/><Relationship Id="rId1" Type="http://schemas.openxmlformats.org/officeDocument/2006/relationships/image" Target="../media/image1.png"/><Relationship Id="rId6" Type="http://schemas.openxmlformats.org/officeDocument/2006/relationships/hyperlink" Target="#Accueil!A1"/><Relationship Id="rId5" Type="http://schemas.openxmlformats.org/officeDocument/2006/relationships/hyperlink" Target="#Tailles!A1"/><Relationship Id="rId4" Type="http://schemas.openxmlformats.org/officeDocument/2006/relationships/hyperlink" Target="#Personnels!A1"/><Relationship Id="rId9" Type="http://schemas.openxmlformats.org/officeDocument/2006/relationships/hyperlink" Target="#'Historique La_Facture'!A1"/></Relationships>
</file>

<file path=xl/drawings/_rels/drawing5.xml.rels><?xml version="1.0" encoding="UTF-8" standalone="yes"?>
<Relationships xmlns="http://schemas.openxmlformats.org/package/2006/relationships"><Relationship Id="rId3" Type="http://schemas.openxmlformats.org/officeDocument/2006/relationships/hyperlink" Target="#La_Facture!A1"/><Relationship Id="rId2" Type="http://schemas.openxmlformats.org/officeDocument/2006/relationships/hyperlink" Target="#BD_Articles_Stocks!A1"/><Relationship Id="rId1" Type="http://schemas.openxmlformats.org/officeDocument/2006/relationships/hyperlink" Target="#Journal!A1"/><Relationship Id="rId5" Type="http://schemas.openxmlformats.org/officeDocument/2006/relationships/hyperlink" Target="#Accueil!A1"/><Relationship Id="rId4" Type="http://schemas.openxmlformats.org/officeDocument/2006/relationships/hyperlink" Target="#Tailles!A1"/></Relationships>
</file>

<file path=xl/drawings/_rels/drawing6.xml.rels><?xml version="1.0" encoding="UTF-8" standalone="yes"?>
<Relationships xmlns="http://schemas.openxmlformats.org/package/2006/relationships"><Relationship Id="rId3" Type="http://schemas.openxmlformats.org/officeDocument/2006/relationships/hyperlink" Target="#La_Facture!A1"/><Relationship Id="rId2" Type="http://schemas.openxmlformats.org/officeDocument/2006/relationships/hyperlink" Target="#BD_Articles_Stocks!A1"/><Relationship Id="rId1" Type="http://schemas.openxmlformats.org/officeDocument/2006/relationships/hyperlink" Target="#Journal!A1"/><Relationship Id="rId5" Type="http://schemas.openxmlformats.org/officeDocument/2006/relationships/hyperlink" Target="#Accueil!A1"/><Relationship Id="rId4" Type="http://schemas.openxmlformats.org/officeDocument/2006/relationships/hyperlink" Target="#Personnels!A1"/></Relationships>
</file>

<file path=xl/drawings/_rels/drawing7.xml.rels><?xml version="1.0" encoding="UTF-8" standalone="yes"?>
<Relationships xmlns="http://schemas.openxmlformats.org/package/2006/relationships"><Relationship Id="rId1" Type="http://schemas.openxmlformats.org/officeDocument/2006/relationships/hyperlink" Target="#Accueil!A1"/></Relationships>
</file>

<file path=xl/drawings/_rels/drawing8.xml.rels><?xml version="1.0" encoding="UTF-8" standalone="yes"?>
<Relationships xmlns="http://schemas.openxmlformats.org/package/2006/relationships"><Relationship Id="rId2" Type="http://schemas.openxmlformats.org/officeDocument/2006/relationships/hyperlink" Target="#La_Facture!A1"/><Relationship Id="rId1" Type="http://schemas.openxmlformats.org/officeDocument/2006/relationships/hyperlink" Target="#Accueil!A1"/></Relationships>
</file>

<file path=xl/drawings/drawing1.xml><?xml version="1.0" encoding="utf-8"?>
<xdr:wsDr xmlns:xdr="http://schemas.openxmlformats.org/drawingml/2006/spreadsheetDrawing" xmlns:a="http://schemas.openxmlformats.org/drawingml/2006/main">
  <xdr:twoCellAnchor>
    <xdr:from>
      <xdr:col>1</xdr:col>
      <xdr:colOff>285750</xdr:colOff>
      <xdr:row>1</xdr:row>
      <xdr:rowOff>180975</xdr:rowOff>
    </xdr:from>
    <xdr:to>
      <xdr:col>3</xdr:col>
      <xdr:colOff>644194</xdr:colOff>
      <xdr:row>11</xdr:row>
      <xdr:rowOff>9525</xdr:rowOff>
    </xdr:to>
    <xdr:pic>
      <xdr:nvPicPr>
        <xdr:cNvPr id="3" name="Image 19" descr="logopetanquea">
          <a:extLst>
            <a:ext uri="{FF2B5EF4-FFF2-40B4-BE49-F238E27FC236}">
              <a16:creationId xmlns=""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 xmlns:a14="http://schemas.microsoft.com/office/drawing/2010/main" val="0"/>
            </a:ext>
          </a:extLst>
        </a:blip>
        <a:srcRect/>
        <a:stretch>
          <a:fillRect/>
        </a:stretch>
      </xdr:blipFill>
      <xdr:spPr bwMode="auto">
        <a:xfrm>
          <a:off x="1047750" y="371475"/>
          <a:ext cx="1882444" cy="3105150"/>
        </a:xfrm>
        <a:prstGeom prst="rect">
          <a:avLst/>
        </a:prstGeom>
        <a:noFill/>
        <a:ln>
          <a:noFill/>
        </a:ln>
        <a:extLst>
          <a:ext uri="{909E8E84-426E-40DD-AFC4-6F175D3DCCD1}">
            <a14:hiddenFill xmlns="" xmlns:a14="http://schemas.microsoft.com/office/drawing/2010/main">
              <a:solidFill>
                <a:srgbClr val="FFFFFF"/>
              </a:solidFill>
            </a14:hiddenFill>
          </a:ext>
          <a:ext uri="{91240B29-F687-4F45-9708-019B960494DF}">
            <a14:hiddenLine xmlns="" xmlns:a14="http://schemas.microsoft.com/office/drawing/2010/main" w="9525">
              <a:solidFill>
                <a:srgbClr val="000000"/>
              </a:solidFill>
              <a:miter lim="800000"/>
              <a:headEnd/>
              <a:tailEnd/>
            </a14:hiddenLine>
          </a:ext>
        </a:extLst>
      </xdr:spPr>
    </xdr:pic>
    <xdr:clientData/>
  </xdr:twoCellAnchor>
  <xdr:oneCellAnchor>
    <xdr:from>
      <xdr:col>5</xdr:col>
      <xdr:colOff>313364</xdr:colOff>
      <xdr:row>2</xdr:row>
      <xdr:rowOff>97923</xdr:rowOff>
    </xdr:from>
    <xdr:ext cx="5221621" cy="1782924"/>
    <xdr:sp macro="" textlink="">
      <xdr:nvSpPr>
        <xdr:cNvPr id="4" name="Rectangle 3">
          <a:extLst>
            <a:ext uri="{FF2B5EF4-FFF2-40B4-BE49-F238E27FC236}">
              <a16:creationId xmlns="" xmlns:a16="http://schemas.microsoft.com/office/drawing/2014/main" id="{00000000-0008-0000-0000-000004000000}"/>
            </a:ext>
          </a:extLst>
        </xdr:cNvPr>
        <xdr:cNvSpPr/>
      </xdr:nvSpPr>
      <xdr:spPr>
        <a:xfrm>
          <a:off x="4123364" y="478923"/>
          <a:ext cx="5221621" cy="1782924"/>
        </a:xfrm>
        <a:prstGeom prst="rect">
          <a:avLst/>
        </a:prstGeom>
        <a:noFill/>
      </xdr:spPr>
      <xdr:txBody>
        <a:bodyPr wrap="none" lIns="91440" tIns="45720" rIns="91440" bIns="45720">
          <a:spAutoFit/>
        </a:bodyPr>
        <a:lstStyle/>
        <a:p>
          <a:pPr algn="ctr"/>
          <a:r>
            <a:rPr lang="fr-FR" sz="5400" b="0" cap="none" spc="0">
              <a:ln w="0"/>
              <a:solidFill>
                <a:schemeClr val="accent2">
                  <a:lumMod val="60000"/>
                  <a:lumOff val="40000"/>
                </a:schemeClr>
              </a:solidFill>
              <a:effectLst>
                <a:reflection blurRad="6350" stA="53000" endA="300" endPos="35500" dir="5400000" sy="-90000" algn="bl" rotWithShape="0"/>
              </a:effectLst>
            </a:rPr>
            <a:t>Gestion</a:t>
          </a:r>
          <a:r>
            <a:rPr lang="fr-FR" sz="5400" b="0" cap="none" spc="0" baseline="0">
              <a:ln w="0"/>
              <a:solidFill>
                <a:schemeClr val="accent2">
                  <a:lumMod val="60000"/>
                  <a:lumOff val="40000"/>
                </a:schemeClr>
              </a:solidFill>
              <a:effectLst>
                <a:reflection blurRad="6350" stA="53000" endA="300" endPos="35500" dir="5400000" sy="-90000" algn="bl" rotWithShape="0"/>
              </a:effectLst>
            </a:rPr>
            <a:t> de STOCK</a:t>
          </a:r>
        </a:p>
        <a:p>
          <a:pPr algn="ctr"/>
          <a:r>
            <a:rPr lang="fr-FR" sz="5400" b="0" cap="none" spc="0" baseline="0">
              <a:ln w="0"/>
              <a:solidFill>
                <a:schemeClr val="accent2">
                  <a:lumMod val="60000"/>
                  <a:lumOff val="40000"/>
                </a:schemeClr>
              </a:solidFill>
              <a:effectLst>
                <a:reflection blurRad="6350" stA="53000" endA="300" endPos="35500" dir="5400000" sy="-90000" algn="bl" rotWithShape="0"/>
              </a:effectLst>
            </a:rPr>
            <a:t>Vêtements</a:t>
          </a:r>
          <a:endParaRPr lang="fr-FR" sz="5400" b="0" cap="none" spc="0">
            <a:ln w="0"/>
            <a:solidFill>
              <a:schemeClr val="accent2">
                <a:lumMod val="60000"/>
                <a:lumOff val="40000"/>
              </a:schemeClr>
            </a:solidFill>
            <a:effectLst>
              <a:reflection blurRad="6350" stA="53000" endA="300" endPos="35500" dir="5400000" sy="-90000" algn="bl" rotWithShape="0"/>
            </a:effectLst>
          </a:endParaRPr>
        </a:p>
      </xdr:txBody>
    </xdr:sp>
    <xdr:clientData/>
  </xdr:oneCellAnchor>
  <xdr:twoCellAnchor>
    <xdr:from>
      <xdr:col>14</xdr:col>
      <xdr:colOff>0</xdr:colOff>
      <xdr:row>6</xdr:row>
      <xdr:rowOff>0</xdr:rowOff>
    </xdr:from>
    <xdr:to>
      <xdr:col>16</xdr:col>
      <xdr:colOff>312000</xdr:colOff>
      <xdr:row>8</xdr:row>
      <xdr:rowOff>57149</xdr:rowOff>
    </xdr:to>
    <xdr:sp macro="[0]!Journal" textlink="">
      <xdr:nvSpPr>
        <xdr:cNvPr id="5" name="Rectangle à coins arrondis 1">
          <a:hlinkClick xmlns:r="http://schemas.openxmlformats.org/officeDocument/2006/relationships" r:id="rId2"/>
          <a:extLst>
            <a:ext uri="{FF2B5EF4-FFF2-40B4-BE49-F238E27FC236}">
              <a16:creationId xmlns="" xmlns:a16="http://schemas.microsoft.com/office/drawing/2014/main" id="{00000000-0008-0000-0000-000005000000}"/>
            </a:ext>
          </a:extLst>
        </xdr:cNvPr>
        <xdr:cNvSpPr/>
      </xdr:nvSpPr>
      <xdr:spPr>
        <a:xfrm>
          <a:off x="10668000" y="1143000"/>
          <a:ext cx="1836000" cy="438149"/>
        </a:xfrm>
        <a:prstGeom prst="roundRect">
          <a:avLst/>
        </a:prstGeom>
        <a:solidFill>
          <a:srgbClr val="92D05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1"/>
            <a:t>JOURNAL</a:t>
          </a:r>
        </a:p>
      </xdr:txBody>
    </xdr:sp>
    <xdr:clientData fPrintsWithSheet="0"/>
  </xdr:twoCellAnchor>
  <xdr:twoCellAnchor>
    <xdr:from>
      <xdr:col>14</xdr:col>
      <xdr:colOff>0</xdr:colOff>
      <xdr:row>10</xdr:row>
      <xdr:rowOff>0</xdr:rowOff>
    </xdr:from>
    <xdr:to>
      <xdr:col>16</xdr:col>
      <xdr:colOff>312000</xdr:colOff>
      <xdr:row>12</xdr:row>
      <xdr:rowOff>57149</xdr:rowOff>
    </xdr:to>
    <xdr:sp macro="[0]!Journal" textlink="">
      <xdr:nvSpPr>
        <xdr:cNvPr id="6" name="Rectangle à coins arrondis 1">
          <a:hlinkClick xmlns:r="http://schemas.openxmlformats.org/officeDocument/2006/relationships" r:id="rId3"/>
          <a:extLst>
            <a:ext uri="{FF2B5EF4-FFF2-40B4-BE49-F238E27FC236}">
              <a16:creationId xmlns="" xmlns:a16="http://schemas.microsoft.com/office/drawing/2014/main" id="{00000000-0008-0000-0000-000006000000}"/>
            </a:ext>
          </a:extLst>
        </xdr:cNvPr>
        <xdr:cNvSpPr/>
      </xdr:nvSpPr>
      <xdr:spPr>
        <a:xfrm>
          <a:off x="10668000" y="1905000"/>
          <a:ext cx="1836000" cy="438149"/>
        </a:xfrm>
        <a:prstGeom prst="roundRect">
          <a:avLst/>
        </a:prstGeom>
        <a:solidFill>
          <a:srgbClr val="92D05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200" b="1"/>
            <a:t>BASE DONNEE</a:t>
          </a:r>
          <a:r>
            <a:rPr lang="fr-FR" sz="1200" b="1" baseline="0"/>
            <a:t> ARTICLES</a:t>
          </a:r>
          <a:endParaRPr lang="fr-FR" sz="1200" b="1"/>
        </a:p>
      </xdr:txBody>
    </xdr:sp>
    <xdr:clientData fPrintsWithSheet="0"/>
  </xdr:twoCellAnchor>
  <xdr:twoCellAnchor>
    <xdr:from>
      <xdr:col>14</xdr:col>
      <xdr:colOff>0</xdr:colOff>
      <xdr:row>14</xdr:row>
      <xdr:rowOff>0</xdr:rowOff>
    </xdr:from>
    <xdr:to>
      <xdr:col>16</xdr:col>
      <xdr:colOff>312000</xdr:colOff>
      <xdr:row>16</xdr:row>
      <xdr:rowOff>57149</xdr:rowOff>
    </xdr:to>
    <xdr:sp macro="[0]!Journal" textlink="">
      <xdr:nvSpPr>
        <xdr:cNvPr id="7" name="Rectangle à coins arrondis 1">
          <a:hlinkClick xmlns:r="http://schemas.openxmlformats.org/officeDocument/2006/relationships" r:id="rId4"/>
          <a:extLst>
            <a:ext uri="{FF2B5EF4-FFF2-40B4-BE49-F238E27FC236}">
              <a16:creationId xmlns="" xmlns:a16="http://schemas.microsoft.com/office/drawing/2014/main" id="{00000000-0008-0000-0000-000007000000}"/>
            </a:ext>
          </a:extLst>
        </xdr:cNvPr>
        <xdr:cNvSpPr/>
      </xdr:nvSpPr>
      <xdr:spPr>
        <a:xfrm>
          <a:off x="10668000" y="2667000"/>
          <a:ext cx="1836000" cy="438149"/>
        </a:xfrm>
        <a:prstGeom prst="roundRect">
          <a:avLst/>
        </a:prstGeom>
        <a:solidFill>
          <a:srgbClr val="92D05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1"/>
            <a:t>FACTURE</a:t>
          </a:r>
        </a:p>
      </xdr:txBody>
    </xdr:sp>
    <xdr:clientData fPrintsWithSheet="0"/>
  </xdr:twoCellAnchor>
  <xdr:twoCellAnchor>
    <xdr:from>
      <xdr:col>14</xdr:col>
      <xdr:colOff>0</xdr:colOff>
      <xdr:row>18</xdr:row>
      <xdr:rowOff>0</xdr:rowOff>
    </xdr:from>
    <xdr:to>
      <xdr:col>16</xdr:col>
      <xdr:colOff>312000</xdr:colOff>
      <xdr:row>20</xdr:row>
      <xdr:rowOff>57149</xdr:rowOff>
    </xdr:to>
    <xdr:sp macro="[0]!Journal" textlink="">
      <xdr:nvSpPr>
        <xdr:cNvPr id="8" name="Rectangle à coins arrondis 1">
          <a:hlinkClick xmlns:r="http://schemas.openxmlformats.org/officeDocument/2006/relationships" r:id="rId5"/>
          <a:extLst>
            <a:ext uri="{FF2B5EF4-FFF2-40B4-BE49-F238E27FC236}">
              <a16:creationId xmlns="" xmlns:a16="http://schemas.microsoft.com/office/drawing/2014/main" id="{00000000-0008-0000-0000-000008000000}"/>
            </a:ext>
          </a:extLst>
        </xdr:cNvPr>
        <xdr:cNvSpPr/>
      </xdr:nvSpPr>
      <xdr:spPr>
        <a:xfrm>
          <a:off x="10668000" y="3429000"/>
          <a:ext cx="1836000" cy="438149"/>
        </a:xfrm>
        <a:prstGeom prst="roundRect">
          <a:avLst/>
        </a:prstGeom>
        <a:solidFill>
          <a:srgbClr val="92D05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1"/>
            <a:t>LICENCIES</a:t>
          </a:r>
        </a:p>
      </xdr:txBody>
    </xdr:sp>
    <xdr:clientData fPrintsWithSheet="0"/>
  </xdr:twoCellAnchor>
  <xdr:twoCellAnchor>
    <xdr:from>
      <xdr:col>14</xdr:col>
      <xdr:colOff>0</xdr:colOff>
      <xdr:row>22</xdr:row>
      <xdr:rowOff>0</xdr:rowOff>
    </xdr:from>
    <xdr:to>
      <xdr:col>16</xdr:col>
      <xdr:colOff>312000</xdr:colOff>
      <xdr:row>24</xdr:row>
      <xdr:rowOff>57149</xdr:rowOff>
    </xdr:to>
    <xdr:sp macro="[0]!Journal" textlink="">
      <xdr:nvSpPr>
        <xdr:cNvPr id="9" name="Rectangle à coins arrondis 1">
          <a:hlinkClick xmlns:r="http://schemas.openxmlformats.org/officeDocument/2006/relationships" r:id="rId6"/>
          <a:extLst>
            <a:ext uri="{FF2B5EF4-FFF2-40B4-BE49-F238E27FC236}">
              <a16:creationId xmlns="" xmlns:a16="http://schemas.microsoft.com/office/drawing/2014/main" id="{00000000-0008-0000-0000-000009000000}"/>
            </a:ext>
          </a:extLst>
        </xdr:cNvPr>
        <xdr:cNvSpPr/>
      </xdr:nvSpPr>
      <xdr:spPr>
        <a:xfrm>
          <a:off x="10668000" y="4191000"/>
          <a:ext cx="1836000" cy="438149"/>
        </a:xfrm>
        <a:prstGeom prst="roundRect">
          <a:avLst/>
        </a:prstGeom>
        <a:solidFill>
          <a:srgbClr val="92D05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1"/>
            <a:t>TAILLE</a:t>
          </a:r>
        </a:p>
      </xdr:txBody>
    </xdr:sp>
    <xdr:clientData fPrintsWithSheet="0"/>
  </xdr:twoCellAnchor>
  <xdr:twoCellAnchor>
    <xdr:from>
      <xdr:col>7</xdr:col>
      <xdr:colOff>466724</xdr:colOff>
      <xdr:row>30</xdr:row>
      <xdr:rowOff>180975</xdr:rowOff>
    </xdr:from>
    <xdr:to>
      <xdr:col>10</xdr:col>
      <xdr:colOff>342899</xdr:colOff>
      <xdr:row>34</xdr:row>
      <xdr:rowOff>57150</xdr:rowOff>
    </xdr:to>
    <xdr:sp macro="[0]!Journal" textlink="">
      <xdr:nvSpPr>
        <xdr:cNvPr id="10" name="Rectangle à coins arrondis 1">
          <a:hlinkClick xmlns:r="http://schemas.openxmlformats.org/officeDocument/2006/relationships" r:id="rId7"/>
          <a:extLst>
            <a:ext uri="{FF2B5EF4-FFF2-40B4-BE49-F238E27FC236}">
              <a16:creationId xmlns="" xmlns:a16="http://schemas.microsoft.com/office/drawing/2014/main" id="{00000000-0008-0000-0000-00000A000000}"/>
            </a:ext>
          </a:extLst>
        </xdr:cNvPr>
        <xdr:cNvSpPr/>
      </xdr:nvSpPr>
      <xdr:spPr>
        <a:xfrm>
          <a:off x="5800724" y="5895975"/>
          <a:ext cx="2162175" cy="638175"/>
        </a:xfrm>
        <a:prstGeom prst="roundRect">
          <a:avLst/>
        </a:prstGeom>
        <a:solidFill>
          <a:schemeClr val="accent1"/>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1">
              <a:solidFill>
                <a:srgbClr val="C00000"/>
              </a:solidFill>
            </a:rPr>
            <a:t>EXPLICATIONS</a:t>
          </a:r>
        </a:p>
      </xdr:txBody>
    </xdr:sp>
    <xdr:clientData fPrintsWithSheet="0"/>
  </xdr:twoCellAnchor>
  <xdr:twoCellAnchor editAs="oneCell">
    <xdr:from>
      <xdr:col>5</xdr:col>
      <xdr:colOff>619124</xdr:colOff>
      <xdr:row>12</xdr:row>
      <xdr:rowOff>133349</xdr:rowOff>
    </xdr:from>
    <xdr:to>
      <xdr:col>12</xdr:col>
      <xdr:colOff>304799</xdr:colOff>
      <xdr:row>29</xdr:row>
      <xdr:rowOff>152060</xdr:rowOff>
    </xdr:to>
    <xdr:pic>
      <xdr:nvPicPr>
        <xdr:cNvPr id="11" name="Image 10" descr="http://us.123rf.com/450wm/agcreativelab/agcreativelab1508/agcreativelab150800261/45887718-un-magasin-de-luxe-avec-vetements-pour-hommes.jpg">
          <a:extLst>
            <a:ext uri="{FF2B5EF4-FFF2-40B4-BE49-F238E27FC236}">
              <a16:creationId xmlns="" xmlns:a16="http://schemas.microsoft.com/office/drawing/2014/main" id="{00000000-0008-0000-0000-00000B000000}"/>
            </a:ext>
          </a:extLst>
        </xdr:cNvPr>
        <xdr:cNvPicPr>
          <a:picLocks noChangeAspect="1" noChangeArrowheads="1"/>
        </xdr:cNvPicPr>
      </xdr:nvPicPr>
      <xdr:blipFill>
        <a:blip xmlns:r="http://schemas.openxmlformats.org/officeDocument/2006/relationships" r:embed="rId8" cstate="print">
          <a:extLst>
            <a:ext uri="{28A0092B-C50C-407E-A947-70E740481C1C}">
              <a14:useLocalDpi xmlns="" xmlns:a14="http://schemas.microsoft.com/office/drawing/2010/main" val="0"/>
            </a:ext>
          </a:extLst>
        </a:blip>
        <a:srcRect/>
        <a:stretch>
          <a:fillRect/>
        </a:stretch>
      </xdr:blipFill>
      <xdr:spPr bwMode="auto">
        <a:xfrm>
          <a:off x="4429124" y="2419349"/>
          <a:ext cx="5019675" cy="3257211"/>
        </a:xfrm>
        <a:prstGeom prst="rect">
          <a:avLst/>
        </a:prstGeom>
        <a:noFill/>
        <a:extLst>
          <a:ext uri="{909E8E84-426E-40DD-AFC4-6F175D3DCCD1}">
            <a14:hiddenFill xmlns="" xmlns:a14="http://schemas.microsoft.com/office/drawing/2010/main">
              <a:solidFill>
                <a:srgbClr val="FFFFFF"/>
              </a:solidFill>
            </a14:hiddenFill>
          </a:ext>
        </a:extLst>
      </xdr:spPr>
    </xdr:pic>
    <xdr:clientData/>
  </xdr:twoCellAnchor>
  <xdr:twoCellAnchor>
    <xdr:from>
      <xdr:col>13</xdr:col>
      <xdr:colOff>581025</xdr:colOff>
      <xdr:row>26</xdr:row>
      <xdr:rowOff>133350</xdr:rowOff>
    </xdr:from>
    <xdr:to>
      <xdr:col>16</xdr:col>
      <xdr:colOff>533400</xdr:colOff>
      <xdr:row>29</xdr:row>
      <xdr:rowOff>152400</xdr:rowOff>
    </xdr:to>
    <xdr:sp macro="[0]!Quitter" textlink="">
      <xdr:nvSpPr>
        <xdr:cNvPr id="2" name="Rectangle : coins arrondis 1">
          <a:extLst>
            <a:ext uri="{FF2B5EF4-FFF2-40B4-BE49-F238E27FC236}">
              <a16:creationId xmlns="" xmlns:a16="http://schemas.microsoft.com/office/drawing/2014/main" id="{00000000-0008-0000-0000-000002000000}"/>
            </a:ext>
          </a:extLst>
        </xdr:cNvPr>
        <xdr:cNvSpPr/>
      </xdr:nvSpPr>
      <xdr:spPr>
        <a:xfrm>
          <a:off x="10487025" y="5086350"/>
          <a:ext cx="2238375" cy="590550"/>
        </a:xfrm>
        <a:prstGeom prst="roundRect">
          <a:avLst/>
        </a:prstGeom>
        <a:solidFill>
          <a:srgbClr val="C00000"/>
        </a:solidFill>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2800" b="1">
              <a:solidFill>
                <a:schemeClr val="bg1"/>
              </a:solidFill>
            </a:rPr>
            <a:t>QUITTER</a:t>
          </a:r>
        </a:p>
      </xdr:txBody>
    </xdr:sp>
    <xdr:clientData/>
  </xdr:twoCellAnchor>
  <xdr:twoCellAnchor editAs="absolute">
    <xdr:from>
      <xdr:col>1</xdr:col>
      <xdr:colOff>533400</xdr:colOff>
      <xdr:row>24</xdr:row>
      <xdr:rowOff>19050</xdr:rowOff>
    </xdr:from>
    <xdr:to>
      <xdr:col>4</xdr:col>
      <xdr:colOff>152400</xdr:colOff>
      <xdr:row>27</xdr:row>
      <xdr:rowOff>180975</xdr:rowOff>
    </xdr:to>
    <xdr:sp macro="" textlink="">
      <xdr:nvSpPr>
        <xdr:cNvPr id="13" name="Rectangle à coins arrondis 2">
          <a:hlinkClick xmlns:r="http://schemas.openxmlformats.org/officeDocument/2006/relationships" r:id="rId9"/>
          <a:extLst>
            <a:ext uri="{FF2B5EF4-FFF2-40B4-BE49-F238E27FC236}">
              <a16:creationId xmlns="" xmlns:a16="http://schemas.microsoft.com/office/drawing/2014/main" id="{099B4FCD-3D68-4F11-9049-CEFEC148F6A1}"/>
            </a:ext>
          </a:extLst>
        </xdr:cNvPr>
        <xdr:cNvSpPr/>
      </xdr:nvSpPr>
      <xdr:spPr>
        <a:xfrm>
          <a:off x="1295400" y="4591050"/>
          <a:ext cx="1905000" cy="733425"/>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Historique</a:t>
          </a:r>
        </a:p>
      </xdr:txBody>
    </xdr:sp>
    <xdr:clientData fPrintsWithSheet="0"/>
  </xdr:twoCellAnchor>
</xdr:wsDr>
</file>

<file path=xl/drawings/drawing2.xml><?xml version="1.0" encoding="utf-8"?>
<xdr:wsDr xmlns:xdr="http://schemas.openxmlformats.org/drawingml/2006/spreadsheetDrawing" xmlns:a="http://schemas.openxmlformats.org/drawingml/2006/main">
  <xdr:twoCellAnchor>
    <xdr:from>
      <xdr:col>7</xdr:col>
      <xdr:colOff>76199</xdr:colOff>
      <xdr:row>1</xdr:row>
      <xdr:rowOff>609600</xdr:rowOff>
    </xdr:from>
    <xdr:to>
      <xdr:col>8</xdr:col>
      <xdr:colOff>7199</xdr:colOff>
      <xdr:row>2</xdr:row>
      <xdr:rowOff>304799</xdr:rowOff>
    </xdr:to>
    <xdr:sp macro="[0]!Journal" textlink="">
      <xdr:nvSpPr>
        <xdr:cNvPr id="2" name="Rectangle à coins arrondis 1">
          <a:extLst>
            <a:ext uri="{FF2B5EF4-FFF2-40B4-BE49-F238E27FC236}">
              <a16:creationId xmlns="" xmlns:a16="http://schemas.microsoft.com/office/drawing/2014/main" id="{00000000-0008-0000-0100-000002000000}"/>
            </a:ext>
          </a:extLst>
        </xdr:cNvPr>
        <xdr:cNvSpPr/>
      </xdr:nvSpPr>
      <xdr:spPr>
        <a:xfrm>
          <a:off x="8420099" y="1085850"/>
          <a:ext cx="1836000" cy="438149"/>
        </a:xfrm>
        <a:prstGeom prst="roundRect">
          <a:avLst/>
        </a:prstGeom>
        <a:solidFill>
          <a:srgbClr val="92D05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rtlCol="0" anchor="ctr"/>
        <a:lstStyle/>
        <a:p>
          <a:pPr algn="ctr"/>
          <a:r>
            <a:rPr lang="fr-FR" sz="1600" b="1"/>
            <a:t>Valider</a:t>
          </a:r>
        </a:p>
      </xdr:txBody>
    </xdr:sp>
    <xdr:clientData fPrintsWithSheet="0"/>
  </xdr:twoCellAnchor>
  <xdr:twoCellAnchor editAs="absolute">
    <xdr:from>
      <xdr:col>1</xdr:col>
      <xdr:colOff>19050</xdr:colOff>
      <xdr:row>0</xdr:row>
      <xdr:rowOff>57150</xdr:rowOff>
    </xdr:from>
    <xdr:to>
      <xdr:col>2</xdr:col>
      <xdr:colOff>1371600</xdr:colOff>
      <xdr:row>0</xdr:row>
      <xdr:rowOff>419100</xdr:rowOff>
    </xdr:to>
    <xdr:sp macro="" textlink="">
      <xdr:nvSpPr>
        <xdr:cNvPr id="3" name="Rectangle à coins arrondis 2">
          <a:hlinkClick xmlns:r="http://schemas.openxmlformats.org/officeDocument/2006/relationships" r:id="rId1"/>
          <a:extLst>
            <a:ext uri="{FF2B5EF4-FFF2-40B4-BE49-F238E27FC236}">
              <a16:creationId xmlns="" xmlns:a16="http://schemas.microsoft.com/office/drawing/2014/main" id="{00000000-0008-0000-0100-000003000000}"/>
            </a:ext>
          </a:extLst>
        </xdr:cNvPr>
        <xdr:cNvSpPr/>
      </xdr:nvSpPr>
      <xdr:spPr>
        <a:xfrm>
          <a:off x="952500" y="57150"/>
          <a:ext cx="1924050" cy="361950"/>
        </a:xfrm>
        <a:prstGeom prst="roundRect">
          <a:avLst/>
        </a:prstGeom>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STOCK - BASE DE DONNEES</a:t>
          </a:r>
        </a:p>
      </xdr:txBody>
    </xdr:sp>
    <xdr:clientData fPrintsWithSheet="0"/>
  </xdr:twoCellAnchor>
  <xdr:twoCellAnchor>
    <xdr:from>
      <xdr:col>2</xdr:col>
      <xdr:colOff>1908175</xdr:colOff>
      <xdr:row>0</xdr:row>
      <xdr:rowOff>57150</xdr:rowOff>
    </xdr:from>
    <xdr:to>
      <xdr:col>3</xdr:col>
      <xdr:colOff>1831975</xdr:colOff>
      <xdr:row>0</xdr:row>
      <xdr:rowOff>419100</xdr:rowOff>
    </xdr:to>
    <xdr:sp macro="" textlink="">
      <xdr:nvSpPr>
        <xdr:cNvPr id="5" name="Rectangle à coins arrondis 4">
          <a:hlinkClick xmlns:r="http://schemas.openxmlformats.org/officeDocument/2006/relationships" r:id="rId2"/>
          <a:extLst>
            <a:ext uri="{FF2B5EF4-FFF2-40B4-BE49-F238E27FC236}">
              <a16:creationId xmlns="" xmlns:a16="http://schemas.microsoft.com/office/drawing/2014/main" id="{00000000-0008-0000-0100-000005000000}"/>
            </a:ext>
          </a:extLst>
        </xdr:cNvPr>
        <xdr:cNvSpPr/>
      </xdr:nvSpPr>
      <xdr:spPr>
        <a:xfrm>
          <a:off x="341312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FACTURE</a:t>
          </a:r>
        </a:p>
      </xdr:txBody>
    </xdr:sp>
    <xdr:clientData fPrintsWithSheet="0"/>
  </xdr:twoCellAnchor>
  <xdr:twoCellAnchor>
    <xdr:from>
      <xdr:col>4</xdr:col>
      <xdr:colOff>368300</xdr:colOff>
      <xdr:row>0</xdr:row>
      <xdr:rowOff>57150</xdr:rowOff>
    </xdr:from>
    <xdr:to>
      <xdr:col>6</xdr:col>
      <xdr:colOff>387350</xdr:colOff>
      <xdr:row>0</xdr:row>
      <xdr:rowOff>419100</xdr:rowOff>
    </xdr:to>
    <xdr:sp macro="" textlink="">
      <xdr:nvSpPr>
        <xdr:cNvPr id="7" name="Rectangle à coins arrondis 6">
          <a:hlinkClick xmlns:r="http://schemas.openxmlformats.org/officeDocument/2006/relationships" r:id="rId3"/>
          <a:extLst>
            <a:ext uri="{FF2B5EF4-FFF2-40B4-BE49-F238E27FC236}">
              <a16:creationId xmlns="" xmlns:a16="http://schemas.microsoft.com/office/drawing/2014/main" id="{00000000-0008-0000-0100-000007000000}"/>
            </a:ext>
          </a:extLst>
        </xdr:cNvPr>
        <xdr:cNvSpPr/>
      </xdr:nvSpPr>
      <xdr:spPr>
        <a:xfrm>
          <a:off x="5873750" y="57150"/>
          <a:ext cx="1924050" cy="361950"/>
        </a:xfrm>
        <a:prstGeom prst="roundRect">
          <a:avLst/>
        </a:prstGeom>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PERSONNELS</a:t>
          </a:r>
        </a:p>
      </xdr:txBody>
    </xdr:sp>
    <xdr:clientData fPrintsWithSheet="0"/>
  </xdr:twoCellAnchor>
  <xdr:twoCellAnchor>
    <xdr:from>
      <xdr:col>6</xdr:col>
      <xdr:colOff>923925</xdr:colOff>
      <xdr:row>0</xdr:row>
      <xdr:rowOff>57150</xdr:rowOff>
    </xdr:from>
    <xdr:to>
      <xdr:col>8</xdr:col>
      <xdr:colOff>9525</xdr:colOff>
      <xdr:row>0</xdr:row>
      <xdr:rowOff>419100</xdr:rowOff>
    </xdr:to>
    <xdr:sp macro="" textlink="">
      <xdr:nvSpPr>
        <xdr:cNvPr id="9" name="Rectangle à coins arrondis 8">
          <a:hlinkClick xmlns:r="http://schemas.openxmlformats.org/officeDocument/2006/relationships" r:id="rId4"/>
          <a:extLst>
            <a:ext uri="{FF2B5EF4-FFF2-40B4-BE49-F238E27FC236}">
              <a16:creationId xmlns="" xmlns:a16="http://schemas.microsoft.com/office/drawing/2014/main" id="{00000000-0008-0000-0100-000009000000}"/>
            </a:ext>
          </a:extLst>
        </xdr:cNvPr>
        <xdr:cNvSpPr/>
      </xdr:nvSpPr>
      <xdr:spPr>
        <a:xfrm>
          <a:off x="833437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TAILLES</a:t>
          </a:r>
        </a:p>
      </xdr:txBody>
    </xdr:sp>
    <xdr:clientData fPrintsWithSheet="0"/>
  </xdr:twoCellAnchor>
  <xdr:twoCellAnchor>
    <xdr:from>
      <xdr:col>7</xdr:col>
      <xdr:colOff>76199</xdr:colOff>
      <xdr:row>1</xdr:row>
      <xdr:rowOff>38100</xdr:rowOff>
    </xdr:from>
    <xdr:to>
      <xdr:col>8</xdr:col>
      <xdr:colOff>7199</xdr:colOff>
      <xdr:row>1</xdr:row>
      <xdr:rowOff>476249</xdr:rowOff>
    </xdr:to>
    <xdr:sp macro="[0]!RAZ_Journal" textlink="">
      <xdr:nvSpPr>
        <xdr:cNvPr id="8" name="Rectangle à coins arrondis 7">
          <a:extLst>
            <a:ext uri="{FF2B5EF4-FFF2-40B4-BE49-F238E27FC236}">
              <a16:creationId xmlns="" xmlns:a16="http://schemas.microsoft.com/office/drawing/2014/main" id="{00000000-0008-0000-0100-000008000000}"/>
            </a:ext>
          </a:extLst>
        </xdr:cNvPr>
        <xdr:cNvSpPr/>
      </xdr:nvSpPr>
      <xdr:spPr>
        <a:xfrm>
          <a:off x="8420099" y="514350"/>
          <a:ext cx="1836000" cy="438149"/>
        </a:xfrm>
        <a:prstGeom prst="roundRect">
          <a:avLst/>
        </a:prstGeom>
        <a:solidFill>
          <a:srgbClr val="FF0000"/>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600" b="1" i="0" u="none" strike="noStrike" kern="0" cap="none" spc="0" normalizeH="0" baseline="0" noProof="0">
              <a:ln>
                <a:noFill/>
              </a:ln>
              <a:solidFill>
                <a:schemeClr val="tx1"/>
              </a:solidFill>
              <a:effectLst/>
              <a:uLnTx/>
              <a:uFillTx/>
              <a:latin typeface="Calibri"/>
            </a:rPr>
            <a:t>RAZ</a:t>
          </a:r>
        </a:p>
      </xdr:txBody>
    </xdr:sp>
    <xdr:clientData fPrintsWithSheet="0"/>
  </xdr:twoCellAnchor>
  <xdr:twoCellAnchor editAs="absolute">
    <xdr:from>
      <xdr:col>0</xdr:col>
      <xdr:colOff>95250</xdr:colOff>
      <xdr:row>1</xdr:row>
      <xdr:rowOff>57149</xdr:rowOff>
    </xdr:from>
    <xdr:to>
      <xdr:col>1</xdr:col>
      <xdr:colOff>428625</xdr:colOff>
      <xdr:row>2</xdr:row>
      <xdr:rowOff>276224</xdr:rowOff>
    </xdr:to>
    <xdr:sp macro="" textlink="">
      <xdr:nvSpPr>
        <xdr:cNvPr id="10" name="Rectangle à coins arrondis 2">
          <a:hlinkClick xmlns:r="http://schemas.openxmlformats.org/officeDocument/2006/relationships" r:id="rId5"/>
          <a:extLst>
            <a:ext uri="{FF2B5EF4-FFF2-40B4-BE49-F238E27FC236}">
              <a16:creationId xmlns="" xmlns:a16="http://schemas.microsoft.com/office/drawing/2014/main" id="{00000000-0008-0000-0100-00000A000000}"/>
            </a:ext>
          </a:extLst>
        </xdr:cNvPr>
        <xdr:cNvSpPr/>
      </xdr:nvSpPr>
      <xdr:spPr>
        <a:xfrm>
          <a:off x="95250" y="533399"/>
          <a:ext cx="1266825" cy="962025"/>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ACCUEIL</a:t>
          </a:r>
        </a:p>
      </xdr:txBody>
    </xdr:sp>
    <xdr:clientData fPrintsWithSheet="0"/>
  </xdr:twoCellAnchor>
</xdr:wsDr>
</file>

<file path=xl/drawings/drawing3.xml><?xml version="1.0" encoding="utf-8"?>
<xdr:wsDr xmlns:xdr="http://schemas.openxmlformats.org/drawingml/2006/spreadsheetDrawing" xmlns:a="http://schemas.openxmlformats.org/drawingml/2006/main">
  <xdr:twoCellAnchor>
    <xdr:from>
      <xdr:col>1</xdr:col>
      <xdr:colOff>19050</xdr:colOff>
      <xdr:row>0</xdr:row>
      <xdr:rowOff>57150</xdr:rowOff>
    </xdr:from>
    <xdr:to>
      <xdr:col>1</xdr:col>
      <xdr:colOff>1963050</xdr:colOff>
      <xdr:row>0</xdr:row>
      <xdr:rowOff>419100</xdr:rowOff>
    </xdr:to>
    <xdr:sp macro="" textlink="">
      <xdr:nvSpPr>
        <xdr:cNvPr id="10" name="Rectangle à coins arrondis 9">
          <a:hlinkClick xmlns:r="http://schemas.openxmlformats.org/officeDocument/2006/relationships" r:id="rId1"/>
          <a:extLst>
            <a:ext uri="{FF2B5EF4-FFF2-40B4-BE49-F238E27FC236}">
              <a16:creationId xmlns="" xmlns:a16="http://schemas.microsoft.com/office/drawing/2014/main" id="{00000000-0008-0000-0200-00000A000000}"/>
            </a:ext>
          </a:extLst>
        </xdr:cNvPr>
        <xdr:cNvSpPr/>
      </xdr:nvSpPr>
      <xdr:spPr>
        <a:xfrm>
          <a:off x="952500" y="57150"/>
          <a:ext cx="194400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LE JOURNAL</a:t>
          </a:r>
        </a:p>
      </xdr:txBody>
    </xdr:sp>
    <xdr:clientData/>
  </xdr:twoCellAnchor>
  <xdr:twoCellAnchor>
    <xdr:from>
      <xdr:col>1</xdr:col>
      <xdr:colOff>2339975</xdr:colOff>
      <xdr:row>0</xdr:row>
      <xdr:rowOff>57150</xdr:rowOff>
    </xdr:from>
    <xdr:to>
      <xdr:col>3</xdr:col>
      <xdr:colOff>864500</xdr:colOff>
      <xdr:row>0</xdr:row>
      <xdr:rowOff>419100</xdr:rowOff>
    </xdr:to>
    <xdr:sp macro="" textlink="">
      <xdr:nvSpPr>
        <xdr:cNvPr id="11" name="Rectangle à coins arrondis 10">
          <a:hlinkClick xmlns:r="http://schemas.openxmlformats.org/officeDocument/2006/relationships" r:id="rId2"/>
          <a:extLst>
            <a:ext uri="{FF2B5EF4-FFF2-40B4-BE49-F238E27FC236}">
              <a16:creationId xmlns="" xmlns:a16="http://schemas.microsoft.com/office/drawing/2014/main" id="{00000000-0008-0000-0200-00000B000000}"/>
            </a:ext>
          </a:extLst>
        </xdr:cNvPr>
        <xdr:cNvSpPr/>
      </xdr:nvSpPr>
      <xdr:spPr>
        <a:xfrm>
          <a:off x="3273425" y="57150"/>
          <a:ext cx="194400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FACTURE</a:t>
          </a:r>
        </a:p>
      </xdr:txBody>
    </xdr:sp>
    <xdr:clientData/>
  </xdr:twoCellAnchor>
  <xdr:twoCellAnchor>
    <xdr:from>
      <xdr:col>4</xdr:col>
      <xdr:colOff>193675</xdr:colOff>
      <xdr:row>0</xdr:row>
      <xdr:rowOff>57150</xdr:rowOff>
    </xdr:from>
    <xdr:to>
      <xdr:col>6</xdr:col>
      <xdr:colOff>70750</xdr:colOff>
      <xdr:row>0</xdr:row>
      <xdr:rowOff>419100</xdr:rowOff>
    </xdr:to>
    <xdr:sp macro="" textlink="">
      <xdr:nvSpPr>
        <xdr:cNvPr id="12" name="Rectangle à coins arrondis 11">
          <a:hlinkClick xmlns:r="http://schemas.openxmlformats.org/officeDocument/2006/relationships" r:id="rId3"/>
          <a:extLst>
            <a:ext uri="{FF2B5EF4-FFF2-40B4-BE49-F238E27FC236}">
              <a16:creationId xmlns="" xmlns:a16="http://schemas.microsoft.com/office/drawing/2014/main" id="{00000000-0008-0000-0200-00000C000000}"/>
            </a:ext>
          </a:extLst>
        </xdr:cNvPr>
        <xdr:cNvSpPr/>
      </xdr:nvSpPr>
      <xdr:spPr>
        <a:xfrm>
          <a:off x="5594350" y="57150"/>
          <a:ext cx="194400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PERSONNELS</a:t>
          </a:r>
        </a:p>
      </xdr:txBody>
    </xdr:sp>
    <xdr:clientData/>
  </xdr:twoCellAnchor>
  <xdr:twoCellAnchor>
    <xdr:from>
      <xdr:col>6</xdr:col>
      <xdr:colOff>447675</xdr:colOff>
      <xdr:row>0</xdr:row>
      <xdr:rowOff>57150</xdr:rowOff>
    </xdr:from>
    <xdr:to>
      <xdr:col>7</xdr:col>
      <xdr:colOff>19950</xdr:colOff>
      <xdr:row>0</xdr:row>
      <xdr:rowOff>419100</xdr:rowOff>
    </xdr:to>
    <xdr:sp macro="" textlink="">
      <xdr:nvSpPr>
        <xdr:cNvPr id="13" name="Rectangle à coins arrondis 12">
          <a:hlinkClick xmlns:r="http://schemas.openxmlformats.org/officeDocument/2006/relationships" r:id="rId4"/>
          <a:extLst>
            <a:ext uri="{FF2B5EF4-FFF2-40B4-BE49-F238E27FC236}">
              <a16:creationId xmlns="" xmlns:a16="http://schemas.microsoft.com/office/drawing/2014/main" id="{00000000-0008-0000-0200-00000D000000}"/>
            </a:ext>
          </a:extLst>
        </xdr:cNvPr>
        <xdr:cNvSpPr/>
      </xdr:nvSpPr>
      <xdr:spPr>
        <a:xfrm>
          <a:off x="7915275" y="57150"/>
          <a:ext cx="194400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TAILLES</a:t>
          </a:r>
        </a:p>
      </xdr:txBody>
    </xdr:sp>
    <xdr:clientData/>
  </xdr:twoCellAnchor>
  <xdr:twoCellAnchor editAs="absolute">
    <xdr:from>
      <xdr:col>1</xdr:col>
      <xdr:colOff>247650</xdr:colOff>
      <xdr:row>1</xdr:row>
      <xdr:rowOff>57150</xdr:rowOff>
    </xdr:from>
    <xdr:to>
      <xdr:col>1</xdr:col>
      <xdr:colOff>1828800</xdr:colOff>
      <xdr:row>2</xdr:row>
      <xdr:rowOff>295275</xdr:rowOff>
    </xdr:to>
    <xdr:sp macro="" textlink="">
      <xdr:nvSpPr>
        <xdr:cNvPr id="6" name="Rectangle à coins arrondis 2">
          <a:hlinkClick xmlns:r="http://schemas.openxmlformats.org/officeDocument/2006/relationships" r:id="rId5"/>
          <a:extLst>
            <a:ext uri="{FF2B5EF4-FFF2-40B4-BE49-F238E27FC236}">
              <a16:creationId xmlns="" xmlns:a16="http://schemas.microsoft.com/office/drawing/2014/main" id="{00000000-0008-0000-0200-000006000000}"/>
            </a:ext>
          </a:extLst>
        </xdr:cNvPr>
        <xdr:cNvSpPr/>
      </xdr:nvSpPr>
      <xdr:spPr>
        <a:xfrm>
          <a:off x="1181100" y="533400"/>
          <a:ext cx="1581150" cy="657225"/>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ACCUEIL</a:t>
          </a:r>
        </a:p>
      </xdr:txBody>
    </xdr:sp>
    <xdr:clientData fPrintsWithSheet="0"/>
  </xdr:twoCellAnchor>
  <xdr:twoCellAnchor>
    <xdr:from>
      <xdr:col>6</xdr:col>
      <xdr:colOff>742950</xdr:colOff>
      <xdr:row>1</xdr:row>
      <xdr:rowOff>152400</xdr:rowOff>
    </xdr:from>
    <xdr:to>
      <xdr:col>7</xdr:col>
      <xdr:colOff>152400</xdr:colOff>
      <xdr:row>2</xdr:row>
      <xdr:rowOff>209550</xdr:rowOff>
    </xdr:to>
    <xdr:sp macro="[0]!IMPRIME" textlink="">
      <xdr:nvSpPr>
        <xdr:cNvPr id="2" name="Rectangle : coins arrondis 1">
          <a:extLst>
            <a:ext uri="{FF2B5EF4-FFF2-40B4-BE49-F238E27FC236}">
              <a16:creationId xmlns="" xmlns:a16="http://schemas.microsoft.com/office/drawing/2014/main" id="{00000000-0008-0000-0200-000002000000}"/>
            </a:ext>
          </a:extLst>
        </xdr:cNvPr>
        <xdr:cNvSpPr/>
      </xdr:nvSpPr>
      <xdr:spPr>
        <a:xfrm>
          <a:off x="8210550" y="628650"/>
          <a:ext cx="1781175" cy="476250"/>
        </a:xfrm>
        <a:prstGeom prst="roundRect">
          <a:avLst/>
        </a:prstGeom>
        <a:ln>
          <a:noFill/>
        </a:ln>
        <a:effectLst>
          <a:outerShdw blurRad="190500" dist="228600" dir="2700000" algn="ctr">
            <a:srgbClr val="000000">
              <a:alpha val="30000"/>
            </a:srgbClr>
          </a:outerShdw>
        </a:effectLst>
        <a:scene3d>
          <a:camera prst="orthographicFront">
            <a:rot lat="0" lon="0" rev="0"/>
          </a:camera>
          <a:lightRig rig="glow" dir="t">
            <a:rot lat="0" lon="0" rev="4800000"/>
          </a:lightRig>
        </a:scene3d>
        <a:sp3d prstMaterial="matte">
          <a:bevelT w="127000" h="63500"/>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fPrintsWithSheet="0"/>
  </xdr:twoCellAnchor>
  <xdr:twoCellAnchor editAs="oneCell">
    <xdr:from>
      <xdr:col>6</xdr:col>
      <xdr:colOff>1476375</xdr:colOff>
      <xdr:row>1</xdr:row>
      <xdr:rowOff>171451</xdr:rowOff>
    </xdr:from>
    <xdr:to>
      <xdr:col>7</xdr:col>
      <xdr:colOff>53136</xdr:colOff>
      <xdr:row>2</xdr:row>
      <xdr:rowOff>219075</xdr:rowOff>
    </xdr:to>
    <xdr:pic>
      <xdr:nvPicPr>
        <xdr:cNvPr id="4" name="Image 3">
          <a:extLst>
            <a:ext uri="{FF2B5EF4-FFF2-40B4-BE49-F238E27FC236}">
              <a16:creationId xmlns="" xmlns:a16="http://schemas.microsoft.com/office/drawing/2014/main" id="{00000000-0008-0000-0200-000004000000}"/>
            </a:ext>
          </a:extLst>
        </xdr:cNvPr>
        <xdr:cNvPicPr>
          <a:picLocks noChangeAspect="1"/>
        </xdr:cNvPicPr>
      </xdr:nvPicPr>
      <xdr:blipFill>
        <a:blip xmlns:r="http://schemas.openxmlformats.org/officeDocument/2006/relationships" r:embed="rId6" cstate="print">
          <a:extLst>
            <a:ext uri="{28A0092B-C50C-407E-A947-70E740481C1C}">
              <a14:useLocalDpi xmlns="" xmlns:a14="http://schemas.microsoft.com/office/drawing/2010/main" val="0"/>
            </a:ext>
            <a:ext uri="{837473B0-CC2E-450A-ABE3-18F120FF3D39}">
              <a1611:picAttrSrcUrl xmlns="" xmlns:a1611="http://schemas.microsoft.com/office/drawing/2016/11/main" r:id="rId7"/>
            </a:ext>
          </a:extLst>
        </a:blip>
        <a:stretch>
          <a:fillRect/>
        </a:stretch>
      </xdr:blipFill>
      <xdr:spPr>
        <a:xfrm>
          <a:off x="8943975" y="647701"/>
          <a:ext cx="948486" cy="466724"/>
        </a:xfrm>
        <a:prstGeom prst="rect">
          <a:avLst/>
        </a:prstGeom>
      </xdr:spPr>
    </xdr:pic>
    <xdr:clientData fPrintsWithSheet="0"/>
  </xdr:twoCellAnchor>
</xdr:wsDr>
</file>

<file path=xl/drawings/drawing4.xml><?xml version="1.0" encoding="utf-8"?>
<xdr:wsDr xmlns:xdr="http://schemas.openxmlformats.org/drawingml/2006/spreadsheetDrawing" xmlns:a="http://schemas.openxmlformats.org/drawingml/2006/main">
  <xdr:twoCellAnchor>
    <xdr:from>
      <xdr:col>1</xdr:col>
      <xdr:colOff>428625</xdr:colOff>
      <xdr:row>1</xdr:row>
      <xdr:rowOff>161925</xdr:rowOff>
    </xdr:from>
    <xdr:to>
      <xdr:col>2</xdr:col>
      <xdr:colOff>485775</xdr:colOff>
      <xdr:row>2</xdr:row>
      <xdr:rowOff>314325</xdr:rowOff>
    </xdr:to>
    <xdr:pic>
      <xdr:nvPicPr>
        <xdr:cNvPr id="3" name="Image 1" descr="logopetanquea">
          <a:extLst>
            <a:ext uri="{FF2B5EF4-FFF2-40B4-BE49-F238E27FC236}">
              <a16:creationId xmlns="" xmlns:a16="http://schemas.microsoft.com/office/drawing/2014/main" id="{00000000-0008-0000-0300-000003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428625" y="161925"/>
          <a:ext cx="1504950" cy="1343025"/>
        </a:xfrm>
        <a:prstGeom prst="rect">
          <a:avLst/>
        </a:prstGeom>
        <a:noFill/>
        <a:ln w="9525">
          <a:noFill/>
          <a:miter lim="800000"/>
          <a:headEnd/>
          <a:tailEnd/>
        </a:ln>
      </xdr:spPr>
    </xdr:pic>
    <xdr:clientData/>
  </xdr:twoCellAnchor>
  <xdr:twoCellAnchor>
    <xdr:from>
      <xdr:col>0</xdr:col>
      <xdr:colOff>390525</xdr:colOff>
      <xdr:row>0</xdr:row>
      <xdr:rowOff>57150</xdr:rowOff>
    </xdr:from>
    <xdr:to>
      <xdr:col>1</xdr:col>
      <xdr:colOff>1079325</xdr:colOff>
      <xdr:row>0</xdr:row>
      <xdr:rowOff>419100</xdr:rowOff>
    </xdr:to>
    <xdr:sp macro="" textlink="">
      <xdr:nvSpPr>
        <xdr:cNvPr id="18" name="Rectangle à coins arrondis 17">
          <a:hlinkClick xmlns:r="http://schemas.openxmlformats.org/officeDocument/2006/relationships" r:id="rId2"/>
          <a:extLst>
            <a:ext uri="{FF2B5EF4-FFF2-40B4-BE49-F238E27FC236}">
              <a16:creationId xmlns="" xmlns:a16="http://schemas.microsoft.com/office/drawing/2014/main" id="{00000000-0008-0000-0300-000012000000}"/>
            </a:ext>
          </a:extLst>
        </xdr:cNvPr>
        <xdr:cNvSpPr/>
      </xdr:nvSpPr>
      <xdr:spPr>
        <a:xfrm>
          <a:off x="390525" y="57150"/>
          <a:ext cx="190800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LE JOURNAL</a:t>
          </a:r>
        </a:p>
      </xdr:txBody>
    </xdr:sp>
    <xdr:clientData/>
  </xdr:twoCellAnchor>
  <xdr:twoCellAnchor>
    <xdr:from>
      <xdr:col>1</xdr:col>
      <xdr:colOff>1325975</xdr:colOff>
      <xdr:row>0</xdr:row>
      <xdr:rowOff>57150</xdr:rowOff>
    </xdr:from>
    <xdr:to>
      <xdr:col>4</xdr:col>
      <xdr:colOff>421100</xdr:colOff>
      <xdr:row>0</xdr:row>
      <xdr:rowOff>419100</xdr:rowOff>
    </xdr:to>
    <xdr:sp macro="" textlink="">
      <xdr:nvSpPr>
        <xdr:cNvPr id="19" name="Rectangle à coins arrondis 18">
          <a:hlinkClick xmlns:r="http://schemas.openxmlformats.org/officeDocument/2006/relationships" r:id="rId3"/>
          <a:extLst>
            <a:ext uri="{FF2B5EF4-FFF2-40B4-BE49-F238E27FC236}">
              <a16:creationId xmlns="" xmlns:a16="http://schemas.microsoft.com/office/drawing/2014/main" id="{00000000-0008-0000-0300-000013000000}"/>
            </a:ext>
          </a:extLst>
        </xdr:cNvPr>
        <xdr:cNvSpPr/>
      </xdr:nvSpPr>
      <xdr:spPr>
        <a:xfrm>
          <a:off x="254517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lang="fr-FR" sz="1100" b="1" i="0" baseline="0">
              <a:solidFill>
                <a:schemeClr val="bg1"/>
              </a:solidFill>
              <a:effectLst/>
              <a:latin typeface="+mn-lt"/>
              <a:ea typeface="+mn-ea"/>
              <a:cs typeface="+mn-cs"/>
            </a:rPr>
            <a:t>STOCK - BASE DE DONNEES</a:t>
          </a:r>
          <a:endParaRPr lang="fr-FR">
            <a:solidFill>
              <a:schemeClr val="bg1"/>
            </a:solidFill>
            <a:effectLst/>
          </a:endParaRPr>
        </a:p>
      </xdr:txBody>
    </xdr:sp>
    <xdr:clientData/>
  </xdr:twoCellAnchor>
  <xdr:twoCellAnchor>
    <xdr:from>
      <xdr:col>5</xdr:col>
      <xdr:colOff>20050</xdr:colOff>
      <xdr:row>0</xdr:row>
      <xdr:rowOff>57150</xdr:rowOff>
    </xdr:from>
    <xdr:to>
      <xdr:col>8</xdr:col>
      <xdr:colOff>1000</xdr:colOff>
      <xdr:row>0</xdr:row>
      <xdr:rowOff>419100</xdr:rowOff>
    </xdr:to>
    <xdr:sp macro="" textlink="">
      <xdr:nvSpPr>
        <xdr:cNvPr id="20" name="Rectangle à coins arrondis 19">
          <a:hlinkClick xmlns:r="http://schemas.openxmlformats.org/officeDocument/2006/relationships" r:id="rId4"/>
          <a:extLst>
            <a:ext uri="{FF2B5EF4-FFF2-40B4-BE49-F238E27FC236}">
              <a16:creationId xmlns="" xmlns:a16="http://schemas.microsoft.com/office/drawing/2014/main" id="{00000000-0008-0000-0300-000014000000}"/>
            </a:ext>
          </a:extLst>
        </xdr:cNvPr>
        <xdr:cNvSpPr/>
      </xdr:nvSpPr>
      <xdr:spPr>
        <a:xfrm>
          <a:off x="471587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PERSONNELS</a:t>
          </a:r>
        </a:p>
      </xdr:txBody>
    </xdr:sp>
    <xdr:clientData/>
  </xdr:twoCellAnchor>
  <xdr:twoCellAnchor editAs="absolute">
    <xdr:from>
      <xdr:col>8</xdr:col>
      <xdr:colOff>247650</xdr:colOff>
      <xdr:row>0</xdr:row>
      <xdr:rowOff>57150</xdr:rowOff>
    </xdr:from>
    <xdr:to>
      <xdr:col>10</xdr:col>
      <xdr:colOff>876300</xdr:colOff>
      <xdr:row>0</xdr:row>
      <xdr:rowOff>419100</xdr:rowOff>
    </xdr:to>
    <xdr:sp macro="" textlink="">
      <xdr:nvSpPr>
        <xdr:cNvPr id="21" name="Rectangle à coins arrondis 20">
          <a:hlinkClick xmlns:r="http://schemas.openxmlformats.org/officeDocument/2006/relationships" r:id="rId5"/>
          <a:extLst>
            <a:ext uri="{FF2B5EF4-FFF2-40B4-BE49-F238E27FC236}">
              <a16:creationId xmlns="" xmlns:a16="http://schemas.microsoft.com/office/drawing/2014/main" id="{00000000-0008-0000-0300-000015000000}"/>
            </a:ext>
          </a:extLst>
        </xdr:cNvPr>
        <xdr:cNvSpPr/>
      </xdr:nvSpPr>
      <xdr:spPr>
        <a:xfrm>
          <a:off x="688657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TAILLES</a:t>
          </a:r>
        </a:p>
      </xdr:txBody>
    </xdr:sp>
    <xdr:clientData/>
  </xdr:twoCellAnchor>
  <xdr:twoCellAnchor>
    <xdr:from>
      <xdr:col>0</xdr:col>
      <xdr:colOff>28576</xdr:colOff>
      <xdr:row>1</xdr:row>
      <xdr:rowOff>95250</xdr:rowOff>
    </xdr:from>
    <xdr:to>
      <xdr:col>0</xdr:col>
      <xdr:colOff>1181100</xdr:colOff>
      <xdr:row>1</xdr:row>
      <xdr:rowOff>685800</xdr:rowOff>
    </xdr:to>
    <xdr:sp macro="[0]!RAZ_Facture" textlink="">
      <xdr:nvSpPr>
        <xdr:cNvPr id="2" name="Rectangle à coins arrondis 1">
          <a:extLst>
            <a:ext uri="{FF2B5EF4-FFF2-40B4-BE49-F238E27FC236}">
              <a16:creationId xmlns="" xmlns:a16="http://schemas.microsoft.com/office/drawing/2014/main" id="{00000000-0008-0000-0300-000002000000}"/>
            </a:ext>
          </a:extLst>
        </xdr:cNvPr>
        <xdr:cNvSpPr/>
      </xdr:nvSpPr>
      <xdr:spPr>
        <a:xfrm>
          <a:off x="28576" y="571500"/>
          <a:ext cx="1152524" cy="590550"/>
        </a:xfrm>
        <a:prstGeom prst="roundRect">
          <a:avLst/>
        </a:prstGeom>
        <a:solidFill>
          <a:srgbClr val="C0000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INITIALISATION</a:t>
          </a:r>
        </a:p>
        <a:p>
          <a:pPr algn="ctr"/>
          <a:r>
            <a:rPr lang="fr-FR" sz="1100" b="1"/>
            <a:t>FACTURE</a:t>
          </a:r>
        </a:p>
      </xdr:txBody>
    </xdr:sp>
    <xdr:clientData/>
  </xdr:twoCellAnchor>
  <xdr:twoCellAnchor editAs="absolute">
    <xdr:from>
      <xdr:col>10</xdr:col>
      <xdr:colOff>152400</xdr:colOff>
      <xdr:row>7</xdr:row>
      <xdr:rowOff>228600</xdr:rowOff>
    </xdr:from>
    <xdr:to>
      <xdr:col>10</xdr:col>
      <xdr:colOff>1057275</xdr:colOff>
      <xdr:row>8</xdr:row>
      <xdr:rowOff>552450</xdr:rowOff>
    </xdr:to>
    <xdr:sp macro="" textlink="">
      <xdr:nvSpPr>
        <xdr:cNvPr id="9" name="Rectangle à coins arrondis 2">
          <a:hlinkClick xmlns:r="http://schemas.openxmlformats.org/officeDocument/2006/relationships" r:id="rId6"/>
          <a:extLst>
            <a:ext uri="{FF2B5EF4-FFF2-40B4-BE49-F238E27FC236}">
              <a16:creationId xmlns="" xmlns:a16="http://schemas.microsoft.com/office/drawing/2014/main" id="{00000000-0008-0000-0300-000009000000}"/>
            </a:ext>
          </a:extLst>
        </xdr:cNvPr>
        <xdr:cNvSpPr/>
      </xdr:nvSpPr>
      <xdr:spPr>
        <a:xfrm>
          <a:off x="8086725" y="3371850"/>
          <a:ext cx="904875" cy="657225"/>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ACCUEIL</a:t>
          </a:r>
        </a:p>
      </xdr:txBody>
    </xdr:sp>
    <xdr:clientData fPrintsWithSheet="0"/>
  </xdr:twoCellAnchor>
  <xdr:twoCellAnchor>
    <xdr:from>
      <xdr:col>10</xdr:col>
      <xdr:colOff>104775</xdr:colOff>
      <xdr:row>4</xdr:row>
      <xdr:rowOff>295275</xdr:rowOff>
    </xdr:from>
    <xdr:to>
      <xdr:col>10</xdr:col>
      <xdr:colOff>1143000</xdr:colOff>
      <xdr:row>6</xdr:row>
      <xdr:rowOff>133350</xdr:rowOff>
    </xdr:to>
    <xdr:sp macro="[0]!IMPRIME" textlink="">
      <xdr:nvSpPr>
        <xdr:cNvPr id="4" name="Rectangle : coins arrondis 3">
          <a:extLst>
            <a:ext uri="{FF2B5EF4-FFF2-40B4-BE49-F238E27FC236}">
              <a16:creationId xmlns="" xmlns:a16="http://schemas.microsoft.com/office/drawing/2014/main" id="{00000000-0008-0000-0300-000004000000}"/>
            </a:ext>
          </a:extLst>
        </xdr:cNvPr>
        <xdr:cNvSpPr/>
      </xdr:nvSpPr>
      <xdr:spPr>
        <a:xfrm>
          <a:off x="8039100" y="2667000"/>
          <a:ext cx="1038225" cy="419100"/>
        </a:xfrm>
        <a:prstGeom prst="roundRect">
          <a:avLst/>
        </a:prstGeom>
        <a:effectLst>
          <a:innerShdw blurRad="63500" dist="50800" dir="18900000">
            <a:prstClr val="black">
              <a:alpha val="50000"/>
            </a:prstClr>
          </a:innerShdw>
        </a:effectLst>
      </xdr:spPr>
      <xdr:style>
        <a:lnRef idx="2">
          <a:schemeClr val="accent2">
            <a:shade val="50000"/>
          </a:schemeClr>
        </a:lnRef>
        <a:fillRef idx="1">
          <a:schemeClr val="accent2"/>
        </a:fillRef>
        <a:effectRef idx="0">
          <a:schemeClr val="accent2"/>
        </a:effectRef>
        <a:fontRef idx="minor">
          <a:schemeClr val="lt1"/>
        </a:fontRef>
      </xdr:style>
      <xdr:txBody>
        <a:bodyPr vertOverflow="clip" horzOverflow="clip" rtlCol="0" anchor="t"/>
        <a:lstStyle/>
        <a:p>
          <a:pPr algn="l"/>
          <a:endParaRPr lang="fr-FR" sz="1100"/>
        </a:p>
      </xdr:txBody>
    </xdr:sp>
    <xdr:clientData fPrintsWithSheet="0"/>
  </xdr:twoCellAnchor>
  <xdr:twoCellAnchor editAs="oneCell">
    <xdr:from>
      <xdr:col>10</xdr:col>
      <xdr:colOff>413357</xdr:colOff>
      <xdr:row>4</xdr:row>
      <xdr:rowOff>371475</xdr:rowOff>
    </xdr:from>
    <xdr:to>
      <xdr:col>10</xdr:col>
      <xdr:colOff>1076325</xdr:colOff>
      <xdr:row>6</xdr:row>
      <xdr:rowOff>171450</xdr:rowOff>
    </xdr:to>
    <xdr:pic>
      <xdr:nvPicPr>
        <xdr:cNvPr id="6" name="Image 5">
          <a:extLst>
            <a:ext uri="{FF2B5EF4-FFF2-40B4-BE49-F238E27FC236}">
              <a16:creationId xmlns="" xmlns:a16="http://schemas.microsoft.com/office/drawing/2014/main" id="{00000000-0008-0000-0300-000006000000}"/>
            </a:ext>
          </a:extLst>
        </xdr:cNvPr>
        <xdr:cNvPicPr>
          <a:picLocks noChangeAspect="1"/>
        </xdr:cNvPicPr>
      </xdr:nvPicPr>
      <xdr:blipFill>
        <a:blip xmlns:r="http://schemas.openxmlformats.org/officeDocument/2006/relationships" r:embed="rId7" cstate="print">
          <a:extLst>
            <a:ext uri="{28A0092B-C50C-407E-A947-70E740481C1C}">
              <a14:useLocalDpi xmlns="" xmlns:a14="http://schemas.microsoft.com/office/drawing/2010/main" val="0"/>
            </a:ext>
            <a:ext uri="{837473B0-CC2E-450A-ABE3-18F120FF3D39}">
              <a1611:picAttrSrcUrl xmlns="" xmlns:a1611="http://schemas.microsoft.com/office/drawing/2016/11/main" r:id="rId8"/>
            </a:ext>
          </a:extLst>
        </a:blip>
        <a:stretch>
          <a:fillRect/>
        </a:stretch>
      </xdr:blipFill>
      <xdr:spPr>
        <a:xfrm>
          <a:off x="8347682" y="2743200"/>
          <a:ext cx="662968" cy="381000"/>
        </a:xfrm>
        <a:prstGeom prst="rect">
          <a:avLst/>
        </a:prstGeom>
      </xdr:spPr>
    </xdr:pic>
    <xdr:clientData fPrintsWithSheet="0"/>
  </xdr:twoCellAnchor>
  <xdr:twoCellAnchor editAs="absolute">
    <xdr:from>
      <xdr:col>10</xdr:col>
      <xdr:colOff>76200</xdr:colOff>
      <xdr:row>1</xdr:row>
      <xdr:rowOff>942975</xdr:rowOff>
    </xdr:from>
    <xdr:to>
      <xdr:col>10</xdr:col>
      <xdr:colOff>1171575</xdr:colOff>
      <xdr:row>2</xdr:row>
      <xdr:rowOff>409575</xdr:rowOff>
    </xdr:to>
    <xdr:sp macro="" textlink="">
      <xdr:nvSpPr>
        <xdr:cNvPr id="13" name="Rectangle à coins arrondis 2">
          <a:hlinkClick xmlns:r="http://schemas.openxmlformats.org/officeDocument/2006/relationships" r:id="rId9"/>
          <a:extLst>
            <a:ext uri="{FF2B5EF4-FFF2-40B4-BE49-F238E27FC236}">
              <a16:creationId xmlns="" xmlns:a16="http://schemas.microsoft.com/office/drawing/2014/main" id="{631E3DCC-0B68-4C42-A6EA-334DF2A8F873}"/>
            </a:ext>
          </a:extLst>
        </xdr:cNvPr>
        <xdr:cNvSpPr/>
      </xdr:nvSpPr>
      <xdr:spPr>
        <a:xfrm>
          <a:off x="8010525" y="1419225"/>
          <a:ext cx="1095375" cy="657225"/>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Historique</a:t>
          </a:r>
        </a:p>
      </xdr:txBody>
    </xdr:sp>
    <xdr:clientData fPrintsWithSheet="0"/>
  </xdr:twoCellAnchor>
</xdr:wsDr>
</file>

<file path=xl/drawings/drawing5.xml><?xml version="1.0" encoding="utf-8"?>
<xdr:wsDr xmlns:xdr="http://schemas.openxmlformats.org/drawingml/2006/spreadsheetDrawing" xmlns:a="http://schemas.openxmlformats.org/drawingml/2006/main">
  <xdr:twoCellAnchor>
    <xdr:from>
      <xdr:col>0</xdr:col>
      <xdr:colOff>66675</xdr:colOff>
      <xdr:row>0</xdr:row>
      <xdr:rowOff>57150</xdr:rowOff>
    </xdr:from>
    <xdr:to>
      <xdr:col>0</xdr:col>
      <xdr:colOff>1238250</xdr:colOff>
      <xdr:row>0</xdr:row>
      <xdr:rowOff>419100</xdr:rowOff>
    </xdr:to>
    <xdr:sp macro="" textlink="">
      <xdr:nvSpPr>
        <xdr:cNvPr id="2" name="Rectangle à coins arrondis 1">
          <a:hlinkClick xmlns:r="http://schemas.openxmlformats.org/officeDocument/2006/relationships" r:id="rId1"/>
          <a:extLst>
            <a:ext uri="{FF2B5EF4-FFF2-40B4-BE49-F238E27FC236}">
              <a16:creationId xmlns="" xmlns:a16="http://schemas.microsoft.com/office/drawing/2014/main" id="{00000000-0008-0000-0400-000002000000}"/>
            </a:ext>
          </a:extLst>
        </xdr:cNvPr>
        <xdr:cNvSpPr/>
      </xdr:nvSpPr>
      <xdr:spPr>
        <a:xfrm>
          <a:off x="66675" y="57150"/>
          <a:ext cx="1171575"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LE JOURNAL</a:t>
          </a:r>
        </a:p>
      </xdr:txBody>
    </xdr:sp>
    <xdr:clientData/>
  </xdr:twoCellAnchor>
  <xdr:twoCellAnchor>
    <xdr:from>
      <xdr:col>0</xdr:col>
      <xdr:colOff>1374775</xdr:colOff>
      <xdr:row>0</xdr:row>
      <xdr:rowOff>57150</xdr:rowOff>
    </xdr:from>
    <xdr:to>
      <xdr:col>1</xdr:col>
      <xdr:colOff>984250</xdr:colOff>
      <xdr:row>0</xdr:row>
      <xdr:rowOff>419100</xdr:rowOff>
    </xdr:to>
    <xdr:sp macro="" textlink="">
      <xdr:nvSpPr>
        <xdr:cNvPr id="3" name="Rectangle à coins arrondis 2">
          <a:hlinkClick xmlns:r="http://schemas.openxmlformats.org/officeDocument/2006/relationships" r:id="rId2"/>
          <a:extLst>
            <a:ext uri="{FF2B5EF4-FFF2-40B4-BE49-F238E27FC236}">
              <a16:creationId xmlns="" xmlns:a16="http://schemas.microsoft.com/office/drawing/2014/main" id="{00000000-0008-0000-0400-000003000000}"/>
            </a:ext>
          </a:extLst>
        </xdr:cNvPr>
        <xdr:cNvSpPr/>
      </xdr:nvSpPr>
      <xdr:spPr>
        <a:xfrm>
          <a:off x="137477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STOCK - BASE DE DONNEES</a:t>
          </a:r>
        </a:p>
      </xdr:txBody>
    </xdr:sp>
    <xdr:clientData/>
  </xdr:twoCellAnchor>
  <xdr:twoCellAnchor>
    <xdr:from>
      <xdr:col>1</xdr:col>
      <xdr:colOff>1216025</xdr:colOff>
      <xdr:row>0</xdr:row>
      <xdr:rowOff>66675</xdr:rowOff>
    </xdr:from>
    <xdr:to>
      <xdr:col>2</xdr:col>
      <xdr:colOff>133350</xdr:colOff>
      <xdr:row>0</xdr:row>
      <xdr:rowOff>428625</xdr:rowOff>
    </xdr:to>
    <xdr:sp macro="" textlink="">
      <xdr:nvSpPr>
        <xdr:cNvPr id="4" name="Rectangle à coins arrondis 3">
          <a:hlinkClick xmlns:r="http://schemas.openxmlformats.org/officeDocument/2006/relationships" r:id="rId3"/>
          <a:extLst>
            <a:ext uri="{FF2B5EF4-FFF2-40B4-BE49-F238E27FC236}">
              <a16:creationId xmlns="" xmlns:a16="http://schemas.microsoft.com/office/drawing/2014/main" id="{00000000-0008-0000-0400-000004000000}"/>
            </a:ext>
          </a:extLst>
        </xdr:cNvPr>
        <xdr:cNvSpPr/>
      </xdr:nvSpPr>
      <xdr:spPr>
        <a:xfrm>
          <a:off x="3530600" y="66675"/>
          <a:ext cx="13652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FACTURE</a:t>
          </a:r>
        </a:p>
      </xdr:txBody>
    </xdr:sp>
    <xdr:clientData/>
  </xdr:twoCellAnchor>
  <xdr:twoCellAnchor>
    <xdr:from>
      <xdr:col>2</xdr:col>
      <xdr:colOff>314325</xdr:colOff>
      <xdr:row>0</xdr:row>
      <xdr:rowOff>66675</xdr:rowOff>
    </xdr:from>
    <xdr:to>
      <xdr:col>3</xdr:col>
      <xdr:colOff>1114425</xdr:colOff>
      <xdr:row>0</xdr:row>
      <xdr:rowOff>428625</xdr:rowOff>
    </xdr:to>
    <xdr:sp macro="" textlink="">
      <xdr:nvSpPr>
        <xdr:cNvPr id="5" name="Rectangle à coins arrondis 4">
          <a:hlinkClick xmlns:r="http://schemas.openxmlformats.org/officeDocument/2006/relationships" r:id="rId4"/>
          <a:extLst>
            <a:ext uri="{FF2B5EF4-FFF2-40B4-BE49-F238E27FC236}">
              <a16:creationId xmlns="" xmlns:a16="http://schemas.microsoft.com/office/drawing/2014/main" id="{00000000-0008-0000-0400-000005000000}"/>
            </a:ext>
          </a:extLst>
        </xdr:cNvPr>
        <xdr:cNvSpPr/>
      </xdr:nvSpPr>
      <xdr:spPr>
        <a:xfrm>
          <a:off x="5076825" y="66675"/>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TAILLES</a:t>
          </a:r>
        </a:p>
      </xdr:txBody>
    </xdr:sp>
    <xdr:clientData/>
  </xdr:twoCellAnchor>
  <xdr:twoCellAnchor editAs="absolute">
    <xdr:from>
      <xdr:col>3</xdr:col>
      <xdr:colOff>1314450</xdr:colOff>
      <xdr:row>0</xdr:row>
      <xdr:rowOff>66676</xdr:rowOff>
    </xdr:from>
    <xdr:to>
      <xdr:col>4</xdr:col>
      <xdr:colOff>952500</xdr:colOff>
      <xdr:row>0</xdr:row>
      <xdr:rowOff>428625</xdr:rowOff>
    </xdr:to>
    <xdr:sp macro="" textlink="">
      <xdr:nvSpPr>
        <xdr:cNvPr id="7" name="Rectangle à coins arrondis 2">
          <a:hlinkClick xmlns:r="http://schemas.openxmlformats.org/officeDocument/2006/relationships" r:id="rId5"/>
          <a:extLst>
            <a:ext uri="{FF2B5EF4-FFF2-40B4-BE49-F238E27FC236}">
              <a16:creationId xmlns="" xmlns:a16="http://schemas.microsoft.com/office/drawing/2014/main" id="{00000000-0008-0000-0400-000007000000}"/>
            </a:ext>
          </a:extLst>
        </xdr:cNvPr>
        <xdr:cNvSpPr/>
      </xdr:nvSpPr>
      <xdr:spPr>
        <a:xfrm>
          <a:off x="7200900" y="66676"/>
          <a:ext cx="1390650" cy="361949"/>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ACCUEIL</a:t>
          </a:r>
        </a:p>
      </xdr:txBody>
    </xdr:sp>
    <xdr:clientData fPrintsWithSheet="0"/>
  </xdr:twoCellAnchor>
</xdr:wsDr>
</file>

<file path=xl/drawings/drawing6.xml><?xml version="1.0" encoding="utf-8"?>
<xdr:wsDr xmlns:xdr="http://schemas.openxmlformats.org/drawingml/2006/spreadsheetDrawing" xmlns:a="http://schemas.openxmlformats.org/drawingml/2006/main">
  <xdr:twoCellAnchor>
    <xdr:from>
      <xdr:col>0</xdr:col>
      <xdr:colOff>66675</xdr:colOff>
      <xdr:row>0</xdr:row>
      <xdr:rowOff>57150</xdr:rowOff>
    </xdr:from>
    <xdr:to>
      <xdr:col>1</xdr:col>
      <xdr:colOff>1228725</xdr:colOff>
      <xdr:row>0</xdr:row>
      <xdr:rowOff>419100</xdr:rowOff>
    </xdr:to>
    <xdr:sp macro="" textlink="">
      <xdr:nvSpPr>
        <xdr:cNvPr id="10" name="Rectangle à coins arrondis 9">
          <a:hlinkClick xmlns:r="http://schemas.openxmlformats.org/officeDocument/2006/relationships" r:id="rId1"/>
          <a:extLst>
            <a:ext uri="{FF2B5EF4-FFF2-40B4-BE49-F238E27FC236}">
              <a16:creationId xmlns="" xmlns:a16="http://schemas.microsoft.com/office/drawing/2014/main" id="{00000000-0008-0000-0500-00000A000000}"/>
            </a:ext>
          </a:extLst>
        </xdr:cNvPr>
        <xdr:cNvSpPr/>
      </xdr:nvSpPr>
      <xdr:spPr>
        <a:xfrm>
          <a:off x="6667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LE JOURNAL</a:t>
          </a:r>
        </a:p>
      </xdr:txBody>
    </xdr:sp>
    <xdr:clientData/>
  </xdr:twoCellAnchor>
  <xdr:twoCellAnchor>
    <xdr:from>
      <xdr:col>1</xdr:col>
      <xdr:colOff>1574800</xdr:colOff>
      <xdr:row>0</xdr:row>
      <xdr:rowOff>57150</xdr:rowOff>
    </xdr:from>
    <xdr:to>
      <xdr:col>1</xdr:col>
      <xdr:colOff>3498850</xdr:colOff>
      <xdr:row>0</xdr:row>
      <xdr:rowOff>419100</xdr:rowOff>
    </xdr:to>
    <xdr:sp macro="" textlink="">
      <xdr:nvSpPr>
        <xdr:cNvPr id="11" name="Rectangle à coins arrondis 10">
          <a:hlinkClick xmlns:r="http://schemas.openxmlformats.org/officeDocument/2006/relationships" r:id="rId2"/>
          <a:extLst>
            <a:ext uri="{FF2B5EF4-FFF2-40B4-BE49-F238E27FC236}">
              <a16:creationId xmlns="" xmlns:a16="http://schemas.microsoft.com/office/drawing/2014/main" id="{00000000-0008-0000-0500-00000B000000}"/>
            </a:ext>
          </a:extLst>
        </xdr:cNvPr>
        <xdr:cNvSpPr/>
      </xdr:nvSpPr>
      <xdr:spPr>
        <a:xfrm>
          <a:off x="2336800"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STOCK - BASE DE DONNEES</a:t>
          </a:r>
        </a:p>
      </xdr:txBody>
    </xdr:sp>
    <xdr:clientData/>
  </xdr:twoCellAnchor>
  <xdr:twoCellAnchor>
    <xdr:from>
      <xdr:col>2</xdr:col>
      <xdr:colOff>254000</xdr:colOff>
      <xdr:row>0</xdr:row>
      <xdr:rowOff>57150</xdr:rowOff>
    </xdr:from>
    <xdr:to>
      <xdr:col>3</xdr:col>
      <xdr:colOff>1416050</xdr:colOff>
      <xdr:row>0</xdr:row>
      <xdr:rowOff>419100</xdr:rowOff>
    </xdr:to>
    <xdr:sp macro="" textlink="">
      <xdr:nvSpPr>
        <xdr:cNvPr id="12" name="Rectangle à coins arrondis 11">
          <a:hlinkClick xmlns:r="http://schemas.openxmlformats.org/officeDocument/2006/relationships" r:id="rId3"/>
          <a:extLst>
            <a:ext uri="{FF2B5EF4-FFF2-40B4-BE49-F238E27FC236}">
              <a16:creationId xmlns="" xmlns:a16="http://schemas.microsoft.com/office/drawing/2014/main" id="{00000000-0008-0000-0500-00000C000000}"/>
            </a:ext>
          </a:extLst>
        </xdr:cNvPr>
        <xdr:cNvSpPr/>
      </xdr:nvSpPr>
      <xdr:spPr>
        <a:xfrm>
          <a:off x="4606925"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FACTURE</a:t>
          </a:r>
        </a:p>
      </xdr:txBody>
    </xdr:sp>
    <xdr:clientData/>
  </xdr:twoCellAnchor>
  <xdr:twoCellAnchor>
    <xdr:from>
      <xdr:col>3</xdr:col>
      <xdr:colOff>1762125</xdr:colOff>
      <xdr:row>0</xdr:row>
      <xdr:rowOff>57150</xdr:rowOff>
    </xdr:from>
    <xdr:to>
      <xdr:col>3</xdr:col>
      <xdr:colOff>3686175</xdr:colOff>
      <xdr:row>0</xdr:row>
      <xdr:rowOff>419100</xdr:rowOff>
    </xdr:to>
    <xdr:sp macro="" textlink="">
      <xdr:nvSpPr>
        <xdr:cNvPr id="13" name="Rectangle à coins arrondis 12">
          <a:hlinkClick xmlns:r="http://schemas.openxmlformats.org/officeDocument/2006/relationships" r:id="rId4"/>
          <a:extLst>
            <a:ext uri="{FF2B5EF4-FFF2-40B4-BE49-F238E27FC236}">
              <a16:creationId xmlns="" xmlns:a16="http://schemas.microsoft.com/office/drawing/2014/main" id="{00000000-0008-0000-0500-00000D000000}"/>
            </a:ext>
          </a:extLst>
        </xdr:cNvPr>
        <xdr:cNvSpPr/>
      </xdr:nvSpPr>
      <xdr:spPr>
        <a:xfrm>
          <a:off x="6877050" y="57150"/>
          <a:ext cx="1924050" cy="361950"/>
        </a:xfrm>
        <a:prstGeom prst="roundRect">
          <a:avLst/>
        </a:prstGeom>
        <a:solidFill>
          <a:srgbClr val="5B9BD5"/>
        </a:solidFill>
        <a:ln w="12700" cap="flat" cmpd="sng" algn="ctr">
          <a:solidFill>
            <a:srgbClr val="5B9BD5">
              <a:shade val="50000"/>
            </a:srgbClr>
          </a:solidFill>
          <a:prstDash val="solid"/>
          <a:miter lim="800000"/>
        </a:ln>
        <a:effectLst/>
        <a:scene3d>
          <a:camera prst="orthographicFront"/>
          <a:lightRig rig="threePt" dir="t"/>
        </a:scene3d>
        <a:sp3d>
          <a:bevelT w="114300" prst="artDeco"/>
        </a:sp3d>
      </xdr:spPr>
      <xdr:txBody>
        <a:bodyPr vertOverflow="clip" horzOverflow="clip" rtlCol="0" anchor="ctr"/>
        <a:lstStyle/>
        <a:p>
          <a:pPr marL="0" marR="0" lvl="0" indent="0" algn="ctr" defTabSz="914400" eaLnBrk="1" fontAlgn="auto" latinLnBrk="0" hangingPunct="1">
            <a:lnSpc>
              <a:spcPct val="100000"/>
            </a:lnSpc>
            <a:spcBef>
              <a:spcPts val="0"/>
            </a:spcBef>
            <a:spcAft>
              <a:spcPts val="0"/>
            </a:spcAft>
            <a:buClrTx/>
            <a:buSzTx/>
            <a:buFontTx/>
            <a:buNone/>
            <a:tabLst/>
            <a:defRPr/>
          </a:pPr>
          <a:r>
            <a:rPr kumimoji="0" lang="fr-FR" sz="1100" b="1" i="0" u="none" strike="noStrike" kern="0" cap="none" spc="0" normalizeH="0" baseline="0" noProof="0">
              <a:ln>
                <a:noFill/>
              </a:ln>
              <a:solidFill>
                <a:sysClr val="window" lastClr="FFFFFF"/>
              </a:solidFill>
              <a:effectLst/>
              <a:uLnTx/>
              <a:uFillTx/>
              <a:latin typeface="Calibri"/>
            </a:rPr>
            <a:t>PERSONNELS</a:t>
          </a:r>
        </a:p>
      </xdr:txBody>
    </xdr:sp>
    <xdr:clientData/>
  </xdr:twoCellAnchor>
  <xdr:twoCellAnchor editAs="absolute">
    <xdr:from>
      <xdr:col>3</xdr:col>
      <xdr:colOff>2238375</xdr:colOff>
      <xdr:row>1</xdr:row>
      <xdr:rowOff>76201</xdr:rowOff>
    </xdr:from>
    <xdr:to>
      <xdr:col>3</xdr:col>
      <xdr:colOff>3419474</xdr:colOff>
      <xdr:row>3</xdr:row>
      <xdr:rowOff>304801</xdr:rowOff>
    </xdr:to>
    <xdr:sp macro="" textlink="">
      <xdr:nvSpPr>
        <xdr:cNvPr id="7" name="Rectangle à coins arrondis 2">
          <a:hlinkClick xmlns:r="http://schemas.openxmlformats.org/officeDocument/2006/relationships" r:id="rId5"/>
          <a:extLst>
            <a:ext uri="{FF2B5EF4-FFF2-40B4-BE49-F238E27FC236}">
              <a16:creationId xmlns="" xmlns:a16="http://schemas.microsoft.com/office/drawing/2014/main" id="{00000000-0008-0000-0500-000007000000}"/>
            </a:ext>
          </a:extLst>
        </xdr:cNvPr>
        <xdr:cNvSpPr/>
      </xdr:nvSpPr>
      <xdr:spPr>
        <a:xfrm>
          <a:off x="7353300" y="552451"/>
          <a:ext cx="1181099" cy="609600"/>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ACCUEIL</a:t>
          </a:r>
        </a:p>
      </xdr:txBody>
    </xdr:sp>
    <xdr:clientData fPrintsWithSheet="0"/>
  </xdr:twoCellAnchor>
</xdr:wsDr>
</file>

<file path=xl/drawings/drawing7.xml><?xml version="1.0" encoding="utf-8"?>
<xdr:wsDr xmlns:xdr="http://schemas.openxmlformats.org/drawingml/2006/spreadsheetDrawing" xmlns:a="http://schemas.openxmlformats.org/drawingml/2006/main">
  <xdr:twoCellAnchor>
    <xdr:from>
      <xdr:col>2</xdr:col>
      <xdr:colOff>514350</xdr:colOff>
      <xdr:row>2</xdr:row>
      <xdr:rowOff>161924</xdr:rowOff>
    </xdr:from>
    <xdr:to>
      <xdr:col>18</xdr:col>
      <xdr:colOff>514350</xdr:colOff>
      <xdr:row>71</xdr:row>
      <xdr:rowOff>19050</xdr:rowOff>
    </xdr:to>
    <xdr:sp macro="" textlink="">
      <xdr:nvSpPr>
        <xdr:cNvPr id="2" name="ZoneTexte 1">
          <a:extLst>
            <a:ext uri="{FF2B5EF4-FFF2-40B4-BE49-F238E27FC236}">
              <a16:creationId xmlns="" xmlns:a16="http://schemas.microsoft.com/office/drawing/2014/main" id="{00000000-0008-0000-0600-000002000000}"/>
            </a:ext>
          </a:extLst>
        </xdr:cNvPr>
        <xdr:cNvSpPr txBox="1"/>
      </xdr:nvSpPr>
      <xdr:spPr>
        <a:xfrm>
          <a:off x="2038350" y="542924"/>
          <a:ext cx="12192000" cy="1300162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1800" b="1" i="0">
              <a:solidFill>
                <a:schemeClr val="accent5">
                  <a:lumMod val="75000"/>
                </a:schemeClr>
              </a:solidFill>
              <a:effectLst/>
              <a:latin typeface="+mn-lt"/>
              <a:ea typeface="+mn-ea"/>
              <a:cs typeface="+mn-cs"/>
            </a:rPr>
            <a:t>Principe de fonctionnement :</a:t>
          </a:r>
        </a:p>
        <a:p>
          <a:endParaRPr lang="fr-FR" sz="1400" b="0" i="0">
            <a:solidFill>
              <a:schemeClr val="dk1"/>
            </a:solidFill>
            <a:effectLst/>
            <a:latin typeface="+mn-lt"/>
            <a:ea typeface="+mn-ea"/>
            <a:cs typeface="+mn-cs"/>
          </a:endParaRPr>
        </a:p>
        <a:p>
          <a:r>
            <a:rPr lang="fr-FR" sz="1800" b="1" i="0">
              <a:solidFill>
                <a:srgbClr val="C00000"/>
              </a:solidFill>
              <a:effectLst/>
              <a:latin typeface="+mn-lt"/>
              <a:ea typeface="+mn-ea"/>
              <a:cs typeface="+mn-cs"/>
            </a:rPr>
            <a:t>La feuille Journal :</a:t>
          </a:r>
        </a:p>
        <a:p>
          <a:r>
            <a:rPr lang="fr-FR" sz="1400" b="0" i="0">
              <a:solidFill>
                <a:schemeClr val="dk1"/>
              </a:solidFill>
              <a:effectLst/>
              <a:latin typeface="+mn-lt"/>
              <a:ea typeface="+mn-ea"/>
              <a:cs typeface="+mn-cs"/>
            </a:rPr>
            <a:t>CASE DATE</a:t>
          </a:r>
          <a:r>
            <a:rPr lang="fr-FR" sz="1400" b="0" i="0" baseline="0">
              <a:solidFill>
                <a:schemeClr val="dk1"/>
              </a:solidFill>
              <a:effectLst/>
              <a:latin typeface="+mn-lt"/>
              <a:ea typeface="+mn-ea"/>
              <a:cs typeface="+mn-cs"/>
            </a:rPr>
            <a:t> i</a:t>
          </a:r>
          <a:r>
            <a:rPr lang="fr-FR" sz="1400" b="0" i="0">
              <a:solidFill>
                <a:schemeClr val="dk1"/>
              </a:solidFill>
              <a:effectLst/>
              <a:latin typeface="+mn-lt"/>
              <a:ea typeface="+mn-ea"/>
              <a:cs typeface="+mn-cs"/>
            </a:rPr>
            <a:t>nscrire la date de la sortie ou de l’entrée des articles,</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la désignation de l'article est AUTOMATIQUE </a:t>
          </a:r>
        </a:p>
        <a:p>
          <a:r>
            <a:rPr lang="fr-FR" sz="1400" b="0" i="0">
              <a:solidFill>
                <a:schemeClr val="dk1"/>
              </a:solidFill>
              <a:effectLst/>
              <a:latin typeface="+mn-lt"/>
              <a:ea typeface="+mn-ea"/>
              <a:cs typeface="+mn-cs"/>
            </a:rPr>
            <a:t>la référence de l’article:</a:t>
          </a:r>
          <a:r>
            <a:rPr lang="fr-FR" sz="1400" b="0" i="0" baseline="0">
              <a:solidFill>
                <a:schemeClr val="dk1"/>
              </a:solidFill>
              <a:effectLst/>
              <a:latin typeface="+mn-lt"/>
              <a:ea typeface="+mn-ea"/>
              <a:cs typeface="+mn-cs"/>
            </a:rPr>
            <a:t> CHOIX PAR LISTE DEROULANTE</a:t>
          </a:r>
        </a:p>
        <a:p>
          <a:endParaRPr lang="fr-FR" sz="1400" b="0" i="0">
            <a:solidFill>
              <a:schemeClr val="dk1"/>
            </a:solidFill>
            <a:effectLst/>
            <a:latin typeface="+mn-lt"/>
            <a:ea typeface="+mn-ea"/>
            <a:cs typeface="+mn-cs"/>
          </a:endParaRPr>
        </a:p>
        <a:p>
          <a:r>
            <a:rPr lang="fr-FR" sz="1600" b="1" i="0">
              <a:solidFill>
                <a:schemeClr val="accent2">
                  <a:lumMod val="50000"/>
                </a:schemeClr>
              </a:solidFill>
              <a:effectLst/>
              <a:latin typeface="+mn-lt"/>
              <a:ea typeface="+mn-ea"/>
              <a:cs typeface="+mn-cs"/>
            </a:rPr>
            <a:t>La quantité en plus ou en moins de l’article,</a:t>
          </a:r>
          <a:r>
            <a:rPr lang="fr-FR" sz="1600" b="1" i="0" baseline="0">
              <a:solidFill>
                <a:schemeClr val="accent2">
                  <a:lumMod val="50000"/>
                </a:schemeClr>
              </a:solidFill>
              <a:effectLst/>
              <a:latin typeface="+mn-lt"/>
              <a:ea typeface="+mn-ea"/>
              <a:cs typeface="+mn-cs"/>
            </a:rPr>
            <a:t> selon REAPPROVISIONNEMENT OU VENTE</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La validation est automatique </a:t>
          </a:r>
          <a:r>
            <a:rPr lang="fr-FR" sz="1400" b="0" i="0" baseline="0">
              <a:solidFill>
                <a:schemeClr val="dk1"/>
              </a:solidFill>
              <a:effectLst/>
              <a:latin typeface="+mn-lt"/>
              <a:ea typeface="+mn-ea"/>
              <a:cs typeface="+mn-cs"/>
            </a:rPr>
            <a:t> (appuyer sur le bouton (VALIDATION) ou ENTREE (Touche Clavier)</a:t>
          </a:r>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 </a:t>
          </a:r>
        </a:p>
        <a:p>
          <a:r>
            <a:rPr lang="fr-FR" sz="1600" b="1" i="0">
              <a:solidFill>
                <a:schemeClr val="dk1"/>
              </a:solidFill>
              <a:effectLst/>
              <a:latin typeface="+mn-lt"/>
              <a:ea typeface="+mn-ea"/>
              <a:cs typeface="+mn-cs"/>
            </a:rPr>
            <a:t>En somme si tu  fais une commande de 13 polos, le jour où cette commande « rentre » en stock il te suffit de remplir les données adéquates, et la feuille « Stock » sera mise à jour.</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Si une erreur d’entrée est faite (ce n’est pas 13 polos mais 3) alors il suffit de remplir une nouvelle fois les cases en mettant 10 en « Sortie », une fois validé, il suffit de mettre dans la case d’observation de cette dernière opération « Erreur de saisie »</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Le stock de polo sur la feuille Stock est bien à 3, et sur la feuille journal tu auras toutes les traces de ces opérations : la première avec +13 qui est une erreur, et la deuxième avec -10 qui corrige l’erreur.</a:t>
          </a:r>
        </a:p>
        <a:p>
          <a:r>
            <a:rPr lang="fr-FR" sz="1400" b="0" i="0">
              <a:solidFill>
                <a:schemeClr val="dk1"/>
              </a:solidFill>
              <a:effectLst/>
              <a:latin typeface="+mn-lt"/>
              <a:ea typeface="+mn-ea"/>
              <a:cs typeface="+mn-cs"/>
            </a:rPr>
            <a:t> </a:t>
          </a:r>
        </a:p>
        <a:p>
          <a:r>
            <a:rPr lang="fr-FR" sz="1400" b="0" i="0">
              <a:solidFill>
                <a:schemeClr val="dk1"/>
              </a:solidFill>
              <a:effectLst/>
              <a:latin typeface="+mn-lt"/>
              <a:ea typeface="+mn-ea"/>
              <a:cs typeface="+mn-cs"/>
            </a:rPr>
            <a:t>Le tableau du journal se met en ordre décroissant afin d’avoir en tête de ligne les dernières opérations.</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4 boutons pour naviguer sur le fichier, un bouton de validation si le système automatique ne convient pas, un bouton de RAZ du tableau s’il y a trop de lignes….</a:t>
          </a:r>
        </a:p>
        <a:p>
          <a:r>
            <a:rPr lang="fr-FR" sz="1400" b="0" i="0">
              <a:solidFill>
                <a:schemeClr val="dk1"/>
              </a:solidFill>
              <a:effectLst/>
              <a:latin typeface="+mn-lt"/>
              <a:ea typeface="+mn-ea"/>
              <a:cs typeface="+mn-cs"/>
            </a:rPr>
            <a:t> </a:t>
          </a:r>
        </a:p>
        <a:p>
          <a:r>
            <a:rPr lang="fr-FR" sz="1400" b="0" i="0">
              <a:solidFill>
                <a:schemeClr val="dk1"/>
              </a:solidFill>
              <a:effectLst/>
              <a:latin typeface="+mn-lt"/>
              <a:ea typeface="+mn-ea"/>
              <a:cs typeface="+mn-cs"/>
            </a:rPr>
            <a:t>Lors de la validation des données, un contrôle est fait sur la présence ou pas des données minimales nécessaires ou en trop.</a:t>
          </a:r>
        </a:p>
        <a:p>
          <a:r>
            <a:rPr lang="fr-FR" sz="1400" b="0" i="0">
              <a:solidFill>
                <a:schemeClr val="dk1"/>
              </a:solidFill>
              <a:effectLst/>
              <a:latin typeface="+mn-lt"/>
              <a:ea typeface="+mn-ea"/>
              <a:cs typeface="+mn-cs"/>
            </a:rPr>
            <a:t>Un contrôle avant modification du stock est fait lors d’une sortie : si la quantité de sortie est plus grande que le stock alors tout est annulé.</a:t>
          </a:r>
        </a:p>
        <a:p>
          <a:r>
            <a:rPr lang="fr-FR" sz="1400" b="0" i="0">
              <a:solidFill>
                <a:schemeClr val="dk1"/>
              </a:solidFill>
              <a:effectLst/>
              <a:latin typeface="+mn-lt"/>
              <a:ea typeface="+mn-ea"/>
              <a:cs typeface="+mn-cs"/>
            </a:rPr>
            <a:t>Si une fois la sortie effectuée, le stock de l’article arrive au niveau du seuil critique un message vous informe de la nécessité de commander et c’est indiquer dans la case observation</a:t>
          </a:r>
        </a:p>
        <a:p>
          <a:r>
            <a:rPr lang="fr-FR" sz="1400" b="0" i="0">
              <a:solidFill>
                <a:schemeClr val="dk1"/>
              </a:solidFill>
              <a:effectLst/>
              <a:latin typeface="+mn-lt"/>
              <a:ea typeface="+mn-ea"/>
              <a:cs typeface="+mn-cs"/>
            </a:rPr>
            <a:t>  </a:t>
          </a:r>
        </a:p>
        <a:p>
          <a:r>
            <a:rPr lang="fr-FR" sz="1800" b="1" i="0">
              <a:solidFill>
                <a:srgbClr val="C00000"/>
              </a:solidFill>
              <a:effectLst/>
              <a:latin typeface="+mn-lt"/>
              <a:ea typeface="+mn-ea"/>
              <a:cs typeface="+mn-cs"/>
            </a:rPr>
            <a:t>La feuille Stock :</a:t>
          </a:r>
        </a:p>
        <a:p>
          <a:r>
            <a:rPr lang="fr-FR" sz="1400" b="0" i="0">
              <a:solidFill>
                <a:schemeClr val="dk1"/>
              </a:solidFill>
              <a:effectLst/>
              <a:latin typeface="+mn-lt"/>
              <a:ea typeface="+mn-ea"/>
              <a:cs typeface="+mn-cs"/>
            </a:rPr>
            <a:t>Ici tout est regroupé sous un seul tableau. Si tu dois ajouter un article il suffit de l’ajouter sur la première ligne vide sous le tableau pour qu’il soit automatiquement intégré à celui-ci.</a:t>
          </a:r>
        </a:p>
        <a:p>
          <a:r>
            <a:rPr lang="fr-FR" sz="1400" b="0" i="0">
              <a:solidFill>
                <a:schemeClr val="dk1"/>
              </a:solidFill>
              <a:effectLst/>
              <a:latin typeface="+mn-lt"/>
              <a:ea typeface="+mn-ea"/>
              <a:cs typeface="+mn-cs"/>
            </a:rPr>
            <a:t>Les formules et mise en forme sont automatiquement recopiées.</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Au dessus de la ligne d’entête il y a deux cases qui comptent pour l’une le nombre d’articles total et pour l’autre la valeur du stock total.</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En colonne observation une formule affiche « A commander » si le stock de l’article considéré a atteint le seuil critique qui est de 3. </a:t>
          </a:r>
        </a:p>
        <a:p>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LE TRI</a:t>
          </a:r>
          <a:r>
            <a:rPr lang="fr-FR" sz="1400" b="0" i="0" baseline="0">
              <a:solidFill>
                <a:schemeClr val="dk1"/>
              </a:solidFill>
              <a:effectLst/>
              <a:latin typeface="+mn-lt"/>
              <a:ea typeface="+mn-ea"/>
              <a:cs typeface="+mn-cs"/>
            </a:rPr>
            <a:t> peut se faire par ordre Alphabétique ou par Références </a:t>
          </a:r>
        </a:p>
        <a:p>
          <a:endParaRPr lang="fr-FR" sz="1400" b="0" i="0" baseline="0">
            <a:solidFill>
              <a:schemeClr val="dk1"/>
            </a:solidFill>
            <a:effectLst/>
            <a:latin typeface="+mn-lt"/>
            <a:ea typeface="+mn-ea"/>
            <a:cs typeface="+mn-cs"/>
          </a:endParaRPr>
        </a:p>
        <a:p>
          <a:r>
            <a:rPr lang="fr-FR" sz="1400" b="0" i="0" baseline="0">
              <a:solidFill>
                <a:schemeClr val="dk1"/>
              </a:solidFill>
              <a:effectLst/>
              <a:latin typeface="+mn-lt"/>
              <a:ea typeface="+mn-ea"/>
              <a:cs typeface="+mn-cs"/>
            </a:rPr>
            <a:t>POUR SUPPRIMER UNE ENTREE: Il suffit de sélectionner la ligne (Bouton de gauche de la souris) en cliquant sur le N° à gauche ce qui sélectionne toute la ligne et cliquer sur supprimer avec le bouton de droite en cherchant la commande supprimer (Le classement se fait automatiquement)</a:t>
          </a:r>
          <a:endParaRPr lang="fr-FR" sz="1400" b="0" i="0">
            <a:solidFill>
              <a:schemeClr val="dk1"/>
            </a:solidFill>
            <a:effectLst/>
            <a:latin typeface="+mn-lt"/>
            <a:ea typeface="+mn-ea"/>
            <a:cs typeface="+mn-cs"/>
          </a:endParaRPr>
        </a:p>
        <a:p>
          <a:r>
            <a:rPr lang="fr-FR" sz="1400" b="0" i="0">
              <a:solidFill>
                <a:schemeClr val="dk1"/>
              </a:solidFill>
              <a:effectLst/>
              <a:latin typeface="+mn-lt"/>
              <a:ea typeface="+mn-ea"/>
              <a:cs typeface="+mn-cs"/>
            </a:rPr>
            <a:t> </a:t>
          </a:r>
        </a:p>
        <a:p>
          <a:r>
            <a:rPr lang="fr-FR" sz="1800" b="1" i="0">
              <a:solidFill>
                <a:srgbClr val="C00000"/>
              </a:solidFill>
              <a:effectLst/>
              <a:latin typeface="+mn-lt"/>
              <a:ea typeface="+mn-ea"/>
              <a:cs typeface="+mn-cs"/>
            </a:rPr>
            <a:t>La feuille facture :</a:t>
          </a:r>
        </a:p>
        <a:p>
          <a:r>
            <a:rPr lang="fr-FR" sz="1400" b="0" i="0">
              <a:solidFill>
                <a:schemeClr val="dk1"/>
              </a:solidFill>
              <a:effectLst/>
              <a:latin typeface="+mn-lt"/>
              <a:ea typeface="+mn-ea"/>
              <a:cs typeface="+mn-cs"/>
            </a:rPr>
            <a:t>Un bouton init facture pour effacer d’un coup les données « effaçables ».</a:t>
          </a:r>
        </a:p>
        <a:p>
          <a:r>
            <a:rPr lang="fr-FR" sz="1400" b="0" i="0">
              <a:solidFill>
                <a:schemeClr val="dk1"/>
              </a:solidFill>
              <a:effectLst/>
              <a:latin typeface="+mn-lt"/>
              <a:ea typeface="+mn-ea"/>
              <a:cs typeface="+mn-cs"/>
            </a:rPr>
            <a:t> </a:t>
          </a:r>
        </a:p>
        <a:p>
          <a:r>
            <a:rPr lang="fr-FR" sz="1400" b="0" i="0">
              <a:solidFill>
                <a:schemeClr val="dk1"/>
              </a:solidFill>
              <a:effectLst/>
              <a:latin typeface="+mn-lt"/>
              <a:ea typeface="+mn-ea"/>
              <a:cs typeface="+mn-cs"/>
            </a:rPr>
            <a:t> </a:t>
          </a:r>
          <a:r>
            <a:rPr lang="fr-FR" sz="1800" b="1" i="0">
              <a:solidFill>
                <a:srgbClr val="C00000"/>
              </a:solidFill>
              <a:effectLst/>
              <a:latin typeface="+mn-lt"/>
              <a:ea typeface="+mn-ea"/>
              <a:cs typeface="+mn-cs"/>
            </a:rPr>
            <a:t>La feuille « personnel »</a:t>
          </a:r>
        </a:p>
        <a:p>
          <a:r>
            <a:rPr lang="fr-FR" sz="1800" b="1" i="0">
              <a:solidFill>
                <a:srgbClr val="C00000"/>
              </a:solidFill>
              <a:effectLst/>
              <a:latin typeface="+mn-lt"/>
              <a:ea typeface="+mn-ea"/>
              <a:cs typeface="+mn-cs"/>
            </a:rPr>
            <a:t> </a:t>
          </a:r>
          <a:r>
            <a:rPr lang="fr-FR" sz="1400" b="0" i="0">
              <a:solidFill>
                <a:schemeClr val="dk1"/>
              </a:solidFill>
              <a:effectLst/>
              <a:latin typeface="+mn-lt"/>
              <a:ea typeface="+mn-ea"/>
              <a:cs typeface="+mn-cs"/>
            </a:rPr>
            <a:t>Ajouter simplement un membre sur la première ligne vide sous le tableau. </a:t>
          </a:r>
        </a:p>
        <a:p>
          <a:r>
            <a:rPr lang="fr-FR" sz="1400" b="0" i="0">
              <a:solidFill>
                <a:schemeClr val="dk1"/>
              </a:solidFill>
              <a:effectLst/>
              <a:latin typeface="+mn-lt"/>
              <a:ea typeface="+mn-ea"/>
              <a:cs typeface="+mn-cs"/>
            </a:rPr>
            <a:t>Le TRI par ordre alphabétique de fait par la flèche à côté de "NOM ET PRENOM"</a:t>
          </a:r>
        </a:p>
        <a:p>
          <a:r>
            <a:rPr lang="fr-FR" sz="1400" b="0" i="0">
              <a:solidFill>
                <a:schemeClr val="dk1"/>
              </a:solidFill>
              <a:effectLst/>
              <a:latin typeface="+mn-lt"/>
              <a:ea typeface="+mn-ea"/>
              <a:cs typeface="+mn-cs"/>
            </a:rPr>
            <a:t> </a:t>
          </a:r>
        </a:p>
        <a:p>
          <a:r>
            <a:rPr lang="fr-FR" sz="1800" b="1" i="0">
              <a:solidFill>
                <a:srgbClr val="C00000"/>
              </a:solidFill>
              <a:effectLst/>
              <a:latin typeface="+mn-lt"/>
              <a:ea typeface="+mn-ea"/>
              <a:cs typeface="+mn-cs"/>
            </a:rPr>
            <a:t>La feuille Taille :</a:t>
          </a:r>
          <a:r>
            <a:rPr lang="fr-FR" sz="1400" b="0" i="0">
              <a:solidFill>
                <a:schemeClr val="dk1"/>
              </a:solidFill>
              <a:effectLst/>
              <a:latin typeface="+mn-lt"/>
              <a:ea typeface="+mn-ea"/>
              <a:cs typeface="+mn-cs"/>
            </a:rPr>
            <a:t> </a:t>
          </a:r>
        </a:p>
        <a:p>
          <a:r>
            <a:rPr lang="fr-FR" sz="1400" b="0" i="0">
              <a:solidFill>
                <a:schemeClr val="dk1"/>
              </a:solidFill>
              <a:effectLst/>
              <a:latin typeface="+mn-lt"/>
              <a:ea typeface="+mn-ea"/>
              <a:cs typeface="+mn-cs"/>
            </a:rPr>
            <a:t> Choix de la personne par LISTE DEROULANTE</a:t>
          </a:r>
        </a:p>
        <a:p>
          <a:endParaRPr lang="fr-FR" sz="1100"/>
        </a:p>
      </xdr:txBody>
    </xdr:sp>
    <xdr:clientData/>
  </xdr:twoCellAnchor>
  <xdr:twoCellAnchor editAs="absolute">
    <xdr:from>
      <xdr:col>16</xdr:col>
      <xdr:colOff>304800</xdr:colOff>
      <xdr:row>4</xdr:row>
      <xdr:rowOff>161925</xdr:rowOff>
    </xdr:from>
    <xdr:to>
      <xdr:col>18</xdr:col>
      <xdr:colOff>47625</xdr:colOff>
      <xdr:row>8</xdr:row>
      <xdr:rowOff>19050</xdr:rowOff>
    </xdr:to>
    <xdr:sp macro="" textlink="">
      <xdr:nvSpPr>
        <xdr:cNvPr id="4" name="Rectangle à coins arrondis 2">
          <a:hlinkClick xmlns:r="http://schemas.openxmlformats.org/officeDocument/2006/relationships" r:id="rId1"/>
          <a:extLst>
            <a:ext uri="{FF2B5EF4-FFF2-40B4-BE49-F238E27FC236}">
              <a16:creationId xmlns="" xmlns:a16="http://schemas.microsoft.com/office/drawing/2014/main" id="{00000000-0008-0000-0600-000004000000}"/>
            </a:ext>
          </a:extLst>
        </xdr:cNvPr>
        <xdr:cNvSpPr/>
      </xdr:nvSpPr>
      <xdr:spPr>
        <a:xfrm>
          <a:off x="10972800" y="923925"/>
          <a:ext cx="1266825" cy="619125"/>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100" b="1"/>
            <a:t>ACCUEIL</a:t>
          </a:r>
        </a:p>
      </xdr:txBody>
    </xdr:sp>
    <xdr:clientData fLocksWithSheet="0" fPrintsWithSheet="0"/>
  </xdr:twoCellAnchor>
</xdr:wsDr>
</file>

<file path=xl/drawings/drawing8.xml><?xml version="1.0" encoding="utf-8"?>
<xdr:wsDr xmlns:xdr="http://schemas.openxmlformats.org/drawingml/2006/spreadsheetDrawing" xmlns:a="http://schemas.openxmlformats.org/drawingml/2006/main">
  <xdr:twoCellAnchor editAs="absolute">
    <xdr:from>
      <xdr:col>10</xdr:col>
      <xdr:colOff>142876</xdr:colOff>
      <xdr:row>0</xdr:row>
      <xdr:rowOff>57150</xdr:rowOff>
    </xdr:from>
    <xdr:to>
      <xdr:col>11</xdr:col>
      <xdr:colOff>504826</xdr:colOff>
      <xdr:row>0</xdr:row>
      <xdr:rowOff>714375</xdr:rowOff>
    </xdr:to>
    <xdr:sp macro="" textlink="">
      <xdr:nvSpPr>
        <xdr:cNvPr id="3" name="Rectangle à coins arrondis 2">
          <a:hlinkClick xmlns:r="http://schemas.openxmlformats.org/officeDocument/2006/relationships" r:id="rId1"/>
          <a:extLst>
            <a:ext uri="{FF2B5EF4-FFF2-40B4-BE49-F238E27FC236}">
              <a16:creationId xmlns="" xmlns:a16="http://schemas.microsoft.com/office/drawing/2014/main" id="{BEACA1B0-7B07-4139-A573-AC88ABB004F6}"/>
            </a:ext>
          </a:extLst>
        </xdr:cNvPr>
        <xdr:cNvSpPr/>
      </xdr:nvSpPr>
      <xdr:spPr>
        <a:xfrm>
          <a:off x="11115676" y="57150"/>
          <a:ext cx="1123950" cy="657225"/>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ACCUEIL</a:t>
          </a:r>
        </a:p>
      </xdr:txBody>
    </xdr:sp>
    <xdr:clientData fPrintsWithSheet="0"/>
  </xdr:twoCellAnchor>
  <xdr:twoCellAnchor editAs="absolute">
    <xdr:from>
      <xdr:col>12</xdr:col>
      <xdr:colOff>171451</xdr:colOff>
      <xdr:row>0</xdr:row>
      <xdr:rowOff>76200</xdr:rowOff>
    </xdr:from>
    <xdr:to>
      <xdr:col>13</xdr:col>
      <xdr:colOff>476251</xdr:colOff>
      <xdr:row>0</xdr:row>
      <xdr:rowOff>733425</xdr:rowOff>
    </xdr:to>
    <xdr:sp macro="" textlink="">
      <xdr:nvSpPr>
        <xdr:cNvPr id="6" name="Rectangle à coins arrondis 2">
          <a:hlinkClick xmlns:r="http://schemas.openxmlformats.org/officeDocument/2006/relationships" r:id="rId2"/>
          <a:extLst>
            <a:ext uri="{FF2B5EF4-FFF2-40B4-BE49-F238E27FC236}">
              <a16:creationId xmlns="" xmlns:a16="http://schemas.microsoft.com/office/drawing/2014/main" id="{81AB4CD5-3884-4533-9E7F-5F56B4FA8A2D}"/>
            </a:ext>
          </a:extLst>
        </xdr:cNvPr>
        <xdr:cNvSpPr/>
      </xdr:nvSpPr>
      <xdr:spPr>
        <a:xfrm>
          <a:off x="12668251" y="76200"/>
          <a:ext cx="1066800" cy="657225"/>
        </a:xfrm>
        <a:prstGeom prst="roundRect">
          <a:avLst/>
        </a:prstGeom>
        <a:solidFill>
          <a:schemeClr val="accent2">
            <a:lumMod val="75000"/>
          </a:schemeClr>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FACTURE</a:t>
          </a:r>
        </a:p>
      </xdr:txBody>
    </xdr:sp>
    <xdr:clientData fPrintsWithSheet="0"/>
  </xdr:twoCellAnchor>
  <xdr:twoCellAnchor editAs="absolute">
    <xdr:from>
      <xdr:col>13</xdr:col>
      <xdr:colOff>695325</xdr:colOff>
      <xdr:row>0</xdr:row>
      <xdr:rowOff>95250</xdr:rowOff>
    </xdr:from>
    <xdr:to>
      <xdr:col>15</xdr:col>
      <xdr:colOff>590550</xdr:colOff>
      <xdr:row>0</xdr:row>
      <xdr:rowOff>752475</xdr:rowOff>
    </xdr:to>
    <xdr:sp macro="[0]!DeleteRows" textlink="">
      <xdr:nvSpPr>
        <xdr:cNvPr id="5" name="Rectangle à coins arrondis 2">
          <a:extLst>
            <a:ext uri="{FF2B5EF4-FFF2-40B4-BE49-F238E27FC236}">
              <a16:creationId xmlns="" xmlns:a16="http://schemas.microsoft.com/office/drawing/2014/main" id="{E75D7270-2886-4538-BF64-E4782ADD4E23}"/>
            </a:ext>
          </a:extLst>
        </xdr:cNvPr>
        <xdr:cNvSpPr/>
      </xdr:nvSpPr>
      <xdr:spPr>
        <a:xfrm>
          <a:off x="13954125" y="95250"/>
          <a:ext cx="1419225" cy="657225"/>
        </a:xfrm>
        <a:prstGeom prst="roundRect">
          <a:avLst/>
        </a:prstGeom>
        <a:solidFill>
          <a:srgbClr val="C00000"/>
        </a:solidFill>
        <a:scene3d>
          <a:camera prst="orthographicFront"/>
          <a:lightRig rig="threePt" dir="t"/>
        </a:scene3d>
        <a:sp3d>
          <a:bevelT w="114300" prst="artDeco"/>
        </a:sp3d>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ctr"/>
          <a:r>
            <a:rPr lang="fr-FR" sz="1400" b="1"/>
            <a:t>SUPPRIME</a:t>
          </a:r>
          <a:r>
            <a:rPr lang="fr-FR" sz="1400" b="1" baseline="0"/>
            <a:t> Données</a:t>
          </a:r>
          <a:endParaRPr lang="fr-FR" sz="1400" b="1"/>
        </a:p>
      </xdr:txBody>
    </xdr:sp>
    <xdr:clientData fPrintsWithSheet="0"/>
  </xdr:twoCellAnchor>
</xdr:wsDr>
</file>

<file path=xl/tables/table1.xml><?xml version="1.0" encoding="utf-8"?>
<table xmlns="http://schemas.openxmlformats.org/spreadsheetml/2006/main" id="3" name="Le_Journal" displayName="Le_Journal" ref="B5:H6" totalsRowShown="0" headerRowDxfId="23" dataDxfId="22">
  <autoFilter ref="B5:H6"/>
  <sortState ref="B6:H6">
    <sortCondition descending="1" ref="B5:B6"/>
  </sortState>
  <tableColumns count="7">
    <tableColumn id="1" name="N°" dataDxfId="21"/>
    <tableColumn id="2" name="Date d'entrée / sortie" dataDxfId="20"/>
    <tableColumn id="6" name="Article" dataDxfId="19"/>
    <tableColumn id="3" name="Référence_x000a_Article" dataDxfId="18"/>
    <tableColumn id="4" name="Quantité_x000a_Entrée" dataDxfId="17"/>
    <tableColumn id="5" name="Quantité_x000a_Sortie" dataDxfId="16"/>
    <tableColumn id="7" name="Observations" dataDxfId="15"/>
  </tableColumns>
  <tableStyleInfo name="TableStyleMedium15" showFirstColumn="0" showLastColumn="0" showRowStripes="1" showColumnStripes="0"/>
</table>
</file>

<file path=xl/tables/table2.xml><?xml version="1.0" encoding="utf-8"?>
<table xmlns="http://schemas.openxmlformats.org/spreadsheetml/2006/main" id="2" name="Articles" displayName="Articles" ref="B4:G46" insertRowShift="1" totalsRowShown="0" headerRowDxfId="13" dataDxfId="12">
  <autoFilter ref="B4:G46"/>
  <sortState ref="B5:G46">
    <sortCondition ref="B4:B46"/>
  </sortState>
  <tableColumns count="6">
    <tableColumn id="1" name="Articles" dataDxfId="11"/>
    <tableColumn id="2" name="Références" dataDxfId="10"/>
    <tableColumn id="3" name="Stocks" dataDxfId="9"/>
    <tableColumn id="4" name="Prix unitaire" dataDxfId="8"/>
    <tableColumn id="5" name="Valeur des_x000a_stocks actuels" dataDxfId="7">
      <calculatedColumnFormula>[Stocks]*[Prix unitaire]</calculatedColumnFormula>
    </tableColumn>
    <tableColumn id="6" name="OBSERVATIONS" dataDxfId="6">
      <calculatedColumnFormula>IF([Stocks]&lt;=_Seuil,"A commander","Stock suffisant")</calculatedColumnFormula>
    </tableColumn>
  </tableColumns>
  <tableStyleInfo name="TableStyleLight15" showFirstColumn="0" showLastColumn="0" showRowStripes="1" showColumnStripes="0"/>
</table>
</file>

<file path=xl/tables/table3.xml><?xml version="1.0" encoding="utf-8"?>
<table xmlns="http://schemas.openxmlformats.org/spreadsheetml/2006/main" id="1" name="Tailles" displayName="Tailles" ref="A2:E84" totalsRowShown="0" headerRowDxfId="5">
  <autoFilter ref="A2:E84"/>
  <sortState ref="A3:E84">
    <sortCondition ref="A2:A84"/>
  </sortState>
  <tableColumns count="5">
    <tableColumn id="1" name="NOM PRENOM" dataDxfId="4"/>
    <tableColumn id="2" name="ADRESSE" dataDxfId="3"/>
    <tableColumn id="3" name="Code postal" dataDxfId="2"/>
    <tableColumn id="4" name="Ville" dataDxfId="1"/>
    <tableColumn id="5" name="TAILLE" dataDxfId="0"/>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table" Target="../tables/table3.xml"/><Relationship Id="rId1" Type="http://schemas.openxmlformats.org/officeDocument/2006/relationships/drawing" Target="../drawings/drawing5.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sheetPr codeName="Feuil7"/>
  <dimension ref="B18:E34"/>
  <sheetViews>
    <sheetView zoomScaleNormal="100" workbookViewId="0"/>
  </sheetViews>
  <sheetFormatPr baseColWidth="10" defaultColWidth="11.44140625" defaultRowHeight="14.4"/>
  <cols>
    <col min="1" max="16384" width="11.44140625" style="65"/>
  </cols>
  <sheetData>
    <row r="18" spans="2:5">
      <c r="B18" s="101">
        <f ca="1">TODAY()</f>
        <v>43403</v>
      </c>
      <c r="C18" s="101"/>
      <c r="D18" s="101"/>
      <c r="E18" s="101"/>
    </row>
    <row r="19" spans="2:5">
      <c r="B19" s="101"/>
      <c r="C19" s="101"/>
      <c r="D19" s="101"/>
      <c r="E19" s="101"/>
    </row>
    <row r="20" spans="2:5">
      <c r="B20" s="101"/>
      <c r="C20" s="101"/>
      <c r="D20" s="101"/>
      <c r="E20" s="101"/>
    </row>
    <row r="21" spans="2:5">
      <c r="B21" s="101"/>
      <c r="C21" s="101"/>
      <c r="D21" s="101"/>
      <c r="E21" s="101"/>
    </row>
    <row r="22" spans="2:5">
      <c r="B22" s="101"/>
      <c r="C22" s="101"/>
      <c r="D22" s="101"/>
      <c r="E22" s="101"/>
    </row>
    <row r="33" spans="2:4">
      <c r="B33" s="100" t="s">
        <v>111</v>
      </c>
      <c r="C33" s="100"/>
      <c r="D33" s="100"/>
    </row>
    <row r="34" spans="2:4">
      <c r="B34" s="100"/>
      <c r="C34" s="100"/>
      <c r="D34" s="100"/>
    </row>
  </sheetData>
  <mergeCells count="2">
    <mergeCell ref="B33:D34"/>
    <mergeCell ref="B18:E22"/>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sheetPr codeName="Feuil1"/>
  <dimension ref="A1:I6"/>
  <sheetViews>
    <sheetView showGridLines="0" zoomScaleNormal="100" workbookViewId="0">
      <pane xSplit="9" ySplit="5" topLeftCell="J6" activePane="bottomRight" state="frozen"/>
      <selection pane="topRight" activeCell="I1" sqref="I1"/>
      <selection pane="bottomLeft" activeCell="A5" sqref="A5"/>
      <selection pane="bottomRight"/>
    </sheetView>
  </sheetViews>
  <sheetFormatPr baseColWidth="10" defaultColWidth="0" defaultRowHeight="14.4"/>
  <cols>
    <col min="1" max="1" width="14" customWidth="1"/>
    <col min="2" max="2" width="8.5546875" customWidth="1"/>
    <col min="3" max="4" width="30" customWidth="1"/>
    <col min="5" max="6" width="14.33203125" customWidth="1"/>
    <col min="7" max="7" width="14" customWidth="1"/>
    <col min="8" max="8" width="28.5546875" customWidth="1"/>
    <col min="9" max="9" width="14" customWidth="1"/>
    <col min="10" max="16384" width="14" hidden="1"/>
  </cols>
  <sheetData>
    <row r="1" spans="1:9" s="2" customFormat="1" ht="37.5" customHeight="1" thickBot="1">
      <c r="A1" s="35"/>
      <c r="B1" s="35"/>
      <c r="C1" s="35"/>
      <c r="D1" s="35"/>
      <c r="E1" s="35"/>
      <c r="F1" s="35"/>
      <c r="G1" s="35"/>
      <c r="H1" s="35"/>
      <c r="I1" s="35"/>
    </row>
    <row r="2" spans="1:9" ht="58.5" customHeight="1">
      <c r="A2" s="35"/>
      <c r="B2" s="35"/>
      <c r="C2" s="40" t="s">
        <v>89</v>
      </c>
      <c r="D2" s="66" t="s">
        <v>114</v>
      </c>
      <c r="E2" s="43" t="s">
        <v>88</v>
      </c>
      <c r="F2" s="41" t="s">
        <v>99</v>
      </c>
      <c r="G2" s="42" t="s">
        <v>100</v>
      </c>
      <c r="H2" s="36"/>
      <c r="I2" s="35"/>
    </row>
    <row r="3" spans="1:9" ht="24" customHeight="1" thickBot="1">
      <c r="A3" s="35"/>
      <c r="B3" s="35"/>
      <c r="C3" s="44">
        <v>43391</v>
      </c>
      <c r="D3" s="67" t="str">
        <f ca="1">IFERROR(OFFSET(INDEX(Articles[Références],MATCH(E3,Articles[Références],0),1),,-1),"")</f>
        <v>Coupe Vent</v>
      </c>
      <c r="E3" s="45" t="s">
        <v>43</v>
      </c>
      <c r="F3" s="46">
        <v>5</v>
      </c>
      <c r="G3" s="47"/>
      <c r="H3" s="37"/>
      <c r="I3" s="35"/>
    </row>
    <row r="4" spans="1:9" ht="12.75" customHeight="1">
      <c r="A4" s="35"/>
      <c r="B4" s="35"/>
      <c r="C4" s="38"/>
      <c r="D4" s="35"/>
      <c r="E4" s="39"/>
      <c r="F4" s="39"/>
      <c r="G4" s="39"/>
      <c r="H4" s="37"/>
      <c r="I4" s="35"/>
    </row>
    <row r="5" spans="1:9" ht="37.5" customHeight="1">
      <c r="A5" s="35"/>
      <c r="B5" s="34" t="s">
        <v>105</v>
      </c>
      <c r="C5" s="34" t="s">
        <v>89</v>
      </c>
      <c r="D5" s="34" t="s">
        <v>98</v>
      </c>
      <c r="E5" s="34" t="s">
        <v>102</v>
      </c>
      <c r="F5" s="34" t="s">
        <v>103</v>
      </c>
      <c r="G5" s="34" t="s">
        <v>101</v>
      </c>
      <c r="H5" s="34" t="s">
        <v>104</v>
      </c>
      <c r="I5" s="35"/>
    </row>
    <row r="6" spans="1:9">
      <c r="A6" s="2"/>
      <c r="B6" s="68">
        <v>1</v>
      </c>
      <c r="C6" s="71">
        <v>43131</v>
      </c>
      <c r="D6" s="70" t="s">
        <v>64</v>
      </c>
      <c r="E6" s="69" t="s">
        <v>67</v>
      </c>
      <c r="F6" s="69"/>
      <c r="G6" s="69">
        <v>1</v>
      </c>
      <c r="H6" s="69"/>
      <c r="I6" s="2"/>
    </row>
  </sheetData>
  <dataValidations count="1">
    <dataValidation type="list" allowBlank="1" showInputMessage="1" showErrorMessage="1" sqref="E3:E4">
      <formula1>_Références</formula1>
    </dataValidation>
  </dataValidations>
  <pageMargins left="0.7" right="0.7" top="0.75" bottom="0.75" header="0.3" footer="0.3"/>
  <pageSetup paperSize="9" scale="78" orientation="landscape" r:id="rId1"/>
  <drawing r:id="rId2"/>
  <tableParts count="1">
    <tablePart r:id="rId3"/>
  </tableParts>
</worksheet>
</file>

<file path=xl/worksheets/sheet3.xml><?xml version="1.0" encoding="utf-8"?>
<worksheet xmlns="http://schemas.openxmlformats.org/spreadsheetml/2006/main" xmlns:r="http://schemas.openxmlformats.org/officeDocument/2006/relationships">
  <sheetPr codeName="Feuil2">
    <pageSetUpPr fitToPage="1"/>
  </sheetPr>
  <dimension ref="A1:H46"/>
  <sheetViews>
    <sheetView showGridLines="0" zoomScaleNormal="100" workbookViewId="0">
      <pane xSplit="8" ySplit="4" topLeftCell="I14" activePane="bottomRight" state="frozen"/>
      <selection pane="topRight" activeCell="I1" sqref="I1"/>
      <selection pane="bottomLeft" activeCell="A4" sqref="A4"/>
      <selection pane="bottomRight" activeCell="K24" sqref="K24"/>
    </sheetView>
  </sheetViews>
  <sheetFormatPr baseColWidth="10" defaultColWidth="11.44140625" defaultRowHeight="14.4"/>
  <cols>
    <col min="1" max="1" width="14" customWidth="1"/>
    <col min="2" max="2" width="35.5546875" customWidth="1"/>
    <col min="3" max="5" width="15.6640625" customWidth="1"/>
    <col min="6" max="6" width="15.33203125" customWidth="1"/>
    <col min="7" max="7" width="35.5546875" customWidth="1"/>
    <col min="8" max="8" width="14" customWidth="1"/>
    <col min="9" max="9" width="15.6640625" customWidth="1"/>
  </cols>
  <sheetData>
    <row r="1" spans="1:8" ht="37.5" customHeight="1" thickBot="1">
      <c r="A1" s="51"/>
      <c r="B1" s="51"/>
      <c r="C1" s="51"/>
      <c r="D1" s="51"/>
      <c r="E1" s="51"/>
      <c r="F1" s="51"/>
      <c r="G1" s="51"/>
      <c r="H1" s="51"/>
    </row>
    <row r="2" spans="1:8" ht="33" customHeight="1" thickBot="1">
      <c r="A2" s="51"/>
      <c r="B2" s="52"/>
      <c r="C2" s="102" t="s">
        <v>90</v>
      </c>
      <c r="D2" s="103"/>
      <c r="E2" s="103"/>
      <c r="F2" s="58">
        <v>3</v>
      </c>
      <c r="G2" s="53"/>
      <c r="H2" s="51"/>
    </row>
    <row r="3" spans="1:8" ht="33" customHeight="1">
      <c r="A3" s="51"/>
      <c r="B3" s="52"/>
      <c r="C3" s="54" t="s">
        <v>106</v>
      </c>
      <c r="D3" s="59" t="str">
        <f ca="1">SUM(INDIRECT("D4:D"&amp;COUNTA(B:B)+3))&amp;" articles"</f>
        <v>294 articles</v>
      </c>
      <c r="E3" s="55" t="s">
        <v>107</v>
      </c>
      <c r="F3" s="60">
        <f ca="1">SUM(INDIRECT("F4:F"&amp;COUNTA(B:B)+3))</f>
        <v>2756</v>
      </c>
      <c r="G3" s="56"/>
      <c r="H3" s="51"/>
    </row>
    <row r="4" spans="1:8" ht="53.25" customHeight="1">
      <c r="A4" s="51"/>
      <c r="B4" s="57" t="s">
        <v>85</v>
      </c>
      <c r="C4" s="57" t="s">
        <v>86</v>
      </c>
      <c r="D4" s="57" t="s">
        <v>87</v>
      </c>
      <c r="E4" s="57" t="s">
        <v>0</v>
      </c>
      <c r="F4" s="57" t="s">
        <v>108</v>
      </c>
      <c r="G4" s="57" t="s">
        <v>84</v>
      </c>
      <c r="H4" s="51"/>
    </row>
    <row r="5" spans="1:8">
      <c r="B5" s="32" t="s">
        <v>68</v>
      </c>
      <c r="C5" s="32" t="s">
        <v>112</v>
      </c>
      <c r="D5" s="32">
        <v>4</v>
      </c>
      <c r="E5" s="32">
        <v>20</v>
      </c>
      <c r="F5" s="32">
        <f>[Stocks]*[Prix unitaire]</f>
        <v>80</v>
      </c>
      <c r="G5" s="33" t="str">
        <f>IF([Stocks]&lt;=_Seuil,"A commander","Stock suffisant")</f>
        <v>Stock suffisant</v>
      </c>
    </row>
    <row r="6" spans="1:8">
      <c r="B6" s="32" t="s">
        <v>68</v>
      </c>
      <c r="C6" s="32" t="s">
        <v>113</v>
      </c>
      <c r="D6" s="32">
        <v>5</v>
      </c>
      <c r="E6" s="32">
        <v>20</v>
      </c>
      <c r="F6" s="32">
        <f>[Stocks]*[Prix unitaire]</f>
        <v>100</v>
      </c>
      <c r="G6" s="33" t="str">
        <f>IF([Stocks]&lt;=_Seuil,"A commander","Stock suffisant")</f>
        <v>Stock suffisant</v>
      </c>
    </row>
    <row r="7" spans="1:8">
      <c r="B7" s="32" t="s">
        <v>42</v>
      </c>
      <c r="C7" s="32" t="s">
        <v>45</v>
      </c>
      <c r="D7" s="32">
        <v>7</v>
      </c>
      <c r="E7" s="32">
        <v>20</v>
      </c>
      <c r="F7" s="32">
        <f>[Stocks]*[Prix unitaire]</f>
        <v>140</v>
      </c>
      <c r="G7" s="33" t="str">
        <f>IF([Stocks]&lt;=_Seuil,"A commander","Stock suffisant")</f>
        <v>Stock suffisant</v>
      </c>
    </row>
    <row r="8" spans="1:8">
      <c r="B8" s="32" t="s">
        <v>42</v>
      </c>
      <c r="C8" s="32" t="s">
        <v>44</v>
      </c>
      <c r="D8" s="32">
        <v>11</v>
      </c>
      <c r="E8" s="32">
        <v>20</v>
      </c>
      <c r="F8" s="32">
        <f>[Stocks]*[Prix unitaire]</f>
        <v>220</v>
      </c>
      <c r="G8" s="33" t="str">
        <f>IF([Stocks]&lt;=_Seuil,"A commander","Stock suffisant")</f>
        <v>Stock suffisant</v>
      </c>
    </row>
    <row r="9" spans="1:8">
      <c r="B9" s="32" t="s">
        <v>42</v>
      </c>
      <c r="C9" s="32" t="s">
        <v>43</v>
      </c>
      <c r="D9" s="32">
        <v>1</v>
      </c>
      <c r="E9" s="32">
        <v>20</v>
      </c>
      <c r="F9" s="32">
        <f>[Stocks]*[Prix unitaire]</f>
        <v>20</v>
      </c>
      <c r="G9" s="33" t="str">
        <f>IF([Stocks]&lt;=_Seuil,"A commander","Stock suffisant")</f>
        <v>A commander</v>
      </c>
    </row>
    <row r="10" spans="1:8">
      <c r="B10" s="32" t="s">
        <v>42</v>
      </c>
      <c r="C10" s="32" t="s">
        <v>46</v>
      </c>
      <c r="D10" s="32">
        <v>3</v>
      </c>
      <c r="E10" s="32">
        <v>20</v>
      </c>
      <c r="F10" s="32">
        <f>[Stocks]*[Prix unitaire]</f>
        <v>60</v>
      </c>
      <c r="G10" s="33" t="str">
        <f>IF([Stocks]&lt;=_Seuil,"A commander","Stock suffisant")</f>
        <v>A commander</v>
      </c>
    </row>
    <row r="11" spans="1:8">
      <c r="B11" s="32" t="s">
        <v>42</v>
      </c>
      <c r="C11" s="32" t="s">
        <v>47</v>
      </c>
      <c r="D11" s="32">
        <v>0</v>
      </c>
      <c r="E11" s="32">
        <v>20</v>
      </c>
      <c r="F11" s="32">
        <f>[Stocks]*[Prix unitaire]</f>
        <v>0</v>
      </c>
      <c r="G11" s="33" t="str">
        <f>IF([Stocks]&lt;=_Seuil,"A commander","Stock suffisant")</f>
        <v>A commander</v>
      </c>
    </row>
    <row r="12" spans="1:8">
      <c r="B12" s="32" t="s">
        <v>42</v>
      </c>
      <c r="C12" s="32" t="s">
        <v>48</v>
      </c>
      <c r="D12" s="32">
        <v>0</v>
      </c>
      <c r="E12" s="32">
        <v>20</v>
      </c>
      <c r="F12" s="32">
        <f>[Stocks]*[Prix unitaire]</f>
        <v>0</v>
      </c>
      <c r="G12" s="33" t="str">
        <f>IF([Stocks]&lt;=_Seuil,"A commander","Stock suffisant")</f>
        <v>A commander</v>
      </c>
    </row>
    <row r="13" spans="1:8">
      <c r="B13" s="32" t="s">
        <v>55</v>
      </c>
      <c r="C13" s="32" t="s">
        <v>56</v>
      </c>
      <c r="D13" s="32">
        <v>4</v>
      </c>
      <c r="E13" s="32">
        <v>5</v>
      </c>
      <c r="F13" s="32">
        <f>[Stocks]*[Prix unitaire]</f>
        <v>20</v>
      </c>
      <c r="G13" s="33" t="str">
        <f>IF([Stocks]&lt;=_Seuil,"A commander","Stock suffisant")</f>
        <v>Stock suffisant</v>
      </c>
    </row>
    <row r="14" spans="1:8">
      <c r="B14" s="32" t="s">
        <v>57</v>
      </c>
      <c r="C14" s="32" t="s">
        <v>58</v>
      </c>
      <c r="D14" s="32">
        <v>5</v>
      </c>
      <c r="E14" s="32">
        <v>5</v>
      </c>
      <c r="F14" s="32">
        <f>[Stocks]*[Prix unitaire]</f>
        <v>25</v>
      </c>
      <c r="G14" s="33" t="str">
        <f>IF([Stocks]&lt;=_Seuil,"A commander","Stock suffisant")</f>
        <v>Stock suffisant</v>
      </c>
    </row>
    <row r="15" spans="1:8">
      <c r="B15" s="32" t="s">
        <v>28</v>
      </c>
      <c r="C15" s="32" t="s">
        <v>33</v>
      </c>
      <c r="D15" s="32">
        <v>3</v>
      </c>
      <c r="E15" s="32">
        <v>10</v>
      </c>
      <c r="F15" s="32">
        <f>[Stocks]*[Prix unitaire]</f>
        <v>30</v>
      </c>
      <c r="G15" s="33" t="str">
        <f>IF([Stocks]&lt;=_Seuil,"A commander","Stock suffisant")</f>
        <v>A commander</v>
      </c>
    </row>
    <row r="16" spans="1:8">
      <c r="B16" s="32" t="s">
        <v>28</v>
      </c>
      <c r="C16" s="32" t="s">
        <v>34</v>
      </c>
      <c r="D16" s="32">
        <v>0</v>
      </c>
      <c r="E16" s="32">
        <v>10</v>
      </c>
      <c r="F16" s="32">
        <f>[Stocks]*[Prix unitaire]</f>
        <v>0</v>
      </c>
      <c r="G16" s="33" t="str">
        <f>IF([Stocks]&lt;=_Seuil,"A commander","Stock suffisant")</f>
        <v>A commander</v>
      </c>
    </row>
    <row r="17" spans="2:7">
      <c r="B17" s="32" t="s">
        <v>28</v>
      </c>
      <c r="C17" s="32" t="s">
        <v>31</v>
      </c>
      <c r="D17" s="32">
        <v>5</v>
      </c>
      <c r="E17" s="32">
        <v>10</v>
      </c>
      <c r="F17" s="32">
        <f>[Stocks]*[Prix unitaire]</f>
        <v>50</v>
      </c>
      <c r="G17" s="33" t="str">
        <f>IF([Stocks]&lt;=_Seuil,"A commander","Stock suffisant")</f>
        <v>Stock suffisant</v>
      </c>
    </row>
    <row r="18" spans="2:7">
      <c r="B18" s="32" t="s">
        <v>28</v>
      </c>
      <c r="C18" s="32" t="s">
        <v>30</v>
      </c>
      <c r="D18" s="32">
        <v>2</v>
      </c>
      <c r="E18" s="32">
        <v>10</v>
      </c>
      <c r="F18" s="32">
        <f>[Stocks]*[Prix unitaire]</f>
        <v>20</v>
      </c>
      <c r="G18" s="33" t="str">
        <f>IF([Stocks]&lt;=_Seuil,"A commander","Stock suffisant")</f>
        <v>A commander</v>
      </c>
    </row>
    <row r="19" spans="2:7">
      <c r="B19" s="32" t="s">
        <v>28</v>
      </c>
      <c r="C19" s="32" t="s">
        <v>29</v>
      </c>
      <c r="D19" s="32">
        <v>1</v>
      </c>
      <c r="E19" s="32">
        <v>10</v>
      </c>
      <c r="F19" s="32">
        <f>[Stocks]*[Prix unitaire]</f>
        <v>10</v>
      </c>
      <c r="G19" s="33" t="str">
        <f>IF([Stocks]&lt;=_Seuil,"A commander","Stock suffisant")</f>
        <v>A commander</v>
      </c>
    </row>
    <row r="20" spans="2:7">
      <c r="B20" s="32" t="s">
        <v>28</v>
      </c>
      <c r="C20" s="32" t="s">
        <v>32</v>
      </c>
      <c r="D20" s="32">
        <v>3</v>
      </c>
      <c r="E20" s="32">
        <v>10</v>
      </c>
      <c r="F20" s="32">
        <f>[Stocks]*[Prix unitaire]</f>
        <v>30</v>
      </c>
      <c r="G20" s="33" t="str">
        <f>IF([Stocks]&lt;=_Seuil,"A commander","Stock suffisant")</f>
        <v>A commander</v>
      </c>
    </row>
    <row r="21" spans="2:7">
      <c r="B21" s="32" t="s">
        <v>76</v>
      </c>
      <c r="C21" s="32" t="s">
        <v>79</v>
      </c>
      <c r="D21" s="32">
        <v>20</v>
      </c>
      <c r="E21" s="32">
        <v>10</v>
      </c>
      <c r="F21" s="32">
        <f>[Stocks]*[Prix unitaire]</f>
        <v>200</v>
      </c>
      <c r="G21" s="33" t="str">
        <f>IF([Stocks]&lt;=_Seuil,"A commander","Stock suffisant")</f>
        <v>Stock suffisant</v>
      </c>
    </row>
    <row r="22" spans="2:7">
      <c r="B22" s="32" t="s">
        <v>76</v>
      </c>
      <c r="C22" s="32" t="s">
        <v>78</v>
      </c>
      <c r="D22" s="32">
        <v>7</v>
      </c>
      <c r="E22" s="32">
        <v>10</v>
      </c>
      <c r="F22" s="32">
        <f>[Stocks]*[Prix unitaire]</f>
        <v>70</v>
      </c>
      <c r="G22" s="33" t="str">
        <f>IF([Stocks]&lt;=_Seuil,"A commander","Stock suffisant")</f>
        <v>Stock suffisant</v>
      </c>
    </row>
    <row r="23" spans="2:7">
      <c r="B23" s="32" t="s">
        <v>76</v>
      </c>
      <c r="C23" s="32" t="s">
        <v>77</v>
      </c>
      <c r="D23" s="32">
        <v>4</v>
      </c>
      <c r="E23" s="32">
        <v>10</v>
      </c>
      <c r="F23" s="32">
        <f>[Stocks]*[Prix unitaire]</f>
        <v>40</v>
      </c>
      <c r="G23" s="33" t="str">
        <f>IF([Stocks]&lt;=_Seuil,"A commander","Stock suffisant")</f>
        <v>Stock suffisant</v>
      </c>
    </row>
    <row r="24" spans="2:7">
      <c r="B24" s="32" t="s">
        <v>76</v>
      </c>
      <c r="C24" s="32" t="s">
        <v>80</v>
      </c>
      <c r="D24" s="32">
        <v>11</v>
      </c>
      <c r="E24" s="32">
        <v>10</v>
      </c>
      <c r="F24" s="32">
        <f>[Stocks]*[Prix unitaire]</f>
        <v>110</v>
      </c>
      <c r="G24" s="33" t="str">
        <f>IF([Stocks]&lt;=_Seuil,"A commander","Stock suffisant")</f>
        <v>Stock suffisant</v>
      </c>
    </row>
    <row r="25" spans="2:7">
      <c r="B25" s="32" t="s">
        <v>76</v>
      </c>
      <c r="C25" s="32" t="s">
        <v>81</v>
      </c>
      <c r="D25" s="32">
        <v>5</v>
      </c>
      <c r="E25" s="32">
        <v>10</v>
      </c>
      <c r="F25" s="32">
        <f>[Stocks]*[Prix unitaire]</f>
        <v>50</v>
      </c>
      <c r="G25" s="33" t="str">
        <f>IF([Stocks]&lt;=_Seuil,"A commander","Stock suffisant")</f>
        <v>Stock suffisant</v>
      </c>
    </row>
    <row r="26" spans="2:7">
      <c r="B26" s="32" t="s">
        <v>76</v>
      </c>
      <c r="C26" s="32" t="s">
        <v>82</v>
      </c>
      <c r="D26" s="32">
        <v>0</v>
      </c>
      <c r="E26" s="32">
        <v>10</v>
      </c>
      <c r="F26" s="32">
        <f>[Stocks]*[Prix unitaire]</f>
        <v>0</v>
      </c>
      <c r="G26" s="33" t="str">
        <f>IF([Stocks]&lt;=_Seuil,"A commander","Stock suffisant")</f>
        <v>A commander</v>
      </c>
    </row>
    <row r="27" spans="2:7">
      <c r="B27" s="32" t="s">
        <v>59</v>
      </c>
      <c r="C27" s="32" t="s">
        <v>62</v>
      </c>
      <c r="D27" s="32">
        <v>11</v>
      </c>
      <c r="E27" s="32">
        <v>5</v>
      </c>
      <c r="F27" s="32">
        <f>[Stocks]*[Prix unitaire]</f>
        <v>55</v>
      </c>
      <c r="G27" s="33" t="str">
        <f>IF([Stocks]&lt;=_Seuil,"A commander","Stock suffisant")</f>
        <v>Stock suffisant</v>
      </c>
    </row>
    <row r="28" spans="2:7">
      <c r="B28" s="32" t="s">
        <v>59</v>
      </c>
      <c r="C28" s="32" t="s">
        <v>63</v>
      </c>
      <c r="D28" s="32">
        <v>2</v>
      </c>
      <c r="E28" s="32">
        <v>5</v>
      </c>
      <c r="F28" s="32">
        <f>[Stocks]*[Prix unitaire]</f>
        <v>10</v>
      </c>
      <c r="G28" s="33" t="str">
        <f>IF([Stocks]&lt;=_Seuil,"A commander","Stock suffisant")</f>
        <v>A commander</v>
      </c>
    </row>
    <row r="29" spans="2:7">
      <c r="B29" s="32" t="s">
        <v>59</v>
      </c>
      <c r="C29" s="32" t="s">
        <v>61</v>
      </c>
      <c r="D29" s="32">
        <v>1</v>
      </c>
      <c r="E29" s="32">
        <v>5</v>
      </c>
      <c r="F29" s="32">
        <f>[Stocks]*[Prix unitaire]</f>
        <v>5</v>
      </c>
      <c r="G29" s="33" t="str">
        <f>IF([Stocks]&lt;=_Seuil,"A commander","Stock suffisant")</f>
        <v>A commander</v>
      </c>
    </row>
    <row r="30" spans="2:7">
      <c r="B30" s="32" t="s">
        <v>59</v>
      </c>
      <c r="C30" s="32" t="s">
        <v>60</v>
      </c>
      <c r="D30" s="32">
        <v>13</v>
      </c>
      <c r="E30" s="32">
        <v>5</v>
      </c>
      <c r="F30" s="32">
        <f>[Stocks]*[Prix unitaire]</f>
        <v>65</v>
      </c>
      <c r="G30" s="33" t="str">
        <f>IF([Stocks]&lt;=_Seuil,"A commander","Stock suffisant")</f>
        <v>Stock suffisant</v>
      </c>
    </row>
    <row r="31" spans="2:7">
      <c r="B31" s="32" t="s">
        <v>1</v>
      </c>
      <c r="C31" s="32" t="s">
        <v>51</v>
      </c>
      <c r="D31" s="32">
        <v>9</v>
      </c>
      <c r="E31" s="32">
        <v>24</v>
      </c>
      <c r="F31" s="32">
        <f>[Stocks]*[Prix unitaire]</f>
        <v>216</v>
      </c>
      <c r="G31" s="33" t="str">
        <f>IF([Stocks]&lt;=_Seuil,"A commander","Stock suffisant")</f>
        <v>Stock suffisant</v>
      </c>
    </row>
    <row r="32" spans="2:7">
      <c r="B32" s="32" t="s">
        <v>1</v>
      </c>
      <c r="C32" s="32" t="s">
        <v>50</v>
      </c>
      <c r="D32" s="32">
        <v>5</v>
      </c>
      <c r="E32" s="32">
        <v>24</v>
      </c>
      <c r="F32" s="32">
        <f>[Stocks]*[Prix unitaire]</f>
        <v>120</v>
      </c>
      <c r="G32" s="33" t="str">
        <f>IF([Stocks]&lt;=_Seuil,"A commander","Stock suffisant")</f>
        <v>Stock suffisant</v>
      </c>
    </row>
    <row r="33" spans="2:7">
      <c r="B33" s="32" t="s">
        <v>1</v>
      </c>
      <c r="C33" s="32" t="s">
        <v>49</v>
      </c>
      <c r="D33" s="32">
        <v>1</v>
      </c>
      <c r="E33" s="32">
        <v>24</v>
      </c>
      <c r="F33" s="32">
        <f>[Stocks]*[Prix unitaire]</f>
        <v>24</v>
      </c>
      <c r="G33" s="33" t="str">
        <f>IF([Stocks]&lt;=_Seuil,"A commander","Stock suffisant")</f>
        <v>A commander</v>
      </c>
    </row>
    <row r="34" spans="2:7">
      <c r="B34" s="32" t="s">
        <v>1</v>
      </c>
      <c r="C34" s="32" t="s">
        <v>52</v>
      </c>
      <c r="D34" s="32">
        <v>6</v>
      </c>
      <c r="E34" s="32">
        <v>24</v>
      </c>
      <c r="F34" s="32">
        <f>[Stocks]*[Prix unitaire]</f>
        <v>144</v>
      </c>
      <c r="G34" s="33" t="str">
        <f>IF([Stocks]&lt;=_Seuil,"A commander","Stock suffisant")</f>
        <v>Stock suffisant</v>
      </c>
    </row>
    <row r="35" spans="2:7">
      <c r="B35" s="32" t="s">
        <v>1</v>
      </c>
      <c r="C35" s="32" t="s">
        <v>53</v>
      </c>
      <c r="D35" s="32">
        <v>1</v>
      </c>
      <c r="E35" s="32">
        <v>24</v>
      </c>
      <c r="F35" s="32">
        <f>[Stocks]*[Prix unitaire]</f>
        <v>24</v>
      </c>
      <c r="G35" s="33" t="str">
        <f>IF([Stocks]&lt;=_Seuil,"A commander","Stock suffisant")</f>
        <v>A commander</v>
      </c>
    </row>
    <row r="36" spans="2:7">
      <c r="B36" s="32" t="s">
        <v>1</v>
      </c>
      <c r="C36" s="32" t="s">
        <v>54</v>
      </c>
      <c r="D36" s="32">
        <v>5</v>
      </c>
      <c r="E36" s="32">
        <v>24</v>
      </c>
      <c r="F36" s="32">
        <f>[Stocks]*[Prix unitaire]</f>
        <v>120</v>
      </c>
      <c r="G36" s="33" t="str">
        <f>IF([Stocks]&lt;=_Seuil,"A commander","Stock suffisant")</f>
        <v>Stock suffisant</v>
      </c>
    </row>
    <row r="37" spans="2:7">
      <c r="B37" s="32" t="s">
        <v>35</v>
      </c>
      <c r="C37" s="32" t="s">
        <v>38</v>
      </c>
      <c r="D37" s="32">
        <v>35</v>
      </c>
      <c r="E37" s="32">
        <v>5</v>
      </c>
      <c r="F37" s="32">
        <f>[Stocks]*[Prix unitaire]</f>
        <v>175</v>
      </c>
      <c r="G37" s="33" t="str">
        <f>IF([Stocks]&lt;=_Seuil,"A commander","Stock suffisant")</f>
        <v>Stock suffisant</v>
      </c>
    </row>
    <row r="38" spans="2:7">
      <c r="B38" s="32" t="s">
        <v>35</v>
      </c>
      <c r="C38" s="32" t="s">
        <v>37</v>
      </c>
      <c r="D38" s="32">
        <v>13</v>
      </c>
      <c r="E38" s="32">
        <v>5</v>
      </c>
      <c r="F38" s="32">
        <f>[Stocks]*[Prix unitaire]</f>
        <v>65</v>
      </c>
      <c r="G38" s="33" t="str">
        <f>IF([Stocks]&lt;=_Seuil,"A commander","Stock suffisant")</f>
        <v>Stock suffisant</v>
      </c>
    </row>
    <row r="39" spans="2:7">
      <c r="B39" s="32" t="s">
        <v>35</v>
      </c>
      <c r="C39" s="32" t="s">
        <v>36</v>
      </c>
      <c r="D39" s="32">
        <v>4</v>
      </c>
      <c r="E39" s="32">
        <v>5</v>
      </c>
      <c r="F39" s="32">
        <f>[Stocks]*[Prix unitaire]</f>
        <v>20</v>
      </c>
      <c r="G39" s="33" t="str">
        <f>IF([Stocks]&lt;=_Seuil,"A commander","Stock suffisant")</f>
        <v>Stock suffisant</v>
      </c>
    </row>
    <row r="40" spans="2:7">
      <c r="B40" s="32" t="s">
        <v>35</v>
      </c>
      <c r="C40" s="32" t="s">
        <v>39</v>
      </c>
      <c r="D40" s="32">
        <v>34</v>
      </c>
      <c r="E40" s="32">
        <v>5</v>
      </c>
      <c r="F40" s="32">
        <f>[Stocks]*[Prix unitaire]</f>
        <v>170</v>
      </c>
      <c r="G40" s="33" t="str">
        <f>IF([Stocks]&lt;=_Seuil,"A commander","Stock suffisant")</f>
        <v>Stock suffisant</v>
      </c>
    </row>
    <row r="41" spans="2:7">
      <c r="B41" s="32" t="s">
        <v>35</v>
      </c>
      <c r="C41" s="32" t="s">
        <v>40</v>
      </c>
      <c r="D41" s="32">
        <v>24</v>
      </c>
      <c r="E41" s="32">
        <v>5</v>
      </c>
      <c r="F41" s="32">
        <f>[Stocks]*[Prix unitaire]</f>
        <v>120</v>
      </c>
      <c r="G41" s="33" t="str">
        <f>IF([Stocks]&lt;=_Seuil,"A commander","Stock suffisant")</f>
        <v>Stock suffisant</v>
      </c>
    </row>
    <row r="42" spans="2:7">
      <c r="B42" s="32" t="s">
        <v>35</v>
      </c>
      <c r="C42" s="32" t="s">
        <v>41</v>
      </c>
      <c r="D42" s="32">
        <v>18</v>
      </c>
      <c r="E42" s="32">
        <v>5</v>
      </c>
      <c r="F42" s="32">
        <f>[Stocks]*[Prix unitaire]</f>
        <v>90</v>
      </c>
      <c r="G42" s="33" t="str">
        <f>IF([Stocks]&lt;=_Seuil,"A commander","Stock suffisant")</f>
        <v>Stock suffisant</v>
      </c>
    </row>
    <row r="43" spans="2:7">
      <c r="B43" s="63" t="s">
        <v>115</v>
      </c>
      <c r="C43" s="63" t="s">
        <v>116</v>
      </c>
      <c r="D43" s="63">
        <v>1</v>
      </c>
      <c r="E43" s="63">
        <v>8</v>
      </c>
      <c r="F43" s="63">
        <f>[Stocks]*[Prix unitaire]</f>
        <v>8</v>
      </c>
      <c r="G43" s="64" t="str">
        <f>IF([Stocks]&lt;=_Seuil,"A commander","Stock suffisant")</f>
        <v>A commander</v>
      </c>
    </row>
    <row r="44" spans="2:7">
      <c r="B44" s="32" t="s">
        <v>64</v>
      </c>
      <c r="C44" s="32" t="s">
        <v>65</v>
      </c>
      <c r="D44" s="32">
        <v>1</v>
      </c>
      <c r="E44" s="32">
        <v>5</v>
      </c>
      <c r="F44" s="32">
        <f>[Stocks]*[Prix unitaire]</f>
        <v>5</v>
      </c>
      <c r="G44" s="33" t="str">
        <f>IF([Stocks]&lt;=_Seuil,"A commander","Stock suffisant")</f>
        <v>A commander</v>
      </c>
    </row>
    <row r="45" spans="2:7">
      <c r="B45" s="32" t="s">
        <v>64</v>
      </c>
      <c r="C45" s="32" t="s">
        <v>66</v>
      </c>
      <c r="D45" s="32">
        <v>5</v>
      </c>
      <c r="E45" s="32">
        <v>5</v>
      </c>
      <c r="F45" s="32">
        <f>[Stocks]*[Prix unitaire]</f>
        <v>25</v>
      </c>
      <c r="G45" s="33" t="str">
        <f>IF([Stocks]&lt;=_Seuil,"A commander","Stock suffisant")</f>
        <v>Stock suffisant</v>
      </c>
    </row>
    <row r="46" spans="2:7">
      <c r="B46" s="32" t="s">
        <v>64</v>
      </c>
      <c r="C46" s="32" t="s">
        <v>67</v>
      </c>
      <c r="D46" s="32">
        <v>4</v>
      </c>
      <c r="E46" s="32">
        <v>5</v>
      </c>
      <c r="F46" s="32">
        <f>[Stocks]*[Prix unitaire]</f>
        <v>20</v>
      </c>
      <c r="G46" s="33" t="str">
        <f>IF([Stocks]&lt;=_Seuil,"A commander","Stock suffisant")</f>
        <v>Stock suffisant</v>
      </c>
    </row>
  </sheetData>
  <sheetProtection sheet="1" objects="1" scenarios="1"/>
  <mergeCells count="1">
    <mergeCell ref="C2:E2"/>
  </mergeCells>
  <conditionalFormatting sqref="G5:G46">
    <cfRule type="expression" dxfId="14" priority="1">
      <formula>AND(D5&lt;=_Seuil)</formula>
    </cfRule>
  </conditionalFormatting>
  <printOptions horizontalCentered="1"/>
  <pageMargins left="0" right="0" top="0" bottom="0" header="0" footer="0"/>
  <pageSetup paperSize="9" scale="76" orientation="portrait" r:id="rId1"/>
  <drawing r:id="rId2"/>
  <tableParts count="1">
    <tablePart r:id="rId3"/>
  </tableParts>
</worksheet>
</file>

<file path=xl/worksheets/sheet4.xml><?xml version="1.0" encoding="utf-8"?>
<worksheet xmlns="http://schemas.openxmlformats.org/spreadsheetml/2006/main" xmlns:r="http://schemas.openxmlformats.org/officeDocument/2006/relationships">
  <sheetPr codeName="Feuil3"/>
  <dimension ref="A1:K34"/>
  <sheetViews>
    <sheetView showGridLines="0" zoomScaleNormal="100" zoomScaleSheetLayoutView="100" workbookViewId="0">
      <selection activeCell="G17" sqref="G17"/>
    </sheetView>
  </sheetViews>
  <sheetFormatPr baseColWidth="10" defaultColWidth="0" defaultRowHeight="14.4" zeroHeight="1"/>
  <cols>
    <col min="1" max="1" width="18.33203125" customWidth="1"/>
    <col min="2" max="2" width="21.109375" customWidth="1"/>
    <col min="3" max="3" width="12.88671875" customWidth="1"/>
    <col min="4" max="4" width="8.44140625" customWidth="1"/>
    <col min="5" max="10" width="9.6640625" customWidth="1"/>
    <col min="11" max="11" width="18.33203125" customWidth="1"/>
    <col min="12" max="16384" width="11.44140625" hidden="1"/>
  </cols>
  <sheetData>
    <row r="1" spans="1:11" s="48" customFormat="1" ht="37.5" customHeight="1"/>
    <row r="2" spans="1:11" ht="93.75" customHeight="1">
      <c r="A2" s="48"/>
      <c r="E2" s="104" t="s">
        <v>94</v>
      </c>
      <c r="F2" s="105"/>
      <c r="G2" s="105"/>
      <c r="H2" s="105"/>
      <c r="I2" s="105"/>
      <c r="K2" s="48"/>
    </row>
    <row r="3" spans="1:11" ht="35.25" customHeight="1">
      <c r="A3" s="48"/>
      <c r="E3" s="22"/>
      <c r="F3" s="23"/>
      <c r="G3" s="23"/>
      <c r="H3" s="23"/>
      <c r="I3" s="23"/>
      <c r="K3" s="48"/>
    </row>
    <row r="4" spans="1:11" ht="20.25" customHeight="1">
      <c r="A4" s="48"/>
      <c r="B4" s="107" t="s">
        <v>95</v>
      </c>
      <c r="C4" s="107"/>
      <c r="F4" s="14" t="s">
        <v>117</v>
      </c>
      <c r="G4" s="109" t="s">
        <v>237</v>
      </c>
      <c r="H4" s="109"/>
      <c r="I4" s="109"/>
      <c r="J4" s="109"/>
      <c r="K4" s="48"/>
    </row>
    <row r="5" spans="1:11" ht="30.75" customHeight="1">
      <c r="A5" s="48"/>
      <c r="B5" s="115" t="s">
        <v>93</v>
      </c>
      <c r="C5" s="115"/>
      <c r="F5" s="15" t="s">
        <v>12</v>
      </c>
      <c r="G5" s="110" t="str">
        <f>IFERROR(VLOOKUP($G$4,Tailles[],2,FALSE),"")</f>
        <v>08, Rue Sénèque</v>
      </c>
      <c r="H5" s="110"/>
      <c r="I5" s="110"/>
      <c r="J5" s="110"/>
      <c r="K5" s="48"/>
    </row>
    <row r="6" spans="1:11" ht="15" customHeight="1">
      <c r="A6" s="48"/>
      <c r="B6" s="116" t="s">
        <v>23</v>
      </c>
      <c r="C6" s="116"/>
      <c r="F6" s="15" t="s">
        <v>14</v>
      </c>
      <c r="G6" s="16">
        <f>IFERROR(VLOOKUP($G$4,Tailles[],3,FALSE),"")</f>
        <v>67200</v>
      </c>
      <c r="H6" s="16"/>
      <c r="K6" s="48"/>
    </row>
    <row r="7" spans="1:11" ht="15" customHeight="1">
      <c r="A7" s="48"/>
      <c r="B7" s="116" t="s">
        <v>96</v>
      </c>
      <c r="C7" s="116"/>
      <c r="F7" s="15" t="s">
        <v>15</v>
      </c>
      <c r="G7" s="111" t="str">
        <f>IFERROR(VLOOKUP($G$4,Tailles[],4,FALSE),"")</f>
        <v>STRASBOURG</v>
      </c>
      <c r="H7" s="111"/>
      <c r="I7" s="111"/>
      <c r="J7" s="111"/>
      <c r="K7" s="48"/>
    </row>
    <row r="8" spans="1:11" ht="26.25" customHeight="1">
      <c r="A8" s="48"/>
      <c r="K8" s="48"/>
    </row>
    <row r="9" spans="1:11" ht="52.5" customHeight="1">
      <c r="A9" s="48"/>
      <c r="B9" s="106" t="s">
        <v>97</v>
      </c>
      <c r="C9" s="106"/>
      <c r="K9" s="48"/>
    </row>
    <row r="10" spans="1:11" ht="37.5" customHeight="1">
      <c r="A10" s="48"/>
      <c r="K10" s="48"/>
    </row>
    <row r="11" spans="1:11" ht="22.5" customHeight="1">
      <c r="A11" s="48"/>
      <c r="B11" s="20" t="s">
        <v>109</v>
      </c>
      <c r="C11" s="114">
        <v>30</v>
      </c>
      <c r="D11" s="114"/>
      <c r="E11" s="114"/>
      <c r="F11" s="114"/>
      <c r="G11" s="114"/>
      <c r="H11" s="114"/>
      <c r="I11" s="114"/>
      <c r="K11" s="48"/>
    </row>
    <row r="12" spans="1:11" ht="15" customHeight="1">
      <c r="A12" s="48"/>
      <c r="K12" s="48"/>
    </row>
    <row r="13" spans="1:11" ht="30.75" customHeight="1">
      <c r="A13" s="48"/>
      <c r="B13" s="17" t="s">
        <v>110</v>
      </c>
      <c r="C13" s="113">
        <f ca="1">TODAY()</f>
        <v>43403</v>
      </c>
      <c r="D13" s="113"/>
      <c r="K13" s="48"/>
    </row>
    <row r="14" spans="1:11" ht="30.75" customHeight="1">
      <c r="A14" s="48"/>
      <c r="B14" s="12" t="s">
        <v>92</v>
      </c>
      <c r="C14" s="12" t="s">
        <v>91</v>
      </c>
      <c r="D14" s="12" t="s">
        <v>2</v>
      </c>
      <c r="E14" s="12" t="s">
        <v>3</v>
      </c>
      <c r="F14" s="12" t="s">
        <v>4</v>
      </c>
      <c r="G14" s="12" t="s">
        <v>5</v>
      </c>
      <c r="H14" s="12" t="s">
        <v>6</v>
      </c>
      <c r="I14" s="12" t="s">
        <v>7</v>
      </c>
      <c r="J14" s="12" t="s">
        <v>8</v>
      </c>
      <c r="K14" s="48"/>
    </row>
    <row r="15" spans="1:11">
      <c r="A15" s="48"/>
      <c r="B15" s="11" t="str">
        <f ca="1">IFERROR(OFFSET(INDEX(Articles[Références],MATCH(C15,Articles[Références],0),1),,-1),"")</f>
        <v>Coupe Vent</v>
      </c>
      <c r="C15" s="26" t="s">
        <v>46</v>
      </c>
      <c r="D15" s="27">
        <v>2</v>
      </c>
      <c r="E15" s="30"/>
      <c r="F15" s="25">
        <f ca="1">IFERROR(OFFSET(INDEX(Articles[Références],MATCH(C15,Articles[Références],0),1),,2),"")</f>
        <v>20</v>
      </c>
      <c r="G15" s="10">
        <f ca="1">IF(OR(F15=0,D15=0,F15="",D15=""),"",F15+(F15*E15/100))</f>
        <v>20</v>
      </c>
      <c r="H15" s="10">
        <f ca="1">IF(OR(F15=0,D15=0,F15="",D15=""),"",F15*D15)</f>
        <v>40</v>
      </c>
      <c r="I15" s="10">
        <f ca="1">IF(OR(F15=0,D15=0,F15="",D15=""),"",(F15*E15/100)*D15)</f>
        <v>0</v>
      </c>
      <c r="J15" s="10">
        <f t="shared" ref="J15" ca="1" si="0">IF(OR(F15=0,D15=0,F15="",D15=""),"",G15*D15)</f>
        <v>40</v>
      </c>
      <c r="K15" s="48"/>
    </row>
    <row r="16" spans="1:11">
      <c r="A16" s="48"/>
      <c r="B16" s="11" t="str">
        <f ca="1">IFERROR(OFFSET(INDEX(Articles[Références],MATCH(C16,Articles[Références],0),1),,-1),"")</f>
        <v>SWEET</v>
      </c>
      <c r="C16" s="26" t="s">
        <v>54</v>
      </c>
      <c r="D16" s="27">
        <v>1</v>
      </c>
      <c r="E16" s="30"/>
      <c r="F16" s="25">
        <f ca="1">IFERROR(OFFSET(INDEX(Articles[Références],MATCH(C16,Articles[Références],0),1),,2),"")</f>
        <v>24</v>
      </c>
      <c r="G16" s="10">
        <f t="shared" ref="G16:G24" ca="1" si="1">IF(OR(F16=0,D16=0,F16="",D16=""),"",F16+(F16*E16/100))</f>
        <v>24</v>
      </c>
      <c r="H16" s="10">
        <f t="shared" ref="H16:H24" ca="1" si="2">IF(OR(F16=0,D16=0,F16="",D16=""),"",F16*D16)</f>
        <v>24</v>
      </c>
      <c r="I16" s="10">
        <f t="shared" ref="I16:I24" ca="1" si="3">IF(OR(F16=0,D16=0,F16="",D16=""),"",(F16*E16/100)*D16)</f>
        <v>0</v>
      </c>
      <c r="J16" s="10">
        <f t="shared" ref="J16:J24" ca="1" si="4">IF(OR(F16=0,D16=0,F16="",D16=""),"",G16*D16)</f>
        <v>24</v>
      </c>
      <c r="K16" s="48"/>
    </row>
    <row r="17" spans="1:11">
      <c r="A17" s="48"/>
      <c r="B17" s="11" t="str">
        <f ca="1">IFERROR(OFFSET(INDEX(Articles[Références],MATCH(C17,Articles[Références],0),1),,-1),"")</f>
        <v>Coupe Vent</v>
      </c>
      <c r="C17" s="26" t="s">
        <v>47</v>
      </c>
      <c r="D17" s="27">
        <v>3</v>
      </c>
      <c r="E17" s="30"/>
      <c r="F17" s="25">
        <f ca="1">IFERROR(OFFSET(INDEX(Articles[Références],MATCH(C17,Articles[Références],0),1),,2),"")</f>
        <v>20</v>
      </c>
      <c r="G17" s="10">
        <f t="shared" ca="1" si="1"/>
        <v>20</v>
      </c>
      <c r="H17" s="10">
        <f t="shared" ca="1" si="2"/>
        <v>60</v>
      </c>
      <c r="I17" s="10">
        <f t="shared" ca="1" si="3"/>
        <v>0</v>
      </c>
      <c r="J17" s="10">
        <f t="shared" ca="1" si="4"/>
        <v>60</v>
      </c>
      <c r="K17" s="48"/>
    </row>
    <row r="18" spans="1:11">
      <c r="A18" s="48"/>
      <c r="B18" s="11" t="str">
        <f ca="1">IFERROR(OFFSET(INDEX(Articles[Références],MATCH(C18,Articles[Références],0),1),,-1),"")</f>
        <v/>
      </c>
      <c r="C18" s="26"/>
      <c r="D18" s="27"/>
      <c r="E18" s="30"/>
      <c r="F18" s="25" t="str">
        <f ca="1">IFERROR(OFFSET(INDEX(Articles[Références],MATCH(C18,Articles[Références],0),1),,2),"")</f>
        <v/>
      </c>
      <c r="G18" s="10" t="str">
        <f t="shared" ca="1" si="1"/>
        <v/>
      </c>
      <c r="H18" s="10" t="str">
        <f t="shared" ca="1" si="2"/>
        <v/>
      </c>
      <c r="I18" s="10" t="str">
        <f t="shared" ca="1" si="3"/>
        <v/>
      </c>
      <c r="J18" s="10" t="str">
        <f t="shared" ca="1" si="4"/>
        <v/>
      </c>
      <c r="K18" s="48"/>
    </row>
    <row r="19" spans="1:11">
      <c r="A19" s="48"/>
      <c r="B19" s="11" t="str">
        <f ca="1">IFERROR(OFFSET(INDEX(Articles[Références],MATCH(C19,Articles[Références],0),1),,-1),"")</f>
        <v/>
      </c>
      <c r="C19" s="26"/>
      <c r="D19" s="27"/>
      <c r="E19" s="30"/>
      <c r="F19" s="25" t="str">
        <f ca="1">IFERROR(OFFSET(INDEX(Articles[Références],MATCH(C19,Articles[Références],0),1),,2),"")</f>
        <v/>
      </c>
      <c r="G19" s="10" t="str">
        <f t="shared" ca="1" si="1"/>
        <v/>
      </c>
      <c r="H19" s="10" t="str">
        <f t="shared" ca="1" si="2"/>
        <v/>
      </c>
      <c r="I19" s="10" t="str">
        <f t="shared" ca="1" si="3"/>
        <v/>
      </c>
      <c r="J19" s="10" t="str">
        <f t="shared" ca="1" si="4"/>
        <v/>
      </c>
      <c r="K19" s="48"/>
    </row>
    <row r="20" spans="1:11">
      <c r="A20" s="48"/>
      <c r="B20" s="11" t="str">
        <f ca="1">IFERROR(OFFSET(INDEX(Articles[Références],MATCH(C20,Articles[Références],0),1),,-1),"")</f>
        <v/>
      </c>
      <c r="C20" s="26"/>
      <c r="D20" s="27"/>
      <c r="E20" s="30"/>
      <c r="F20" s="25" t="str">
        <f ca="1">IFERROR(OFFSET(INDEX(Articles[Références],MATCH(C20,Articles[Références],0),1),,2),"")</f>
        <v/>
      </c>
      <c r="G20" s="10" t="str">
        <f t="shared" ca="1" si="1"/>
        <v/>
      </c>
      <c r="H20" s="10" t="str">
        <f t="shared" ca="1" si="2"/>
        <v/>
      </c>
      <c r="I20" s="10" t="str">
        <f t="shared" ca="1" si="3"/>
        <v/>
      </c>
      <c r="J20" s="10" t="str">
        <f t="shared" ca="1" si="4"/>
        <v/>
      </c>
      <c r="K20" s="48"/>
    </row>
    <row r="21" spans="1:11">
      <c r="A21" s="48"/>
      <c r="B21" s="11" t="str">
        <f ca="1">IFERROR(OFFSET(INDEX(Articles[Références],MATCH(C21,Articles[Références],0),1),,-1),"")</f>
        <v/>
      </c>
      <c r="C21" s="26"/>
      <c r="D21" s="27"/>
      <c r="E21" s="30"/>
      <c r="F21" s="25" t="str">
        <f ca="1">IFERROR(OFFSET(INDEX(Articles[Références],MATCH(C21,Articles[Références],0),1),,2),"")</f>
        <v/>
      </c>
      <c r="G21" s="10" t="str">
        <f t="shared" ca="1" si="1"/>
        <v/>
      </c>
      <c r="H21" s="10" t="str">
        <f t="shared" ca="1" si="2"/>
        <v/>
      </c>
      <c r="I21" s="10" t="str">
        <f t="shared" ca="1" si="3"/>
        <v/>
      </c>
      <c r="J21" s="10" t="str">
        <f t="shared" ca="1" si="4"/>
        <v/>
      </c>
      <c r="K21" s="48"/>
    </row>
    <row r="22" spans="1:11">
      <c r="A22" s="48"/>
      <c r="B22" s="11" t="str">
        <f ca="1">IFERROR(OFFSET(INDEX(Articles[Références],MATCH(C22,Articles[Références],0),1),,-1),"")</f>
        <v/>
      </c>
      <c r="C22" s="26"/>
      <c r="D22" s="27"/>
      <c r="E22" s="30"/>
      <c r="F22" s="25" t="str">
        <f ca="1">IFERROR(OFFSET(INDEX(Articles[Références],MATCH(C22,Articles[Références],0),1),,2),"")</f>
        <v/>
      </c>
      <c r="G22" s="10" t="str">
        <f t="shared" ca="1" si="1"/>
        <v/>
      </c>
      <c r="H22" s="10" t="str">
        <f t="shared" ca="1" si="2"/>
        <v/>
      </c>
      <c r="I22" s="10" t="str">
        <f t="shared" ca="1" si="3"/>
        <v/>
      </c>
      <c r="J22" s="10" t="str">
        <f t="shared" ca="1" si="4"/>
        <v/>
      </c>
      <c r="K22" s="48"/>
    </row>
    <row r="23" spans="1:11">
      <c r="A23" s="48"/>
      <c r="B23" s="11" t="str">
        <f ca="1">IFERROR(OFFSET(INDEX(Articles[Références],MATCH(C23,Articles[Références],0),1),,-1),"")</f>
        <v/>
      </c>
      <c r="C23" s="26"/>
      <c r="D23" s="27"/>
      <c r="E23" s="30"/>
      <c r="F23" s="25" t="str">
        <f ca="1">IFERROR(OFFSET(INDEX(Articles[Références],MATCH(C23,Articles[Références],0),1),,2),"")</f>
        <v/>
      </c>
      <c r="G23" s="10" t="str">
        <f t="shared" ca="1" si="1"/>
        <v/>
      </c>
      <c r="H23" s="10" t="str">
        <f t="shared" ca="1" si="2"/>
        <v/>
      </c>
      <c r="I23" s="10" t="str">
        <f t="shared" ca="1" si="3"/>
        <v/>
      </c>
      <c r="J23" s="10" t="str">
        <f t="shared" ca="1" si="4"/>
        <v/>
      </c>
      <c r="K23" s="48"/>
    </row>
    <row r="24" spans="1:11">
      <c r="A24" s="48"/>
      <c r="B24" s="11" t="str">
        <f ca="1">IFERROR(OFFSET(INDEX(Articles[Références],MATCH(C24,Articles[Références],0),1),,-1),"")</f>
        <v/>
      </c>
      <c r="C24" s="26"/>
      <c r="D24" s="27"/>
      <c r="E24" s="30"/>
      <c r="F24" s="25" t="str">
        <f ca="1">IFERROR(OFFSET(INDEX(Articles[Références],MATCH(C24,Articles[Références],0),1),,2),"")</f>
        <v/>
      </c>
      <c r="G24" s="10" t="str">
        <f t="shared" ca="1" si="1"/>
        <v/>
      </c>
      <c r="H24" s="10" t="str">
        <f t="shared" ca="1" si="2"/>
        <v/>
      </c>
      <c r="I24" s="10" t="str">
        <f t="shared" ca="1" si="3"/>
        <v/>
      </c>
      <c r="J24" s="10" t="str">
        <f t="shared" ca="1" si="4"/>
        <v/>
      </c>
      <c r="K24" s="48"/>
    </row>
    <row r="25" spans="1:11">
      <c r="A25" s="48"/>
      <c r="B25" s="13"/>
      <c r="C25" s="13"/>
      <c r="D25" s="13"/>
      <c r="E25" s="13"/>
      <c r="F25" s="13"/>
      <c r="G25" s="13"/>
      <c r="H25" s="13"/>
      <c r="I25" s="13"/>
      <c r="J25" s="13"/>
      <c r="K25" s="48"/>
    </row>
    <row r="26" spans="1:11" ht="22.5" customHeight="1">
      <c r="A26" s="48"/>
      <c r="K26" s="48"/>
    </row>
    <row r="27" spans="1:11">
      <c r="A27" s="48"/>
      <c r="H27" s="1" t="s">
        <v>9</v>
      </c>
      <c r="I27" s="108">
        <f ca="1">SUM(H15:H24)</f>
        <v>124</v>
      </c>
      <c r="J27" s="108"/>
      <c r="K27" s="48"/>
    </row>
    <row r="28" spans="1:11">
      <c r="A28" s="48"/>
      <c r="H28" s="1" t="s">
        <v>10</v>
      </c>
      <c r="I28" s="108">
        <f ca="1">SUM(I15:I24)</f>
        <v>0</v>
      </c>
      <c r="J28" s="108"/>
      <c r="K28" s="48"/>
    </row>
    <row r="29" spans="1:11" ht="8.25" customHeight="1" thickBot="1">
      <c r="A29" s="48"/>
      <c r="H29" s="1"/>
      <c r="I29" s="18"/>
      <c r="J29" s="19"/>
      <c r="K29" s="48"/>
    </row>
    <row r="30" spans="1:11" ht="24" customHeight="1">
      <c r="A30" s="48"/>
      <c r="H30" s="21" t="s">
        <v>11</v>
      </c>
      <c r="I30" s="112">
        <f ca="1">I27+I28</f>
        <v>124</v>
      </c>
      <c r="J30" s="112"/>
      <c r="K30" s="48"/>
    </row>
    <row r="31" spans="1:11" ht="49.5" customHeight="1">
      <c r="A31" s="48"/>
      <c r="K31" s="48"/>
    </row>
    <row r="32" spans="1:11">
      <c r="A32" s="48"/>
      <c r="G32" s="117" t="s">
        <v>83</v>
      </c>
      <c r="H32" s="117"/>
      <c r="I32" s="117"/>
      <c r="J32" s="117"/>
      <c r="K32" s="48"/>
    </row>
    <row r="33" spans="1:11" ht="24" customHeight="1">
      <c r="A33" s="48"/>
      <c r="G33" s="105" t="s">
        <v>93</v>
      </c>
      <c r="H33" s="105"/>
      <c r="I33" s="105"/>
      <c r="J33" s="105"/>
      <c r="K33" s="48"/>
    </row>
    <row r="34" spans="1:11" ht="95.25" customHeight="1">
      <c r="A34" s="48"/>
      <c r="K34" s="48"/>
    </row>
  </sheetData>
  <mergeCells count="16">
    <mergeCell ref="I30:J30"/>
    <mergeCell ref="C13:D13"/>
    <mergeCell ref="G33:J33"/>
    <mergeCell ref="C11:I11"/>
    <mergeCell ref="B5:C5"/>
    <mergeCell ref="B6:C6"/>
    <mergeCell ref="B7:C7"/>
    <mergeCell ref="G32:J32"/>
    <mergeCell ref="E2:I2"/>
    <mergeCell ref="B9:C9"/>
    <mergeCell ref="B4:C4"/>
    <mergeCell ref="I27:J27"/>
    <mergeCell ref="I28:J28"/>
    <mergeCell ref="G4:J4"/>
    <mergeCell ref="G5:J5"/>
    <mergeCell ref="G7:J7"/>
  </mergeCells>
  <dataValidations count="2">
    <dataValidation type="list" allowBlank="1" showInputMessage="1" showErrorMessage="1" sqref="G4">
      <formula1>_Nom</formula1>
    </dataValidation>
    <dataValidation type="list" allowBlank="1" showInputMessage="1" showErrorMessage="1" sqref="C15:C24">
      <formula1>_Références</formula1>
    </dataValidation>
  </dataValidations>
  <printOptions horizontalCentered="1"/>
  <pageMargins left="0" right="0" top="0" bottom="0" header="0" footer="0"/>
  <pageSetup paperSize="9" scale="98" orientation="portrait" r:id="rId1"/>
  <drawing r:id="rId2"/>
</worksheet>
</file>

<file path=xl/worksheets/sheet5.xml><?xml version="1.0" encoding="utf-8"?>
<worksheet xmlns="http://schemas.openxmlformats.org/spreadsheetml/2006/main" xmlns:r="http://schemas.openxmlformats.org/officeDocument/2006/relationships">
  <sheetPr codeName="Feuil5"/>
  <dimension ref="A1:E84"/>
  <sheetViews>
    <sheetView showGridLines="0" zoomScale="110" zoomScaleNormal="110" workbookViewId="0">
      <pane xSplit="5" ySplit="2" topLeftCell="F12" activePane="bottomRight" state="frozen"/>
      <selection pane="topRight" activeCell="F1" sqref="F1"/>
      <selection pane="bottomLeft" activeCell="A2" sqref="A2"/>
      <selection pane="bottomRight"/>
    </sheetView>
  </sheetViews>
  <sheetFormatPr baseColWidth="10" defaultColWidth="0" defaultRowHeight="14.4"/>
  <cols>
    <col min="1" max="1" width="34.6640625" style="62" customWidth="1"/>
    <col min="2" max="2" width="36.6640625" customWidth="1"/>
    <col min="3" max="3" width="16.88671875" customWidth="1"/>
    <col min="4" max="4" width="26.33203125" style="62" customWidth="1"/>
    <col min="5" max="5" width="18.5546875" customWidth="1"/>
    <col min="6" max="16384" width="11.44140625" hidden="1"/>
  </cols>
  <sheetData>
    <row r="1" spans="1:5" s="49" customFormat="1" ht="37.5" customHeight="1">
      <c r="A1" s="61"/>
      <c r="D1" s="61"/>
    </row>
    <row r="2" spans="1:5">
      <c r="A2" s="62" t="s">
        <v>16</v>
      </c>
      <c r="B2" s="31" t="s">
        <v>26</v>
      </c>
      <c r="C2" s="31" t="s">
        <v>27</v>
      </c>
      <c r="D2" s="62" t="s">
        <v>13</v>
      </c>
      <c r="E2" s="31" t="s">
        <v>69</v>
      </c>
    </row>
    <row r="3" spans="1:5">
      <c r="A3" s="62" t="s">
        <v>17</v>
      </c>
      <c r="B3" s="11" t="s">
        <v>20</v>
      </c>
      <c r="C3" s="73">
        <v>67800</v>
      </c>
      <c r="D3" s="62" t="s">
        <v>24</v>
      </c>
      <c r="E3" s="73" t="s">
        <v>70</v>
      </c>
    </row>
    <row r="4" spans="1:5">
      <c r="A4" s="62" t="s">
        <v>18</v>
      </c>
      <c r="B4" s="11" t="s">
        <v>21</v>
      </c>
      <c r="C4" s="73">
        <v>67205</v>
      </c>
      <c r="D4" s="62" t="s">
        <v>25</v>
      </c>
      <c r="E4" s="73" t="s">
        <v>71</v>
      </c>
    </row>
    <row r="5" spans="1:5">
      <c r="A5" s="62" t="s">
        <v>19</v>
      </c>
      <c r="B5" s="11" t="s">
        <v>22</v>
      </c>
      <c r="C5" s="73">
        <v>67205</v>
      </c>
      <c r="D5" s="62" t="s">
        <v>25</v>
      </c>
      <c r="E5" s="73" t="s">
        <v>72</v>
      </c>
    </row>
    <row r="6" spans="1:5">
      <c r="A6" s="62" t="s">
        <v>120</v>
      </c>
      <c r="B6" s="11" t="s">
        <v>121</v>
      </c>
      <c r="C6" s="73">
        <v>67207</v>
      </c>
      <c r="D6" s="62" t="s">
        <v>122</v>
      </c>
      <c r="E6" s="73" t="s">
        <v>72</v>
      </c>
    </row>
    <row r="7" spans="1:5">
      <c r="A7" s="62" t="s">
        <v>123</v>
      </c>
      <c r="B7" s="11" t="s">
        <v>124</v>
      </c>
      <c r="C7" s="73">
        <v>67200</v>
      </c>
      <c r="D7" s="62" t="s">
        <v>125</v>
      </c>
      <c r="E7" s="73" t="s">
        <v>70</v>
      </c>
    </row>
    <row r="8" spans="1:5">
      <c r="A8" s="62" t="s">
        <v>126</v>
      </c>
      <c r="B8" s="11" t="s">
        <v>127</v>
      </c>
      <c r="C8" s="73">
        <v>67810</v>
      </c>
      <c r="D8" s="62" t="s">
        <v>128</v>
      </c>
      <c r="E8" s="73" t="s">
        <v>129</v>
      </c>
    </row>
    <row r="9" spans="1:5">
      <c r="A9" s="62" t="s">
        <v>130</v>
      </c>
      <c r="B9" s="11" t="s">
        <v>131</v>
      </c>
      <c r="C9" s="73">
        <v>67116</v>
      </c>
      <c r="D9" s="62" t="s">
        <v>132</v>
      </c>
      <c r="E9" s="73" t="s">
        <v>72</v>
      </c>
    </row>
    <row r="10" spans="1:5">
      <c r="A10" s="62" t="s">
        <v>133</v>
      </c>
      <c r="B10" s="11" t="s">
        <v>121</v>
      </c>
      <c r="C10" s="73">
        <v>67207</v>
      </c>
      <c r="D10" s="62" t="s">
        <v>122</v>
      </c>
      <c r="E10" s="73" t="s">
        <v>129</v>
      </c>
    </row>
    <row r="11" spans="1:5">
      <c r="A11" s="62" t="s">
        <v>134</v>
      </c>
      <c r="B11" s="11" t="s">
        <v>135</v>
      </c>
      <c r="C11" s="73">
        <v>67270</v>
      </c>
      <c r="D11" s="62" t="s">
        <v>136</v>
      </c>
      <c r="E11" s="73" t="s">
        <v>72</v>
      </c>
    </row>
    <row r="12" spans="1:5">
      <c r="A12" s="62" t="s">
        <v>137</v>
      </c>
      <c r="B12" s="11" t="s">
        <v>138</v>
      </c>
      <c r="C12" s="73">
        <v>67203</v>
      </c>
      <c r="D12" s="62" t="s">
        <v>139</v>
      </c>
      <c r="E12" s="73" t="s">
        <v>72</v>
      </c>
    </row>
    <row r="13" spans="1:5">
      <c r="A13" s="62" t="s">
        <v>140</v>
      </c>
      <c r="B13" s="11" t="s">
        <v>141</v>
      </c>
      <c r="C13" s="73">
        <v>67200</v>
      </c>
      <c r="D13" s="62" t="s">
        <v>125</v>
      </c>
      <c r="E13" s="73" t="s">
        <v>70</v>
      </c>
    </row>
    <row r="14" spans="1:5">
      <c r="A14" s="62" t="s">
        <v>142</v>
      </c>
      <c r="B14" s="11" t="s">
        <v>141</v>
      </c>
      <c r="C14" s="73">
        <v>67200</v>
      </c>
      <c r="D14" s="62" t="s">
        <v>125</v>
      </c>
      <c r="E14" s="73" t="s">
        <v>72</v>
      </c>
    </row>
    <row r="15" spans="1:5">
      <c r="A15" s="62" t="s">
        <v>143</v>
      </c>
      <c r="B15" s="11" t="s">
        <v>144</v>
      </c>
      <c r="C15" s="73">
        <v>67205</v>
      </c>
      <c r="D15" s="62" t="s">
        <v>25</v>
      </c>
      <c r="E15" s="73" t="s">
        <v>70</v>
      </c>
    </row>
    <row r="16" spans="1:5">
      <c r="A16" s="62" t="s">
        <v>145</v>
      </c>
      <c r="B16" s="11" t="s">
        <v>146</v>
      </c>
      <c r="C16" s="73">
        <v>67520</v>
      </c>
      <c r="D16" s="62" t="s">
        <v>147</v>
      </c>
      <c r="E16" s="73" t="s">
        <v>72</v>
      </c>
    </row>
    <row r="17" spans="1:5">
      <c r="A17" s="62" t="s">
        <v>148</v>
      </c>
      <c r="B17" s="11" t="s">
        <v>149</v>
      </c>
      <c r="C17" s="73">
        <v>67202</v>
      </c>
      <c r="D17" s="62" t="s">
        <v>150</v>
      </c>
      <c r="E17" s="73" t="s">
        <v>71</v>
      </c>
    </row>
    <row r="18" spans="1:5">
      <c r="A18" s="62" t="s">
        <v>151</v>
      </c>
      <c r="B18" s="11" t="s">
        <v>152</v>
      </c>
      <c r="C18" s="73">
        <v>67370</v>
      </c>
      <c r="D18" s="62" t="s">
        <v>153</v>
      </c>
      <c r="E18" s="73" t="s">
        <v>72</v>
      </c>
    </row>
    <row r="19" spans="1:5">
      <c r="A19" s="62" t="s">
        <v>154</v>
      </c>
      <c r="B19" s="11" t="s">
        <v>155</v>
      </c>
      <c r="C19" s="73">
        <v>67000</v>
      </c>
      <c r="D19" s="62" t="s">
        <v>125</v>
      </c>
      <c r="E19" s="73"/>
    </row>
    <row r="20" spans="1:5">
      <c r="A20" s="62" t="s">
        <v>156</v>
      </c>
      <c r="B20" s="11" t="s">
        <v>157</v>
      </c>
      <c r="C20" s="73">
        <v>67200</v>
      </c>
      <c r="D20" s="62" t="s">
        <v>125</v>
      </c>
      <c r="E20" s="73" t="s">
        <v>72</v>
      </c>
    </row>
    <row r="21" spans="1:5">
      <c r="A21" s="62" t="s">
        <v>158</v>
      </c>
      <c r="B21" s="11" t="s">
        <v>159</v>
      </c>
      <c r="C21" s="73">
        <v>67200</v>
      </c>
      <c r="D21" s="62" t="s">
        <v>125</v>
      </c>
      <c r="E21" s="73" t="s">
        <v>71</v>
      </c>
    </row>
    <row r="22" spans="1:5">
      <c r="A22" s="62" t="s">
        <v>160</v>
      </c>
      <c r="B22" s="11" t="s">
        <v>161</v>
      </c>
      <c r="C22" s="73">
        <v>67380</v>
      </c>
      <c r="D22" s="62" t="s">
        <v>162</v>
      </c>
      <c r="E22" s="73" t="s">
        <v>72</v>
      </c>
    </row>
    <row r="23" spans="1:5">
      <c r="A23" s="62" t="s">
        <v>163</v>
      </c>
      <c r="B23" s="11" t="s">
        <v>164</v>
      </c>
      <c r="C23" s="73">
        <v>67000</v>
      </c>
      <c r="D23" s="62" t="s">
        <v>125</v>
      </c>
      <c r="E23" s="73" t="s">
        <v>72</v>
      </c>
    </row>
    <row r="24" spans="1:5">
      <c r="A24" s="62" t="s">
        <v>165</v>
      </c>
      <c r="B24" s="11" t="s">
        <v>166</v>
      </c>
      <c r="C24" s="73">
        <v>67000</v>
      </c>
      <c r="D24" s="62" t="s">
        <v>125</v>
      </c>
      <c r="E24" s="73" t="s">
        <v>71</v>
      </c>
    </row>
    <row r="25" spans="1:5">
      <c r="A25" s="62" t="s">
        <v>167</v>
      </c>
      <c r="B25" s="11" t="s">
        <v>168</v>
      </c>
      <c r="C25" s="73">
        <v>67207</v>
      </c>
      <c r="D25" s="62" t="s">
        <v>122</v>
      </c>
      <c r="E25" s="73" t="s">
        <v>169</v>
      </c>
    </row>
    <row r="26" spans="1:5">
      <c r="A26" s="62" t="s">
        <v>170</v>
      </c>
      <c r="B26" s="11" t="s">
        <v>171</v>
      </c>
      <c r="C26" s="73">
        <v>67207</v>
      </c>
      <c r="D26" s="62" t="s">
        <v>122</v>
      </c>
      <c r="E26" s="73" t="s">
        <v>72</v>
      </c>
    </row>
    <row r="27" spans="1:5">
      <c r="A27" s="62" t="s">
        <v>172</v>
      </c>
      <c r="B27" s="11" t="s">
        <v>173</v>
      </c>
      <c r="C27" s="73">
        <v>67205</v>
      </c>
      <c r="D27" s="62" t="s">
        <v>25</v>
      </c>
      <c r="E27" s="73" t="s">
        <v>174</v>
      </c>
    </row>
    <row r="28" spans="1:5">
      <c r="A28" s="62" t="s">
        <v>175</v>
      </c>
      <c r="B28" s="11" t="s">
        <v>176</v>
      </c>
      <c r="C28" s="73">
        <v>67310</v>
      </c>
      <c r="D28" s="62" t="s">
        <v>177</v>
      </c>
      <c r="E28" s="73" t="s">
        <v>72</v>
      </c>
    </row>
    <row r="29" spans="1:5">
      <c r="A29" s="62" t="s">
        <v>178</v>
      </c>
      <c r="B29" s="11" t="s">
        <v>179</v>
      </c>
      <c r="C29" s="73">
        <v>67200</v>
      </c>
      <c r="D29" s="62" t="s">
        <v>125</v>
      </c>
      <c r="E29" s="73"/>
    </row>
    <row r="30" spans="1:5">
      <c r="A30" s="62" t="s">
        <v>180</v>
      </c>
      <c r="B30" s="11" t="s">
        <v>181</v>
      </c>
      <c r="C30" s="73">
        <v>67200</v>
      </c>
      <c r="D30" s="62" t="s">
        <v>125</v>
      </c>
      <c r="E30" s="73" t="s">
        <v>72</v>
      </c>
    </row>
    <row r="31" spans="1:5">
      <c r="A31" s="62" t="s">
        <v>182</v>
      </c>
      <c r="B31" s="11" t="s">
        <v>183</v>
      </c>
      <c r="C31" s="73">
        <v>67500</v>
      </c>
      <c r="D31" s="62" t="s">
        <v>184</v>
      </c>
      <c r="E31" s="73" t="s">
        <v>71</v>
      </c>
    </row>
    <row r="32" spans="1:5">
      <c r="A32" s="62" t="s">
        <v>185</v>
      </c>
      <c r="B32" s="11" t="s">
        <v>183</v>
      </c>
      <c r="C32" s="73">
        <v>67500</v>
      </c>
      <c r="D32" s="62" t="s">
        <v>184</v>
      </c>
      <c r="E32" s="73" t="s">
        <v>174</v>
      </c>
    </row>
    <row r="33" spans="1:5">
      <c r="A33" s="62" t="s">
        <v>186</v>
      </c>
      <c r="B33" s="11" t="s">
        <v>187</v>
      </c>
      <c r="C33" s="73">
        <v>67200</v>
      </c>
      <c r="D33" s="62" t="s">
        <v>125</v>
      </c>
      <c r="E33" s="73" t="s">
        <v>72</v>
      </c>
    </row>
    <row r="34" spans="1:5">
      <c r="A34" s="62" t="s">
        <v>188</v>
      </c>
      <c r="B34" s="11" t="s">
        <v>189</v>
      </c>
      <c r="C34" s="73">
        <v>67000</v>
      </c>
      <c r="D34" s="62" t="s">
        <v>125</v>
      </c>
      <c r="E34" s="73" t="s">
        <v>129</v>
      </c>
    </row>
    <row r="35" spans="1:5">
      <c r="A35" s="62" t="s">
        <v>190</v>
      </c>
      <c r="B35" s="11" t="s">
        <v>191</v>
      </c>
      <c r="C35" s="73">
        <v>67380</v>
      </c>
      <c r="D35" s="62" t="s">
        <v>162</v>
      </c>
      <c r="E35" s="73" t="s">
        <v>71</v>
      </c>
    </row>
    <row r="36" spans="1:5">
      <c r="A36" s="62" t="s">
        <v>192</v>
      </c>
      <c r="B36" s="11" t="s">
        <v>193</v>
      </c>
      <c r="C36" s="73">
        <v>67200</v>
      </c>
      <c r="D36" s="62" t="s">
        <v>125</v>
      </c>
      <c r="E36" s="73" t="s">
        <v>72</v>
      </c>
    </row>
    <row r="37" spans="1:5">
      <c r="A37" s="62" t="s">
        <v>194</v>
      </c>
      <c r="B37" s="11" t="s">
        <v>195</v>
      </c>
      <c r="C37" s="73">
        <v>67000</v>
      </c>
      <c r="D37" s="62" t="s">
        <v>125</v>
      </c>
      <c r="E37" s="73" t="s">
        <v>129</v>
      </c>
    </row>
    <row r="38" spans="1:5">
      <c r="A38" s="62" t="s">
        <v>196</v>
      </c>
      <c r="B38" s="11" t="s">
        <v>197</v>
      </c>
      <c r="C38" s="73">
        <v>67100</v>
      </c>
      <c r="D38" s="62" t="s">
        <v>125</v>
      </c>
      <c r="E38" s="73" t="s">
        <v>71</v>
      </c>
    </row>
    <row r="39" spans="1:5">
      <c r="A39" s="62" t="s">
        <v>198</v>
      </c>
      <c r="B39" s="11" t="s">
        <v>199</v>
      </c>
      <c r="C39" s="73">
        <v>67540</v>
      </c>
      <c r="D39" s="62" t="s">
        <v>200</v>
      </c>
      <c r="E39" s="73" t="s">
        <v>72</v>
      </c>
    </row>
    <row r="40" spans="1:5">
      <c r="A40" s="62" t="s">
        <v>201</v>
      </c>
      <c r="B40" s="11" t="s">
        <v>202</v>
      </c>
      <c r="C40" s="73">
        <v>67200</v>
      </c>
      <c r="D40" s="62" t="s">
        <v>125</v>
      </c>
      <c r="E40" s="73"/>
    </row>
    <row r="41" spans="1:5">
      <c r="A41" s="62" t="s">
        <v>203</v>
      </c>
      <c r="B41" s="11" t="s">
        <v>204</v>
      </c>
      <c r="C41" s="73">
        <v>67207</v>
      </c>
      <c r="D41" s="62" t="s">
        <v>122</v>
      </c>
      <c r="E41" s="73" t="s">
        <v>72</v>
      </c>
    </row>
    <row r="42" spans="1:5">
      <c r="A42" s="62" t="s">
        <v>205</v>
      </c>
      <c r="B42" s="11" t="s">
        <v>206</v>
      </c>
      <c r="C42" s="73">
        <v>67200</v>
      </c>
      <c r="D42" s="62" t="s">
        <v>125</v>
      </c>
      <c r="E42" s="73" t="s">
        <v>70</v>
      </c>
    </row>
    <row r="43" spans="1:5">
      <c r="A43" s="62" t="s">
        <v>207</v>
      </c>
      <c r="B43" s="11" t="s">
        <v>208</v>
      </c>
      <c r="C43" s="73">
        <v>67200</v>
      </c>
      <c r="D43" s="62" t="s">
        <v>125</v>
      </c>
      <c r="E43" s="73" t="s">
        <v>70</v>
      </c>
    </row>
    <row r="44" spans="1:5">
      <c r="A44" s="62" t="s">
        <v>209</v>
      </c>
      <c r="B44" s="11" t="s">
        <v>210</v>
      </c>
      <c r="C44" s="73">
        <v>67207</v>
      </c>
      <c r="D44" s="62" t="s">
        <v>122</v>
      </c>
      <c r="E44" s="73" t="s">
        <v>71</v>
      </c>
    </row>
    <row r="45" spans="1:5">
      <c r="A45" s="62" t="s">
        <v>211</v>
      </c>
      <c r="B45" s="11" t="s">
        <v>212</v>
      </c>
      <c r="C45" s="73">
        <v>67112</v>
      </c>
      <c r="D45" s="62" t="s">
        <v>213</v>
      </c>
      <c r="E45" s="73" t="s">
        <v>72</v>
      </c>
    </row>
    <row r="46" spans="1:5">
      <c r="A46" s="62" t="s">
        <v>214</v>
      </c>
      <c r="B46" s="11" t="s">
        <v>215</v>
      </c>
      <c r="C46" s="73">
        <v>67400</v>
      </c>
      <c r="D46" s="62" t="s">
        <v>216</v>
      </c>
      <c r="E46" s="73" t="s">
        <v>72</v>
      </c>
    </row>
    <row r="47" spans="1:5">
      <c r="A47" s="62" t="s">
        <v>217</v>
      </c>
      <c r="B47" s="11" t="s">
        <v>218</v>
      </c>
      <c r="C47" s="73">
        <v>67205</v>
      </c>
      <c r="D47" s="62" t="s">
        <v>25</v>
      </c>
      <c r="E47" s="73" t="s">
        <v>72</v>
      </c>
    </row>
    <row r="48" spans="1:5">
      <c r="A48" s="62" t="s">
        <v>219</v>
      </c>
      <c r="B48" s="11" t="s">
        <v>220</v>
      </c>
      <c r="C48" s="73">
        <v>67200</v>
      </c>
      <c r="D48" s="62" t="s">
        <v>125</v>
      </c>
      <c r="E48" s="73" t="s">
        <v>70</v>
      </c>
    </row>
    <row r="49" spans="1:5">
      <c r="A49" s="62" t="s">
        <v>221</v>
      </c>
      <c r="B49" s="11" t="s">
        <v>222</v>
      </c>
      <c r="C49" s="73">
        <v>67200</v>
      </c>
      <c r="D49" s="62" t="s">
        <v>125</v>
      </c>
      <c r="E49" s="73" t="s">
        <v>70</v>
      </c>
    </row>
    <row r="50" spans="1:5">
      <c r="A50" s="62" t="s">
        <v>223</v>
      </c>
      <c r="B50" s="11" t="s">
        <v>224</v>
      </c>
      <c r="C50" s="73">
        <v>67205</v>
      </c>
      <c r="D50" s="62" t="s">
        <v>25</v>
      </c>
      <c r="E50" s="73" t="s">
        <v>72</v>
      </c>
    </row>
    <row r="51" spans="1:5">
      <c r="A51" s="62" t="s">
        <v>225</v>
      </c>
      <c r="B51" s="11" t="s">
        <v>226</v>
      </c>
      <c r="C51" s="73">
        <v>67207</v>
      </c>
      <c r="D51" s="62" t="s">
        <v>122</v>
      </c>
      <c r="E51" s="73" t="s">
        <v>71</v>
      </c>
    </row>
    <row r="52" spans="1:5">
      <c r="A52" s="62" t="s">
        <v>227</v>
      </c>
      <c r="B52" s="11" t="s">
        <v>228</v>
      </c>
      <c r="C52" s="73">
        <v>67810</v>
      </c>
      <c r="D52" s="62" t="s">
        <v>128</v>
      </c>
      <c r="E52" s="73" t="s">
        <v>70</v>
      </c>
    </row>
    <row r="53" spans="1:5">
      <c r="A53" s="62" t="s">
        <v>229</v>
      </c>
      <c r="B53" s="11" t="s">
        <v>230</v>
      </c>
      <c r="C53" s="73">
        <v>67410</v>
      </c>
      <c r="D53" s="62" t="s">
        <v>177</v>
      </c>
      <c r="E53" s="73" t="s">
        <v>72</v>
      </c>
    </row>
    <row r="54" spans="1:5">
      <c r="A54" s="62" t="s">
        <v>231</v>
      </c>
      <c r="B54" s="11" t="s">
        <v>232</v>
      </c>
      <c r="C54" s="73">
        <v>67200</v>
      </c>
      <c r="D54" s="62" t="s">
        <v>125</v>
      </c>
      <c r="E54" s="73" t="s">
        <v>70</v>
      </c>
    </row>
    <row r="55" spans="1:5">
      <c r="A55" s="62" t="s">
        <v>233</v>
      </c>
      <c r="B55" s="11" t="s">
        <v>234</v>
      </c>
      <c r="C55" s="73">
        <v>67200</v>
      </c>
      <c r="D55" s="62" t="s">
        <v>125</v>
      </c>
      <c r="E55" s="73" t="s">
        <v>71</v>
      </c>
    </row>
    <row r="56" spans="1:5">
      <c r="A56" s="62" t="s">
        <v>235</v>
      </c>
      <c r="B56" s="11" t="s">
        <v>236</v>
      </c>
      <c r="C56" s="73">
        <v>67200</v>
      </c>
      <c r="D56" s="62" t="s">
        <v>125</v>
      </c>
      <c r="E56" s="73" t="s">
        <v>72</v>
      </c>
    </row>
    <row r="57" spans="1:5">
      <c r="A57" s="62" t="s">
        <v>237</v>
      </c>
      <c r="B57" s="11" t="s">
        <v>238</v>
      </c>
      <c r="C57" s="73">
        <v>67200</v>
      </c>
      <c r="D57" s="62" t="s">
        <v>125</v>
      </c>
      <c r="E57" s="73" t="s">
        <v>70</v>
      </c>
    </row>
    <row r="58" spans="1:5">
      <c r="A58" s="62" t="s">
        <v>239</v>
      </c>
      <c r="B58" s="11" t="s">
        <v>240</v>
      </c>
      <c r="C58" s="73">
        <v>67200</v>
      </c>
      <c r="D58" s="62" t="s">
        <v>125</v>
      </c>
      <c r="E58" s="73" t="s">
        <v>72</v>
      </c>
    </row>
    <row r="59" spans="1:5">
      <c r="A59" s="62" t="s">
        <v>241</v>
      </c>
      <c r="B59" s="11" t="s">
        <v>242</v>
      </c>
      <c r="C59" s="73">
        <v>67201</v>
      </c>
      <c r="D59" s="62" t="s">
        <v>243</v>
      </c>
      <c r="E59" s="73" t="s">
        <v>70</v>
      </c>
    </row>
    <row r="60" spans="1:5">
      <c r="A60" s="62" t="s">
        <v>244</v>
      </c>
      <c r="B60" s="11"/>
      <c r="C60" s="73">
        <v>67000</v>
      </c>
      <c r="D60" s="62" t="s">
        <v>125</v>
      </c>
      <c r="E60" s="73"/>
    </row>
    <row r="61" spans="1:5">
      <c r="A61" s="62" t="s">
        <v>245</v>
      </c>
      <c r="B61" s="11" t="s">
        <v>246</v>
      </c>
      <c r="C61" s="73">
        <v>67200</v>
      </c>
      <c r="D61" s="62" t="s">
        <v>125</v>
      </c>
      <c r="E61" s="73" t="s">
        <v>71</v>
      </c>
    </row>
    <row r="62" spans="1:5">
      <c r="A62" s="62" t="s">
        <v>247</v>
      </c>
      <c r="B62" s="11" t="s">
        <v>248</v>
      </c>
      <c r="C62" s="73">
        <v>67200</v>
      </c>
      <c r="D62" s="62" t="s">
        <v>125</v>
      </c>
      <c r="E62" s="73" t="s">
        <v>72</v>
      </c>
    </row>
    <row r="63" spans="1:5">
      <c r="A63" s="62" t="s">
        <v>249</v>
      </c>
      <c r="B63" s="11" t="s">
        <v>250</v>
      </c>
      <c r="C63" s="73">
        <v>67204</v>
      </c>
      <c r="D63" s="62" t="s">
        <v>251</v>
      </c>
      <c r="E63" s="73" t="s">
        <v>252</v>
      </c>
    </row>
    <row r="64" spans="1:5">
      <c r="A64" s="62" t="s">
        <v>253</v>
      </c>
      <c r="B64" s="11"/>
      <c r="C64" s="73"/>
      <c r="E64" s="73" t="s">
        <v>71</v>
      </c>
    </row>
    <row r="65" spans="1:5">
      <c r="A65" s="62" t="s">
        <v>254</v>
      </c>
      <c r="B65" s="11" t="s">
        <v>255</v>
      </c>
      <c r="C65" s="73">
        <v>67201</v>
      </c>
      <c r="D65" s="62" t="s">
        <v>243</v>
      </c>
      <c r="E65" s="73" t="s">
        <v>70</v>
      </c>
    </row>
    <row r="66" spans="1:5">
      <c r="A66" s="62" t="s">
        <v>256</v>
      </c>
      <c r="B66" s="11" t="s">
        <v>257</v>
      </c>
      <c r="C66" s="73">
        <v>67200</v>
      </c>
      <c r="D66" s="62" t="s">
        <v>125</v>
      </c>
      <c r="E66" s="73" t="s">
        <v>72</v>
      </c>
    </row>
    <row r="67" spans="1:5">
      <c r="A67" s="62" t="s">
        <v>258</v>
      </c>
      <c r="B67" s="11" t="s">
        <v>259</v>
      </c>
      <c r="C67" s="73">
        <v>67205</v>
      </c>
      <c r="D67" s="62" t="s">
        <v>25</v>
      </c>
      <c r="E67" s="73" t="s">
        <v>70</v>
      </c>
    </row>
    <row r="68" spans="1:5">
      <c r="A68" s="62" t="s">
        <v>260</v>
      </c>
      <c r="B68" s="11" t="s">
        <v>261</v>
      </c>
      <c r="C68" s="73">
        <v>67118</v>
      </c>
      <c r="D68" s="62" t="s">
        <v>262</v>
      </c>
      <c r="E68" s="73" t="s">
        <v>71</v>
      </c>
    </row>
    <row r="69" spans="1:5">
      <c r="A69" s="62" t="s">
        <v>263</v>
      </c>
      <c r="B69" s="11" t="s">
        <v>264</v>
      </c>
      <c r="C69" s="73">
        <v>67960</v>
      </c>
      <c r="D69" s="62" t="s">
        <v>265</v>
      </c>
      <c r="E69" s="73" t="s">
        <v>72</v>
      </c>
    </row>
    <row r="70" spans="1:5">
      <c r="A70" s="62" t="s">
        <v>266</v>
      </c>
      <c r="B70" s="11" t="s">
        <v>141</v>
      </c>
      <c r="C70" s="73">
        <v>67200</v>
      </c>
      <c r="D70" s="62" t="s">
        <v>125</v>
      </c>
      <c r="E70" s="73" t="s">
        <v>70</v>
      </c>
    </row>
    <row r="71" spans="1:5">
      <c r="A71" s="62" t="s">
        <v>267</v>
      </c>
      <c r="B71" s="11"/>
      <c r="C71" s="73">
        <v>67205</v>
      </c>
      <c r="D71" s="62" t="s">
        <v>25</v>
      </c>
      <c r="E71" s="73" t="s">
        <v>72</v>
      </c>
    </row>
    <row r="72" spans="1:5">
      <c r="A72" s="62" t="s">
        <v>268</v>
      </c>
      <c r="B72" s="11" t="s">
        <v>269</v>
      </c>
      <c r="C72" s="73">
        <v>67980</v>
      </c>
      <c r="D72" s="62" t="s">
        <v>270</v>
      </c>
      <c r="E72" s="73" t="s">
        <v>71</v>
      </c>
    </row>
    <row r="73" spans="1:5">
      <c r="A73" s="62" t="s">
        <v>271</v>
      </c>
      <c r="B73" s="11" t="s">
        <v>131</v>
      </c>
      <c r="C73" s="73">
        <v>67116</v>
      </c>
      <c r="D73" s="62" t="s">
        <v>132</v>
      </c>
      <c r="E73" s="73" t="s">
        <v>72</v>
      </c>
    </row>
    <row r="74" spans="1:5">
      <c r="A74" s="62" t="s">
        <v>272</v>
      </c>
      <c r="B74" s="11" t="s">
        <v>273</v>
      </c>
      <c r="C74" s="73">
        <v>67200</v>
      </c>
      <c r="D74" s="62" t="s">
        <v>125</v>
      </c>
      <c r="E74" s="73" t="s">
        <v>72</v>
      </c>
    </row>
    <row r="75" spans="1:5">
      <c r="A75" s="62" t="s">
        <v>274</v>
      </c>
      <c r="B75" s="11" t="s">
        <v>273</v>
      </c>
      <c r="C75" s="73">
        <v>67200</v>
      </c>
      <c r="D75" s="62" t="s">
        <v>125</v>
      </c>
      <c r="E75" s="73" t="s">
        <v>71</v>
      </c>
    </row>
    <row r="76" spans="1:5">
      <c r="A76" s="62" t="s">
        <v>275</v>
      </c>
      <c r="B76" s="11" t="s">
        <v>276</v>
      </c>
      <c r="C76" s="73">
        <v>67200</v>
      </c>
      <c r="D76" s="62" t="s">
        <v>125</v>
      </c>
      <c r="E76" s="73" t="s">
        <v>72</v>
      </c>
    </row>
    <row r="77" spans="1:5">
      <c r="A77" s="62" t="s">
        <v>277</v>
      </c>
      <c r="B77" s="11" t="s">
        <v>278</v>
      </c>
      <c r="C77" s="73">
        <v>67200</v>
      </c>
      <c r="D77" s="62" t="s">
        <v>125</v>
      </c>
      <c r="E77" s="73" t="s">
        <v>70</v>
      </c>
    </row>
    <row r="78" spans="1:5">
      <c r="A78" s="62" t="s">
        <v>279</v>
      </c>
      <c r="B78" s="11" t="s">
        <v>280</v>
      </c>
      <c r="C78" s="73">
        <v>67380</v>
      </c>
      <c r="D78" s="62" t="s">
        <v>162</v>
      </c>
      <c r="E78" s="73" t="s">
        <v>70</v>
      </c>
    </row>
    <row r="79" spans="1:5">
      <c r="A79" s="62" t="s">
        <v>281</v>
      </c>
      <c r="B79" s="11" t="s">
        <v>282</v>
      </c>
      <c r="C79" s="73">
        <v>67117</v>
      </c>
      <c r="D79" s="62" t="s">
        <v>283</v>
      </c>
      <c r="E79" s="73" t="s">
        <v>71</v>
      </c>
    </row>
    <row r="80" spans="1:5">
      <c r="A80" s="62" t="s">
        <v>284</v>
      </c>
      <c r="B80" s="11" t="s">
        <v>282</v>
      </c>
      <c r="C80" s="73">
        <v>67117</v>
      </c>
      <c r="D80" s="62" t="s">
        <v>283</v>
      </c>
      <c r="E80" s="73" t="s">
        <v>72</v>
      </c>
    </row>
    <row r="81" spans="1:5">
      <c r="A81" s="62" t="s">
        <v>285</v>
      </c>
      <c r="B81" s="11" t="s">
        <v>286</v>
      </c>
      <c r="C81" s="73">
        <v>67114</v>
      </c>
      <c r="D81" s="62" t="s">
        <v>287</v>
      </c>
      <c r="E81" s="73" t="s">
        <v>174</v>
      </c>
    </row>
    <row r="82" spans="1:5">
      <c r="A82" s="62" t="s">
        <v>288</v>
      </c>
      <c r="B82" s="11" t="s">
        <v>141</v>
      </c>
      <c r="C82" s="73">
        <v>67200</v>
      </c>
      <c r="D82" s="62" t="s">
        <v>125</v>
      </c>
      <c r="E82" s="73" t="s">
        <v>289</v>
      </c>
    </row>
    <row r="83" spans="1:5">
      <c r="A83" s="62" t="s">
        <v>290</v>
      </c>
      <c r="B83" s="11" t="s">
        <v>291</v>
      </c>
      <c r="C83" s="73">
        <v>67200</v>
      </c>
      <c r="D83" s="62" t="s">
        <v>125</v>
      </c>
      <c r="E83" s="73" t="s">
        <v>72</v>
      </c>
    </row>
    <row r="84" spans="1:5">
      <c r="A84" s="62" t="s">
        <v>292</v>
      </c>
      <c r="B84" s="11" t="s">
        <v>23</v>
      </c>
      <c r="C84" s="73">
        <v>67205</v>
      </c>
      <c r="D84" s="62" t="s">
        <v>25</v>
      </c>
      <c r="E84" s="73" t="s">
        <v>72</v>
      </c>
    </row>
  </sheetData>
  <pageMargins left="0.7" right="0.7" top="0.75" bottom="0.75" header="0.3" footer="0.3"/>
  <drawing r:id="rId1"/>
  <tableParts count="1">
    <tablePart r:id="rId2"/>
  </tableParts>
</worksheet>
</file>

<file path=xl/worksheets/sheet6.xml><?xml version="1.0" encoding="utf-8"?>
<worksheet xmlns="http://schemas.openxmlformats.org/spreadsheetml/2006/main" xmlns:r="http://schemas.openxmlformats.org/officeDocument/2006/relationships">
  <sheetPr codeName="Feuil4"/>
  <dimension ref="A1:O124"/>
  <sheetViews>
    <sheetView workbookViewId="0"/>
  </sheetViews>
  <sheetFormatPr baseColWidth="10" defaultColWidth="0" defaultRowHeight="14.4" zeroHeight="1"/>
  <cols>
    <col min="1" max="1" width="11.44140625" style="2" customWidth="1"/>
    <col min="2" max="2" width="53.88671875" style="2" customWidth="1"/>
    <col min="3" max="3" width="11.44140625" style="2" customWidth="1"/>
    <col min="4" max="4" width="56.5546875" style="2" customWidth="1"/>
    <col min="5" max="249" width="11.44140625" style="2" hidden="1" customWidth="1"/>
    <col min="250" max="16384" width="11.44140625" style="2" hidden="1"/>
  </cols>
  <sheetData>
    <row r="1" spans="1:15" ht="37.5" customHeight="1">
      <c r="A1" s="7"/>
      <c r="B1" s="7"/>
      <c r="C1" s="7"/>
      <c r="D1" s="7"/>
    </row>
    <row r="2" spans="1:15">
      <c r="A2" s="7"/>
      <c r="B2" s="7"/>
      <c r="C2" s="7"/>
      <c r="D2" s="7"/>
    </row>
    <row r="3" spans="1:15">
      <c r="A3" s="7"/>
      <c r="B3" s="7"/>
      <c r="C3" s="7"/>
      <c r="D3" s="7"/>
    </row>
    <row r="4" spans="1:15" ht="25.8">
      <c r="A4" s="7"/>
      <c r="B4" s="8" t="s">
        <v>73</v>
      </c>
      <c r="C4" s="7"/>
      <c r="D4" s="7"/>
    </row>
    <row r="5" spans="1:15" ht="15" thickBot="1">
      <c r="A5" s="7"/>
      <c r="B5" s="7"/>
      <c r="C5" s="7"/>
      <c r="D5" s="7"/>
    </row>
    <row r="6" spans="1:15" ht="33" customHeight="1" thickTop="1" thickBot="1">
      <c r="A6" s="7"/>
      <c r="B6" s="28" t="s">
        <v>17</v>
      </c>
      <c r="C6" s="7"/>
      <c r="D6" s="9" t="s">
        <v>74</v>
      </c>
    </row>
    <row r="7" spans="1:15" ht="22.2" thickTop="1" thickBot="1">
      <c r="A7" s="7"/>
      <c r="B7" s="7"/>
      <c r="C7" s="7"/>
      <c r="D7" s="24" t="s">
        <v>75</v>
      </c>
      <c r="G7" s="3"/>
      <c r="H7" s="3"/>
      <c r="I7" s="4"/>
      <c r="J7" s="4"/>
      <c r="K7" s="4"/>
      <c r="L7" s="4"/>
      <c r="M7" s="3"/>
      <c r="N7" s="4"/>
      <c r="O7" s="3"/>
    </row>
    <row r="8" spans="1:15" ht="31.5" customHeight="1" thickTop="1" thickBot="1">
      <c r="A8" s="7"/>
      <c r="B8" s="29" t="s">
        <v>69</v>
      </c>
      <c r="C8" s="7"/>
      <c r="D8" s="7"/>
      <c r="K8" s="5"/>
      <c r="L8" s="6"/>
      <c r="N8" s="5"/>
    </row>
    <row r="9" spans="1:15" ht="15.6" thickTop="1" thickBot="1">
      <c r="A9" s="7"/>
      <c r="B9" s="7"/>
      <c r="C9" s="7"/>
      <c r="D9" s="7"/>
      <c r="K9" s="5"/>
      <c r="L9" s="6"/>
      <c r="N9" s="5"/>
    </row>
    <row r="10" spans="1:15" ht="33" customHeight="1" thickTop="1" thickBot="1">
      <c r="A10" s="7"/>
      <c r="B10" s="72" t="str">
        <f>VLOOKUP(B6,Tailles[],5,FALSE)</f>
        <v>L</v>
      </c>
      <c r="C10" s="7"/>
      <c r="D10" s="7"/>
      <c r="K10" s="5"/>
      <c r="L10" s="6"/>
      <c r="N10" s="5"/>
    </row>
    <row r="11" spans="1:15" ht="38.25" customHeight="1" thickTop="1">
      <c r="A11" s="7"/>
      <c r="B11" s="7"/>
      <c r="C11" s="7"/>
      <c r="D11" s="7"/>
      <c r="K11" s="5"/>
      <c r="L11" s="6"/>
      <c r="N11" s="5"/>
    </row>
    <row r="12" spans="1:15" hidden="1">
      <c r="K12" s="5"/>
      <c r="L12" s="6"/>
      <c r="N12" s="5"/>
    </row>
    <row r="13" spans="1:15" hidden="1">
      <c r="K13" s="5"/>
      <c r="L13" s="6"/>
      <c r="N13" s="5"/>
    </row>
    <row r="14" spans="1:15" hidden="1">
      <c r="K14" s="5"/>
      <c r="L14" s="6"/>
      <c r="N14" s="5"/>
    </row>
    <row r="15" spans="1:15" hidden="1">
      <c r="K15" s="5"/>
      <c r="L15" s="6"/>
      <c r="N15" s="5"/>
    </row>
    <row r="16" spans="1:15" hidden="1">
      <c r="K16" s="5"/>
      <c r="L16" s="6"/>
      <c r="N16" s="5"/>
    </row>
    <row r="17" spans="11:14" ht="15" hidden="1" customHeight="1">
      <c r="K17" s="5"/>
      <c r="L17" s="6"/>
      <c r="N17" s="5"/>
    </row>
    <row r="18" spans="11:14" hidden="1"/>
    <row r="19" spans="11:14" hidden="1"/>
    <row r="20" spans="11:14" hidden="1"/>
    <row r="21" spans="11:14" hidden="1"/>
    <row r="22" spans="11:14" hidden="1"/>
    <row r="23" spans="11:14" hidden="1"/>
    <row r="24" spans="11:14" hidden="1"/>
    <row r="25" spans="11:14" hidden="1"/>
    <row r="26" spans="11:14" hidden="1"/>
    <row r="27" spans="11:14" hidden="1"/>
    <row r="28" spans="11:14" hidden="1"/>
    <row r="29" spans="11:14" hidden="1"/>
    <row r="30" spans="11:14" hidden="1"/>
    <row r="31" spans="11:14" hidden="1"/>
    <row r="32" spans="11:14" hidden="1"/>
    <row r="33" hidden="1"/>
    <row r="34" hidden="1"/>
    <row r="35" hidden="1"/>
    <row r="36" hidden="1"/>
    <row r="37" hidden="1"/>
    <row r="38" hidden="1"/>
    <row r="39" hidden="1"/>
    <row r="40" hidden="1"/>
    <row r="41" hidden="1"/>
    <row r="42" hidden="1"/>
    <row r="43" hidden="1"/>
    <row r="44" hidden="1"/>
    <row r="45" hidden="1"/>
    <row r="46" hidden="1"/>
    <row r="47" hidden="1"/>
    <row r="48" hidden="1"/>
    <row r="49" hidden="1"/>
    <row r="50" hidden="1"/>
    <row r="51" hidden="1"/>
    <row r="52" hidden="1"/>
    <row r="53" hidden="1"/>
    <row r="54" hidden="1"/>
    <row r="55" hidden="1"/>
    <row r="56" hidden="1"/>
    <row r="57" hidden="1"/>
    <row r="58" hidden="1"/>
    <row r="59" hidden="1"/>
    <row r="60" hidden="1"/>
    <row r="61" hidden="1"/>
    <row r="62" hidden="1"/>
    <row r="63" hidden="1"/>
    <row r="64" hidden="1"/>
    <row r="65" hidden="1"/>
    <row r="66" hidden="1"/>
    <row r="67" hidden="1"/>
    <row r="68" hidden="1"/>
    <row r="69" hidden="1"/>
    <row r="70" hidden="1"/>
    <row r="71" hidden="1"/>
    <row r="72" hidden="1"/>
    <row r="73" hidden="1"/>
    <row r="74" hidden="1"/>
    <row r="75" hidden="1"/>
    <row r="76" hidden="1"/>
    <row r="77" hidden="1"/>
    <row r="78" hidden="1"/>
    <row r="79" hidden="1"/>
    <row r="80" hidden="1"/>
    <row r="81" hidden="1"/>
    <row r="82" hidden="1"/>
    <row r="83" hidden="1"/>
    <row r="84" hidden="1"/>
    <row r="85" hidden="1"/>
    <row r="86" hidden="1"/>
    <row r="87" hidden="1"/>
    <row r="88" hidden="1"/>
    <row r="89" hidden="1"/>
    <row r="90" hidden="1"/>
    <row r="91" hidden="1"/>
    <row r="92" hidden="1"/>
    <row r="93" hidden="1"/>
    <row r="94" hidden="1"/>
    <row r="95" hidden="1"/>
    <row r="96" hidden="1"/>
    <row r="97" hidden="1"/>
    <row r="98" hidden="1"/>
    <row r="99" hidden="1"/>
    <row r="100" hidden="1"/>
    <row r="101" hidden="1"/>
    <row r="102" hidden="1"/>
    <row r="103" hidden="1"/>
    <row r="104" hidden="1"/>
    <row r="105" hidden="1"/>
    <row r="106" hidden="1"/>
    <row r="107" hidden="1"/>
    <row r="108" hidden="1"/>
    <row r="109" hidden="1"/>
    <row r="110" hidden="1"/>
    <row r="111" hidden="1"/>
    <row r="112" hidden="1"/>
    <row r="113" hidden="1"/>
    <row r="114" hidden="1"/>
    <row r="115" hidden="1"/>
    <row r="116" hidden="1"/>
    <row r="117" hidden="1"/>
    <row r="118" hidden="1"/>
    <row r="119" hidden="1"/>
    <row r="120" hidden="1"/>
    <row r="121" hidden="1"/>
    <row r="122" hidden="1"/>
    <row r="123" hidden="1"/>
    <row r="124" hidden="1"/>
  </sheetData>
  <dataValidations count="1">
    <dataValidation type="list" allowBlank="1" showInputMessage="1" showErrorMessage="1" sqref="B6">
      <formula1>_Nom</formula1>
    </dataValidation>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sheetPr codeName="Feuil6"/>
  <dimension ref="C1:S72"/>
  <sheetViews>
    <sheetView topLeftCell="C1" workbookViewId="0"/>
  </sheetViews>
  <sheetFormatPr baseColWidth="10" defaultColWidth="0" defaultRowHeight="14.4" zeroHeight="1"/>
  <cols>
    <col min="1" max="2" width="11.44140625" hidden="1" customWidth="1"/>
    <col min="3" max="19" width="11.44140625" style="50" customWidth="1"/>
    <col min="20" max="16384" width="11.44140625" hidden="1"/>
  </cols>
  <sheetData>
    <row r="1"/>
    <row r="2"/>
    <row r="3"/>
    <row r="4"/>
    <row r="5"/>
    <row r="6"/>
    <row r="7"/>
    <row r="8"/>
    <row r="9"/>
    <row r="10"/>
    <row r="11"/>
    <row r="12"/>
    <row r="13"/>
    <row r="14"/>
    <row r="15"/>
    <row r="16"/>
    <row r="17"/>
    <row r="18"/>
    <row r="19"/>
    <row r="20"/>
    <row r="21"/>
    <row r="22"/>
    <row r="23"/>
    <row r="24"/>
    <row r="25"/>
    <row r="26"/>
    <row r="27"/>
    <row r="28"/>
    <row r="29"/>
    <row r="30"/>
    <row r="31"/>
    <row r="32"/>
    <row r="33"/>
    <row r="34"/>
    <row r="35"/>
    <row r="36"/>
    <row r="37"/>
    <row r="38"/>
    <row r="39"/>
    <row r="40"/>
    <row r="41"/>
    <row r="42"/>
    <row r="43"/>
    <row r="44"/>
    <row r="45"/>
    <row r="46"/>
    <row r="47"/>
    <row r="48"/>
    <row r="49"/>
    <row r="50"/>
    <row r="51"/>
    <row r="52"/>
    <row r="53"/>
    <row r="54"/>
    <row r="55"/>
    <row r="56"/>
    <row r="57"/>
    <row r="58"/>
    <row r="59"/>
    <row r="60"/>
    <row r="61"/>
    <row r="62"/>
    <row r="63"/>
    <row r="64"/>
    <row r="65"/>
    <row r="66"/>
    <row r="67"/>
    <row r="68"/>
    <row r="69"/>
    <row r="70"/>
    <row r="71"/>
    <row r="72"/>
  </sheetData>
  <sheetProtection algorithmName="SHA-512" hashValue="eDnTL09KDQ5h3W8p9DKYiqUd4+mZOM20lCZ6NiZPO6U6vXJOoIiFBPvrXVofQbV3ncT7mra6hct/hfotvn9T/w==" saltValue="sJYbVCa4D3z4Ls6YX8PC3w==" spinCount="100000" sheet="1" objects="1" scenarios="1"/>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sheetPr codeName="Feuil8"/>
  <dimension ref="A1:J73"/>
  <sheetViews>
    <sheetView tabSelected="1" workbookViewId="0">
      <pane ySplit="1" topLeftCell="A2" activePane="bottomLeft" state="frozen"/>
      <selection pane="bottomLeft" activeCell="A20" sqref="A20"/>
    </sheetView>
  </sheetViews>
  <sheetFormatPr baseColWidth="10" defaultRowHeight="14.4"/>
  <cols>
    <col min="1" max="1" width="15.33203125" customWidth="1"/>
    <col min="2" max="2" width="13.109375" style="99" customWidth="1"/>
    <col min="3" max="3" width="22.33203125" customWidth="1"/>
    <col min="4" max="4" width="29" customWidth="1"/>
    <col min="5" max="5" width="13" customWidth="1"/>
    <col min="6" max="6" width="22" customWidth="1"/>
    <col min="7" max="7" width="18.5546875" customWidth="1"/>
    <col min="8" max="8" width="8.44140625" style="74" customWidth="1"/>
    <col min="9" max="9" width="11.44140625" style="74"/>
    <col min="10" max="10" width="11.44140625" style="77"/>
  </cols>
  <sheetData>
    <row r="1" spans="1:10" ht="65.25" customHeight="1" thickBot="1">
      <c r="A1" s="78" t="s">
        <v>294</v>
      </c>
      <c r="B1" s="97" t="s">
        <v>119</v>
      </c>
      <c r="C1" s="75" t="s">
        <v>73</v>
      </c>
      <c r="D1" s="75" t="s">
        <v>295</v>
      </c>
      <c r="E1" s="79" t="s">
        <v>296</v>
      </c>
      <c r="F1" s="75" t="s">
        <v>13</v>
      </c>
      <c r="G1" s="75" t="s">
        <v>85</v>
      </c>
      <c r="H1" s="75" t="s">
        <v>2</v>
      </c>
      <c r="I1" s="75" t="s">
        <v>118</v>
      </c>
      <c r="J1" s="76" t="s">
        <v>293</v>
      </c>
    </row>
    <row r="2" spans="1:10">
      <c r="A2" s="87">
        <v>2</v>
      </c>
      <c r="B2" s="88">
        <v>43402</v>
      </c>
      <c r="C2" s="89" t="s">
        <v>18</v>
      </c>
      <c r="D2" s="89" t="s">
        <v>21</v>
      </c>
      <c r="E2" s="87">
        <v>67205</v>
      </c>
      <c r="F2" s="87" t="s">
        <v>25</v>
      </c>
      <c r="G2" s="87" t="s">
        <v>42</v>
      </c>
      <c r="H2" s="87">
        <v>2</v>
      </c>
      <c r="I2" s="90">
        <v>40</v>
      </c>
      <c r="J2" s="91">
        <v>40</v>
      </c>
    </row>
    <row r="3" spans="1:10">
      <c r="A3" s="87">
        <v>3</v>
      </c>
      <c r="B3" s="88">
        <v>43402</v>
      </c>
      <c r="C3" s="89" t="s">
        <v>130</v>
      </c>
      <c r="D3" s="89" t="s">
        <v>131</v>
      </c>
      <c r="E3" s="87">
        <v>67116</v>
      </c>
      <c r="F3" s="87" t="s">
        <v>132</v>
      </c>
      <c r="G3" s="87" t="s">
        <v>42</v>
      </c>
      <c r="H3" s="87">
        <v>1</v>
      </c>
      <c r="I3" s="90">
        <v>20</v>
      </c>
      <c r="J3" s="91">
        <v>20</v>
      </c>
    </row>
    <row r="4" spans="1:10">
      <c r="A4" s="80">
        <v>5</v>
      </c>
      <c r="B4" s="81">
        <v>43402</v>
      </c>
      <c r="C4" s="82" t="s">
        <v>185</v>
      </c>
      <c r="D4" s="82" t="s">
        <v>183</v>
      </c>
      <c r="E4" s="80">
        <v>67500</v>
      </c>
      <c r="F4" s="80" t="s">
        <v>184</v>
      </c>
      <c r="G4" s="80" t="s">
        <v>42</v>
      </c>
      <c r="H4" s="80">
        <v>5</v>
      </c>
      <c r="I4" s="83">
        <v>100</v>
      </c>
      <c r="J4" s="84">
        <v>100</v>
      </c>
    </row>
    <row r="5" spans="1:10">
      <c r="A5" s="80">
        <v>5</v>
      </c>
      <c r="B5" s="81">
        <v>43402</v>
      </c>
      <c r="C5" s="82" t="s">
        <v>185</v>
      </c>
      <c r="D5" s="82" t="s">
        <v>183</v>
      </c>
      <c r="E5" s="80">
        <v>67500</v>
      </c>
      <c r="F5" s="80" t="s">
        <v>184</v>
      </c>
      <c r="G5" s="80" t="s">
        <v>42</v>
      </c>
      <c r="H5" s="80">
        <v>6</v>
      </c>
      <c r="I5" s="83">
        <v>120</v>
      </c>
      <c r="J5" s="84">
        <v>220</v>
      </c>
    </row>
    <row r="6" spans="1:10">
      <c r="A6" s="80">
        <v>5</v>
      </c>
      <c r="B6" s="81">
        <v>43402</v>
      </c>
      <c r="C6" s="82" t="s">
        <v>185</v>
      </c>
      <c r="D6" s="82" t="s">
        <v>183</v>
      </c>
      <c r="E6" s="80">
        <v>67500</v>
      </c>
      <c r="F6" s="80" t="s">
        <v>184</v>
      </c>
      <c r="G6" s="80" t="s">
        <v>42</v>
      </c>
      <c r="H6" s="80">
        <v>5</v>
      </c>
      <c r="I6" s="83">
        <v>100</v>
      </c>
      <c r="J6" s="84">
        <v>320</v>
      </c>
    </row>
    <row r="7" spans="1:10">
      <c r="A7" s="87">
        <v>12</v>
      </c>
      <c r="B7" s="88">
        <v>43402</v>
      </c>
      <c r="C7" s="89" t="s">
        <v>201</v>
      </c>
      <c r="D7" s="89" t="s">
        <v>202</v>
      </c>
      <c r="E7" s="87">
        <v>67200</v>
      </c>
      <c r="F7" s="87" t="s">
        <v>125</v>
      </c>
      <c r="G7" s="87" t="s">
        <v>42</v>
      </c>
      <c r="H7" s="87">
        <v>3</v>
      </c>
      <c r="I7" s="90">
        <v>60</v>
      </c>
      <c r="J7" s="91">
        <v>60</v>
      </c>
    </row>
    <row r="8" spans="1:10">
      <c r="A8" s="87">
        <v>15</v>
      </c>
      <c r="B8" s="88">
        <v>43402</v>
      </c>
      <c r="C8" s="89" t="s">
        <v>165</v>
      </c>
      <c r="D8" s="89" t="s">
        <v>166</v>
      </c>
      <c r="E8" s="87">
        <v>67000</v>
      </c>
      <c r="F8" s="87" t="s">
        <v>125</v>
      </c>
      <c r="G8" s="87" t="s">
        <v>42</v>
      </c>
      <c r="H8" s="87">
        <v>2</v>
      </c>
      <c r="I8" s="90">
        <v>40</v>
      </c>
      <c r="J8" s="91">
        <v>40</v>
      </c>
    </row>
    <row r="9" spans="1:10">
      <c r="A9" s="92">
        <v>15</v>
      </c>
      <c r="B9" s="93">
        <v>43402</v>
      </c>
      <c r="C9" s="94" t="s">
        <v>165</v>
      </c>
      <c r="D9" s="94" t="s">
        <v>166</v>
      </c>
      <c r="E9" s="92">
        <v>67000</v>
      </c>
      <c r="F9" s="92" t="s">
        <v>125</v>
      </c>
      <c r="G9" s="87" t="s">
        <v>76</v>
      </c>
      <c r="H9" s="87">
        <v>1</v>
      </c>
      <c r="I9" s="90">
        <v>10</v>
      </c>
      <c r="J9" s="91">
        <v>50</v>
      </c>
    </row>
    <row r="10" spans="1:10">
      <c r="A10" s="92">
        <v>15</v>
      </c>
      <c r="B10" s="93">
        <v>43402</v>
      </c>
      <c r="C10" s="94" t="s">
        <v>165</v>
      </c>
      <c r="D10" s="94" t="s">
        <v>166</v>
      </c>
      <c r="E10" s="92">
        <v>67000</v>
      </c>
      <c r="F10" s="92" t="s">
        <v>125</v>
      </c>
      <c r="G10" s="87" t="s">
        <v>35</v>
      </c>
      <c r="H10" s="87">
        <v>3</v>
      </c>
      <c r="I10" s="90">
        <v>15</v>
      </c>
      <c r="J10" s="91">
        <v>65</v>
      </c>
    </row>
    <row r="11" spans="1:10">
      <c r="A11" s="92">
        <v>15</v>
      </c>
      <c r="B11" s="93">
        <v>43402</v>
      </c>
      <c r="C11" s="94" t="s">
        <v>165</v>
      </c>
      <c r="D11" s="94" t="s">
        <v>166</v>
      </c>
      <c r="E11" s="92">
        <v>67000</v>
      </c>
      <c r="F11" s="92" t="s">
        <v>125</v>
      </c>
      <c r="G11" s="87" t="s">
        <v>1</v>
      </c>
      <c r="H11" s="87">
        <v>5</v>
      </c>
      <c r="I11" s="90">
        <v>120</v>
      </c>
      <c r="J11" s="91">
        <v>185</v>
      </c>
    </row>
    <row r="12" spans="1:10">
      <c r="A12" s="95">
        <v>26</v>
      </c>
      <c r="B12" s="96">
        <v>43403</v>
      </c>
      <c r="C12" s="89" t="s">
        <v>186</v>
      </c>
      <c r="D12" s="89" t="s">
        <v>187</v>
      </c>
      <c r="E12" s="87">
        <v>67200</v>
      </c>
      <c r="F12" s="87" t="s">
        <v>125</v>
      </c>
      <c r="G12" s="87" t="s">
        <v>1</v>
      </c>
      <c r="H12" s="87">
        <v>10</v>
      </c>
      <c r="I12" s="87">
        <v>240</v>
      </c>
      <c r="J12" s="91">
        <v>240</v>
      </c>
    </row>
    <row r="13" spans="1:10">
      <c r="A13" s="95">
        <v>30</v>
      </c>
      <c r="B13" s="96">
        <v>43404</v>
      </c>
      <c r="C13" s="89" t="s">
        <v>237</v>
      </c>
      <c r="D13" s="89" t="s">
        <v>238</v>
      </c>
      <c r="E13" s="87">
        <v>67200</v>
      </c>
      <c r="F13" s="87" t="s">
        <v>125</v>
      </c>
      <c r="G13" s="87" t="s">
        <v>42</v>
      </c>
      <c r="H13" s="87">
        <v>2</v>
      </c>
      <c r="I13" s="87">
        <v>40</v>
      </c>
      <c r="J13" s="91">
        <v>40</v>
      </c>
    </row>
    <row r="14" spans="1:10">
      <c r="A14" s="85">
        <v>30</v>
      </c>
      <c r="B14" s="93">
        <v>43405</v>
      </c>
      <c r="C14" s="86" t="s">
        <v>237</v>
      </c>
      <c r="D14" s="86" t="s">
        <v>238</v>
      </c>
      <c r="E14" s="85">
        <v>67200</v>
      </c>
      <c r="F14" s="85" t="s">
        <v>125</v>
      </c>
      <c r="G14" s="87" t="s">
        <v>1</v>
      </c>
      <c r="H14" s="87">
        <v>1</v>
      </c>
      <c r="I14" s="87">
        <v>24</v>
      </c>
      <c r="J14" s="91">
        <v>64</v>
      </c>
    </row>
    <row r="15" spans="1:10">
      <c r="A15" s="85">
        <v>30</v>
      </c>
      <c r="B15" s="93">
        <v>43406</v>
      </c>
      <c r="C15" s="86" t="s">
        <v>237</v>
      </c>
      <c r="D15" s="86" t="s">
        <v>238</v>
      </c>
      <c r="E15" s="85">
        <v>67200</v>
      </c>
      <c r="F15" s="85" t="s">
        <v>125</v>
      </c>
      <c r="G15" s="87" t="s">
        <v>42</v>
      </c>
      <c r="H15" s="87">
        <v>3</v>
      </c>
      <c r="I15" s="87">
        <v>60</v>
      </c>
      <c r="J15" s="91">
        <v>124</v>
      </c>
    </row>
    <row r="16" spans="1:10">
      <c r="A16" s="74"/>
      <c r="B16" s="98"/>
      <c r="C16" s="62"/>
      <c r="D16" s="62"/>
      <c r="E16" s="74"/>
      <c r="F16" s="74"/>
      <c r="G16" s="74"/>
    </row>
    <row r="17" spans="1:7">
      <c r="A17" s="74"/>
      <c r="B17" s="98"/>
      <c r="C17" s="62"/>
      <c r="D17" s="62"/>
      <c r="E17" s="74"/>
      <c r="F17" s="74"/>
      <c r="G17" s="74"/>
    </row>
    <row r="18" spans="1:7">
      <c r="A18" s="74"/>
      <c r="B18" s="98"/>
      <c r="C18" s="62"/>
      <c r="D18" s="62"/>
      <c r="E18" s="74"/>
      <c r="F18" s="74"/>
      <c r="G18" s="74"/>
    </row>
    <row r="19" spans="1:7">
      <c r="A19" s="74"/>
      <c r="B19" s="98"/>
      <c r="C19" s="62"/>
      <c r="D19" s="62"/>
      <c r="E19" s="74"/>
      <c r="F19" s="74"/>
      <c r="G19" s="74"/>
    </row>
    <row r="20" spans="1:7">
      <c r="A20" s="74"/>
      <c r="B20" s="98"/>
      <c r="C20" s="62"/>
      <c r="D20" s="62"/>
      <c r="E20" s="74"/>
      <c r="F20" s="74"/>
      <c r="G20" s="74"/>
    </row>
    <row r="21" spans="1:7">
      <c r="A21" s="74"/>
      <c r="B21" s="98"/>
      <c r="C21" s="62"/>
      <c r="D21" s="62"/>
      <c r="E21" s="74"/>
      <c r="F21" s="74"/>
      <c r="G21" s="74"/>
    </row>
    <row r="22" spans="1:7">
      <c r="A22" s="74"/>
      <c r="B22" s="98"/>
      <c r="C22" s="62"/>
      <c r="D22" s="62"/>
      <c r="E22" s="74"/>
      <c r="F22" s="74"/>
      <c r="G22" s="74"/>
    </row>
    <row r="23" spans="1:7">
      <c r="A23" s="74"/>
      <c r="B23" s="98"/>
      <c r="C23" s="62"/>
      <c r="D23" s="62"/>
      <c r="E23" s="74"/>
      <c r="F23" s="74"/>
      <c r="G23" s="74"/>
    </row>
    <row r="24" spans="1:7">
      <c r="A24" s="74"/>
      <c r="B24" s="98"/>
      <c r="C24" s="62"/>
      <c r="D24" s="62"/>
      <c r="E24" s="74"/>
      <c r="F24" s="74"/>
      <c r="G24" s="74"/>
    </row>
    <row r="25" spans="1:7">
      <c r="A25" s="74"/>
      <c r="B25" s="98"/>
      <c r="C25" s="62"/>
      <c r="D25" s="62"/>
      <c r="E25" s="74"/>
      <c r="F25" s="74"/>
      <c r="G25" s="74"/>
    </row>
    <row r="26" spans="1:7">
      <c r="A26" s="74"/>
      <c r="B26" s="98"/>
      <c r="C26" s="62"/>
      <c r="D26" s="62"/>
      <c r="E26" s="74"/>
      <c r="F26" s="74"/>
      <c r="G26" s="74"/>
    </row>
    <row r="27" spans="1:7">
      <c r="A27" s="74"/>
      <c r="B27" s="98"/>
      <c r="C27" s="62"/>
      <c r="D27" s="62"/>
      <c r="E27" s="74"/>
      <c r="F27" s="74"/>
      <c r="G27" s="74"/>
    </row>
    <row r="28" spans="1:7">
      <c r="A28" s="74"/>
      <c r="B28" s="98"/>
      <c r="C28" s="62"/>
      <c r="D28" s="62"/>
      <c r="E28" s="74"/>
      <c r="F28" s="74"/>
      <c r="G28" s="74"/>
    </row>
    <row r="29" spans="1:7">
      <c r="A29" s="74"/>
      <c r="B29" s="98"/>
      <c r="C29" s="62"/>
      <c r="D29" s="62"/>
      <c r="E29" s="74"/>
      <c r="F29" s="74"/>
      <c r="G29" s="74"/>
    </row>
    <row r="30" spans="1:7">
      <c r="A30" s="74"/>
      <c r="B30" s="98"/>
      <c r="C30" s="62"/>
      <c r="D30" s="62"/>
      <c r="E30" s="74"/>
      <c r="F30" s="74"/>
      <c r="G30" s="74"/>
    </row>
    <row r="31" spans="1:7">
      <c r="A31" s="74"/>
      <c r="B31" s="98"/>
      <c r="C31" s="62"/>
      <c r="D31" s="62"/>
      <c r="E31" s="74"/>
      <c r="F31" s="74"/>
      <c r="G31" s="74"/>
    </row>
    <row r="32" spans="1:7">
      <c r="A32" s="74"/>
      <c r="B32" s="98"/>
      <c r="C32" s="62"/>
      <c r="D32" s="62"/>
      <c r="E32" s="74"/>
      <c r="F32" s="74"/>
      <c r="G32" s="74"/>
    </row>
    <row r="33" spans="1:7">
      <c r="A33" s="74"/>
      <c r="B33" s="98"/>
      <c r="C33" s="62"/>
      <c r="D33" s="62"/>
      <c r="E33" s="74"/>
      <c r="F33" s="74"/>
      <c r="G33" s="74"/>
    </row>
    <row r="34" spans="1:7">
      <c r="A34" s="74"/>
      <c r="B34" s="98"/>
      <c r="C34" s="62"/>
      <c r="D34" s="62"/>
      <c r="E34" s="74"/>
      <c r="F34" s="74"/>
      <c r="G34" s="74"/>
    </row>
    <row r="35" spans="1:7">
      <c r="A35" s="74"/>
      <c r="B35" s="98"/>
      <c r="C35" s="62"/>
      <c r="D35" s="62"/>
      <c r="E35" s="74"/>
      <c r="F35" s="74"/>
      <c r="G35" s="74"/>
    </row>
    <row r="36" spans="1:7">
      <c r="A36" s="74"/>
      <c r="B36" s="98"/>
      <c r="C36" s="62"/>
      <c r="D36" s="62"/>
      <c r="E36" s="74"/>
      <c r="F36" s="74"/>
      <c r="G36" s="74"/>
    </row>
    <row r="37" spans="1:7">
      <c r="A37" s="74"/>
      <c r="B37" s="98"/>
      <c r="C37" s="62"/>
      <c r="D37" s="62"/>
      <c r="E37" s="74"/>
      <c r="F37" s="74"/>
      <c r="G37" s="74"/>
    </row>
    <row r="38" spans="1:7">
      <c r="A38" s="74"/>
      <c r="B38" s="98"/>
      <c r="C38" s="62"/>
      <c r="D38" s="62"/>
      <c r="E38" s="74"/>
      <c r="F38" s="74"/>
      <c r="G38" s="74"/>
    </row>
    <row r="39" spans="1:7">
      <c r="A39" s="74"/>
      <c r="B39" s="98"/>
      <c r="C39" s="62"/>
      <c r="D39" s="62"/>
      <c r="E39" s="74"/>
      <c r="F39" s="74"/>
      <c r="G39" s="74"/>
    </row>
    <row r="40" spans="1:7">
      <c r="A40" s="74"/>
      <c r="B40" s="98"/>
      <c r="C40" s="62"/>
      <c r="D40" s="62"/>
      <c r="E40" s="74"/>
      <c r="F40" s="74"/>
      <c r="G40" s="74"/>
    </row>
    <row r="41" spans="1:7">
      <c r="A41" s="74"/>
      <c r="B41" s="98"/>
      <c r="C41" s="62"/>
      <c r="D41" s="62"/>
      <c r="E41" s="74"/>
      <c r="F41" s="74"/>
      <c r="G41" s="74"/>
    </row>
    <row r="42" spans="1:7">
      <c r="A42" s="74"/>
      <c r="B42" s="98"/>
      <c r="C42" s="62"/>
      <c r="D42" s="62"/>
      <c r="E42" s="74"/>
      <c r="F42" s="74"/>
      <c r="G42" s="74"/>
    </row>
    <row r="43" spans="1:7">
      <c r="A43" s="74"/>
      <c r="B43" s="98"/>
      <c r="C43" s="62"/>
      <c r="D43" s="62"/>
      <c r="E43" s="74"/>
      <c r="F43" s="74"/>
      <c r="G43" s="74"/>
    </row>
    <row r="44" spans="1:7">
      <c r="A44" s="74"/>
      <c r="B44" s="98"/>
      <c r="C44" s="62"/>
      <c r="D44" s="62"/>
      <c r="E44" s="74"/>
      <c r="F44" s="74"/>
      <c r="G44" s="74"/>
    </row>
    <row r="45" spans="1:7">
      <c r="A45" s="74"/>
      <c r="B45" s="98"/>
      <c r="C45" s="62"/>
      <c r="D45" s="62"/>
      <c r="E45" s="74"/>
      <c r="F45" s="74"/>
      <c r="G45" s="74"/>
    </row>
    <row r="46" spans="1:7">
      <c r="A46" s="74"/>
      <c r="B46" s="98"/>
      <c r="C46" s="62"/>
      <c r="D46" s="62"/>
      <c r="E46" s="74"/>
      <c r="F46" s="74"/>
      <c r="G46" s="74"/>
    </row>
    <row r="47" spans="1:7">
      <c r="A47" s="74"/>
      <c r="B47" s="98"/>
      <c r="C47" s="62"/>
      <c r="D47" s="62"/>
      <c r="E47" s="74"/>
      <c r="F47" s="74"/>
      <c r="G47" s="74"/>
    </row>
    <row r="48" spans="1:7">
      <c r="A48" s="74"/>
      <c r="B48" s="98"/>
      <c r="C48" s="62"/>
      <c r="D48" s="62"/>
      <c r="E48" s="74"/>
      <c r="F48" s="74"/>
      <c r="G48" s="74"/>
    </row>
    <row r="49" spans="1:7">
      <c r="A49" s="74"/>
      <c r="B49" s="98"/>
      <c r="C49" s="62"/>
      <c r="D49" s="62"/>
      <c r="E49" s="74"/>
      <c r="F49" s="74"/>
      <c r="G49" s="74"/>
    </row>
    <row r="50" spans="1:7">
      <c r="A50" s="74"/>
      <c r="B50" s="98"/>
      <c r="C50" s="62"/>
      <c r="D50" s="62"/>
      <c r="E50" s="74"/>
      <c r="F50" s="74"/>
      <c r="G50" s="74"/>
    </row>
    <row r="51" spans="1:7">
      <c r="A51" s="74"/>
      <c r="B51" s="98"/>
      <c r="C51" s="62"/>
      <c r="D51" s="62"/>
      <c r="E51" s="74"/>
      <c r="F51" s="74"/>
      <c r="G51" s="74"/>
    </row>
    <row r="52" spans="1:7">
      <c r="A52" s="74"/>
      <c r="B52" s="98"/>
      <c r="C52" s="62"/>
      <c r="D52" s="62"/>
      <c r="E52" s="74"/>
      <c r="F52" s="74"/>
      <c r="G52" s="74"/>
    </row>
    <row r="53" spans="1:7">
      <c r="A53" s="74"/>
      <c r="B53" s="98"/>
      <c r="C53" s="62"/>
      <c r="D53" s="62"/>
      <c r="E53" s="74"/>
      <c r="F53" s="74"/>
      <c r="G53" s="74"/>
    </row>
    <row r="54" spans="1:7">
      <c r="A54" s="74"/>
      <c r="B54" s="98"/>
      <c r="C54" s="62"/>
      <c r="D54" s="62"/>
      <c r="E54" s="74"/>
      <c r="F54" s="74"/>
      <c r="G54" s="74"/>
    </row>
    <row r="55" spans="1:7">
      <c r="A55" s="74"/>
      <c r="B55" s="98"/>
      <c r="C55" s="62"/>
      <c r="D55" s="62"/>
      <c r="E55" s="74"/>
      <c r="F55" s="74"/>
      <c r="G55" s="74"/>
    </row>
    <row r="56" spans="1:7">
      <c r="A56" s="74"/>
      <c r="B56" s="98"/>
      <c r="C56" s="62"/>
      <c r="D56" s="62"/>
      <c r="E56" s="74"/>
      <c r="F56" s="74"/>
      <c r="G56" s="74"/>
    </row>
    <row r="57" spans="1:7">
      <c r="A57" s="74"/>
      <c r="B57" s="98"/>
      <c r="C57" s="62"/>
      <c r="D57" s="62"/>
      <c r="E57" s="74"/>
      <c r="F57" s="74"/>
      <c r="G57" s="74"/>
    </row>
    <row r="58" spans="1:7">
      <c r="A58" s="74"/>
      <c r="B58" s="98"/>
      <c r="C58" s="62"/>
      <c r="D58" s="62"/>
      <c r="E58" s="74"/>
      <c r="F58" s="74"/>
      <c r="G58" s="74"/>
    </row>
    <row r="59" spans="1:7">
      <c r="A59" s="74"/>
      <c r="B59" s="98"/>
      <c r="C59" s="62"/>
      <c r="D59" s="62"/>
      <c r="E59" s="74"/>
      <c r="F59" s="74"/>
      <c r="G59" s="74"/>
    </row>
    <row r="60" spans="1:7">
      <c r="A60" s="74"/>
      <c r="B60" s="98"/>
      <c r="C60" s="62"/>
      <c r="D60" s="62"/>
      <c r="E60" s="74"/>
      <c r="F60" s="74"/>
      <c r="G60" s="74"/>
    </row>
    <row r="61" spans="1:7">
      <c r="A61" s="74"/>
      <c r="B61" s="98"/>
      <c r="C61" s="62"/>
      <c r="D61" s="62"/>
      <c r="E61" s="74"/>
      <c r="F61" s="74"/>
      <c r="G61" s="74"/>
    </row>
    <row r="62" spans="1:7">
      <c r="A62" s="74"/>
      <c r="E62" s="74"/>
      <c r="F62" s="74"/>
      <c r="G62" s="74"/>
    </row>
    <row r="63" spans="1:7">
      <c r="A63" s="74"/>
      <c r="E63" s="74"/>
      <c r="F63" s="74"/>
      <c r="G63" s="74"/>
    </row>
    <row r="64" spans="1:7">
      <c r="A64" s="74"/>
      <c r="E64" s="74"/>
      <c r="F64" s="74"/>
      <c r="G64" s="74"/>
    </row>
    <row r="65" spans="1:7">
      <c r="A65" s="74"/>
      <c r="E65" s="74"/>
      <c r="F65" s="74"/>
      <c r="G65" s="74"/>
    </row>
    <row r="66" spans="1:7">
      <c r="A66" s="74"/>
      <c r="E66" s="74"/>
      <c r="F66" s="74"/>
      <c r="G66" s="74"/>
    </row>
    <row r="67" spans="1:7">
      <c r="A67" s="74"/>
      <c r="E67" s="74"/>
      <c r="F67" s="74"/>
      <c r="G67" s="74"/>
    </row>
    <row r="68" spans="1:7">
      <c r="A68" s="74"/>
    </row>
    <row r="69" spans="1:7">
      <c r="A69" s="74"/>
    </row>
    <row r="70" spans="1:7">
      <c r="A70" s="74"/>
    </row>
    <row r="71" spans="1:7">
      <c r="A71" s="74"/>
    </row>
    <row r="72" spans="1:7">
      <c r="A72" s="74"/>
    </row>
    <row r="73" spans="1:7">
      <c r="A73" s="74"/>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8</vt:i4>
      </vt:variant>
      <vt:variant>
        <vt:lpstr>Plages nommées</vt:lpstr>
      </vt:variant>
      <vt:variant>
        <vt:i4>13</vt:i4>
      </vt:variant>
    </vt:vector>
  </HeadingPairs>
  <TitlesOfParts>
    <vt:vector size="21" baseType="lpstr">
      <vt:lpstr>Accueil</vt:lpstr>
      <vt:lpstr>Journal</vt:lpstr>
      <vt:lpstr>BD_Articles_Stocks</vt:lpstr>
      <vt:lpstr>La_Facture</vt:lpstr>
      <vt:lpstr>Personnels</vt:lpstr>
      <vt:lpstr>Tailles</vt:lpstr>
      <vt:lpstr>Explications</vt:lpstr>
      <vt:lpstr>Historique La_Facture</vt:lpstr>
      <vt:lpstr>_Articles</vt:lpstr>
      <vt:lpstr>_Enregistrement</vt:lpstr>
      <vt:lpstr>_Nom</vt:lpstr>
      <vt:lpstr>_Références</vt:lpstr>
      <vt:lpstr>_Seuil</vt:lpstr>
      <vt:lpstr>Entrées</vt:lpstr>
      <vt:lpstr>BD_Articles_Stocks!Impression_des_titres</vt:lpstr>
      <vt:lpstr>L_Article</vt:lpstr>
      <vt:lpstr>La_date</vt:lpstr>
      <vt:lpstr>Référence</vt:lpstr>
      <vt:lpstr>Sorties</vt:lpstr>
      <vt:lpstr>BD_Articles_Stocks!Zone_d_impression</vt:lpstr>
      <vt:lpstr>La_Facture!Zone_d_impression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Mickael</dc:creator>
  <cp:lastModifiedBy>anonyme</cp:lastModifiedBy>
  <cp:lastPrinted>2018-03-28T18:31:16Z</cp:lastPrinted>
  <dcterms:created xsi:type="dcterms:W3CDTF">2015-08-05T11:02:55Z</dcterms:created>
  <dcterms:modified xsi:type="dcterms:W3CDTF">2018-10-30T10:52:49Z</dcterms:modified>
</cp:coreProperties>
</file>