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date1904="1" updateLinks="always" codeName="ThisWorkbook" defaultThemeVersion="124226"/>
  <bookViews>
    <workbookView xWindow="480" yWindow="756" windowWidth="15480" windowHeight="7392"/>
  </bookViews>
  <sheets>
    <sheet name="Présences" sheetId="7" r:id="rId1"/>
    <sheet name="Gestion" sheetId="10" r:id="rId2"/>
    <sheet name="Repport Soldes" sheetId="9" r:id="rId3"/>
    <sheet name="feuille de Calcul" sheetId="8" state="hidden" r:id="rId4"/>
    <sheet name="Feuille cachée pour calcul" sheetId="12" state="hidden" r:id="rId5"/>
    <sheet name="Exemptions" sheetId="14" r:id="rId6"/>
    <sheet name="Reset" sheetId="13" r:id="rId7"/>
  </sheets>
  <definedNames>
    <definedName name="An">Présences!$C$1</definedName>
    <definedName name="CHOIX" localSheetId="0">Présences!$E$3:$E$33,Présences!$H$3:$H$33,Présences!$K$3:$K$33,Présences!$N$3:$N$33,Présences!$Q$3:$Q$33,Présences!$T$3:$T$33,Présences!$W$3:$W$33,Présences!$Z$3:$Z$33,Présences!$AC$3:$AC$33,Présences!$AF$3:$AF$33,Présences!$AI$3:$AI$33,Présences!$AL$3:$AL$33,Présences!$AO$3:$AO$33,Présences!#REF!,Présences!#REF!,Présences!#REF!,Présences!#REF!,Présences!#REF!,Présences!#REF!</definedName>
    <definedName name="colvac" localSheetId="0">Présences!$C$3:$C$33,Présences!$F$3:$F$30,Présences!$F$31,Présences!$I$3:$I$33,Présences!$L$3:$L$32,Présences!$O$3:$O$33,Présences!$R$3:$R$32,Présences!$U$3:$U$33,Présences!$X$3:$X$33,Présences!$AA$3:$AA$32,Présences!$AD$3:$AD$33,Présences!$AG$3:$AG$32,Présences!$AJ$3:$AJ$33,Présences!$AM$3:$AM$33</definedName>
    <definedName name="DVac">#REF!</definedName>
    <definedName name="Fériés">#REF!</definedName>
    <definedName name="FVac">#REF!</definedName>
    <definedName name="onglets">#REF!</definedName>
    <definedName name="vacances" localSheetId="0">Présences!$C$3:$C$33,Présences!$F$3:$F$31,Présences!$I$3:$I$33,Présences!$L$3:$L$32,Présences!$O$3:$O$33,Présences!$R$3:$R$32,Présences!$U$3:$U$33,Présences!$X$3:$X$33,Présences!$AA$3:$AA$32,Présences!$AD$3:$AD$33,Présences!$AG$3:$AG$32,Présences!$AJ$3:$AJ$33,Présences!$AM$3:$AM$33,Présences!#REF!,Présences!#REF!,Présences!#REF!,Présences!#REF!,Présences!#REF!,Présences!#REF!</definedName>
    <definedName name="_xlnm.Print_Area" localSheetId="0">Présences!$B$1:$AL$33</definedName>
  </definedNames>
  <calcPr calcId="125725"/>
</workbook>
</file>

<file path=xl/calcChain.xml><?xml version="1.0" encoding="utf-8"?>
<calcChain xmlns="http://schemas.openxmlformats.org/spreadsheetml/2006/main">
  <c r="AM1" i="7"/>
  <c r="AN2"/>
  <c r="AK2"/>
  <c r="AH2"/>
  <c r="AE2"/>
  <c r="AB2"/>
  <c r="Y2"/>
  <c r="V2"/>
  <c r="S2"/>
  <c r="P2"/>
  <c r="M2"/>
  <c r="J2"/>
  <c r="G2"/>
  <c r="D3"/>
  <c r="B2" i="14" l="1"/>
  <c r="K4" i="8" l="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AA5" i="10"/>
  <c r="B25" i="12" l="1"/>
  <c r="B23"/>
  <c r="B21"/>
  <c r="B19" l="1"/>
  <c r="B17"/>
  <c r="AC24" i="10" s="1"/>
  <c r="B15" i="12"/>
  <c r="AC21" i="10" s="1"/>
  <c r="B13" i="12"/>
  <c r="AC18" i="10" s="1"/>
  <c r="B11" i="12"/>
  <c r="AC15" i="10" s="1"/>
  <c r="B9" i="12"/>
  <c r="B7"/>
  <c r="AC9" i="10" s="1"/>
  <c r="Z4" i="8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"/>
  <c r="V35" l="1"/>
  <c r="AH19" i="10" s="1"/>
  <c r="O35" i="8"/>
  <c r="AH5" i="10" s="1"/>
  <c r="P35" i="8"/>
  <c r="AH7" i="10" s="1"/>
  <c r="Q35" i="8"/>
  <c r="AH9" i="10" s="1"/>
  <c r="R35" i="8"/>
  <c r="AH11" i="10" s="1"/>
  <c r="S35" i="8"/>
  <c r="AH13" i="10" s="1"/>
  <c r="T35" i="8"/>
  <c r="AH15" i="10" s="1"/>
  <c r="U35" i="8"/>
  <c r="AH17" i="10" s="1"/>
  <c r="W35" i="8"/>
  <c r="AH21" i="10" s="1"/>
  <c r="X35" i="8"/>
  <c r="AH23" i="10" s="1"/>
  <c r="Y35" i="8"/>
  <c r="AH25" i="10" s="1"/>
  <c r="Z35" i="8"/>
  <c r="AH27" i="10" s="1"/>
  <c r="J35" i="8"/>
  <c r="J36" s="1"/>
  <c r="AJ21" i="10" s="1"/>
  <c r="M4" i="8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"/>
  <c r="K35" l="1"/>
  <c r="K36" s="1"/>
  <c r="AJ23" i="10" s="1"/>
  <c r="M35" i="8"/>
  <c r="M36" s="1"/>
  <c r="AJ27" i="10" s="1"/>
  <c r="O37" i="8"/>
  <c r="H35"/>
  <c r="H36" s="1"/>
  <c r="AJ17" i="10" s="1"/>
  <c r="F35" i="8"/>
  <c r="F36" s="1"/>
  <c r="AJ13" i="10" s="1"/>
  <c r="D35" i="8"/>
  <c r="D36" s="1"/>
  <c r="AJ9" i="10" s="1"/>
  <c r="C35" i="8"/>
  <c r="C36" s="1"/>
  <c r="AJ7" i="10" s="1"/>
  <c r="E35" i="8"/>
  <c r="E36" s="1"/>
  <c r="AJ11" i="10" s="1"/>
  <c r="G35" i="8"/>
  <c r="G36" s="1"/>
  <c r="AJ15" i="10" s="1"/>
  <c r="I35" i="8"/>
  <c r="I36" s="1"/>
  <c r="AJ19" i="10" s="1"/>
  <c r="L35" i="8"/>
  <c r="L36" s="1"/>
  <c r="AJ25" i="10" s="1"/>
  <c r="B4" i="8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"/>
  <c r="B5" i="12" l="1"/>
  <c r="AC27" i="10"/>
  <c r="B35" i="8"/>
  <c r="C2" i="7"/>
  <c r="B36" i="8" l="1"/>
  <c r="B37" l="1"/>
  <c r="B3" i="12" s="1"/>
  <c r="AC12" i="10" s="1"/>
  <c r="AJ5"/>
  <c r="G3" i="7"/>
  <c r="F2"/>
  <c r="D4"/>
  <c r="C3"/>
  <c r="J3" l="1"/>
  <c r="G4"/>
  <c r="F3"/>
  <c r="I2"/>
  <c r="C4"/>
  <c r="D5"/>
  <c r="C5" l="1"/>
  <c r="J4"/>
  <c r="G5"/>
  <c r="I3"/>
  <c r="F4"/>
  <c r="M3"/>
  <c r="L2"/>
  <c r="D6"/>
  <c r="I4" l="1"/>
  <c r="J5"/>
  <c r="L3"/>
  <c r="G6"/>
  <c r="F5"/>
  <c r="M4"/>
  <c r="P3"/>
  <c r="O2"/>
  <c r="D7"/>
  <c r="C6"/>
  <c r="L4" l="1"/>
  <c r="I5"/>
  <c r="J6"/>
  <c r="P4"/>
  <c r="F6"/>
  <c r="G7"/>
  <c r="S3"/>
  <c r="O3"/>
  <c r="M5"/>
  <c r="R2"/>
  <c r="C7"/>
  <c r="D8"/>
  <c r="O4" l="1"/>
  <c r="P5"/>
  <c r="J7"/>
  <c r="I6"/>
  <c r="R3"/>
  <c r="F7"/>
  <c r="G8"/>
  <c r="S4"/>
  <c r="V3"/>
  <c r="L5"/>
  <c r="M6"/>
  <c r="U2"/>
  <c r="C8"/>
  <c r="D9"/>
  <c r="R4" l="1"/>
  <c r="S5"/>
  <c r="O5"/>
  <c r="I7"/>
  <c r="P6"/>
  <c r="J8"/>
  <c r="U3"/>
  <c r="F8"/>
  <c r="G9"/>
  <c r="V4"/>
  <c r="M7"/>
  <c r="L6"/>
  <c r="X2"/>
  <c r="Y3"/>
  <c r="C9"/>
  <c r="D10"/>
  <c r="I8" l="1"/>
  <c r="R5"/>
  <c r="S6"/>
  <c r="S7" s="1"/>
  <c r="J9"/>
  <c r="P7"/>
  <c r="O6"/>
  <c r="F9"/>
  <c r="G10"/>
  <c r="V5"/>
  <c r="U4"/>
  <c r="Y4"/>
  <c r="X3"/>
  <c r="L7"/>
  <c r="M8"/>
  <c r="AA2"/>
  <c r="AB3"/>
  <c r="C10"/>
  <c r="D11"/>
  <c r="R6" l="1"/>
  <c r="I9"/>
  <c r="P8"/>
  <c r="O8" s="1"/>
  <c r="O7"/>
  <c r="J10"/>
  <c r="G11"/>
  <c r="F10"/>
  <c r="U5"/>
  <c r="V6"/>
  <c r="AB4"/>
  <c r="AA3"/>
  <c r="L8"/>
  <c r="M9"/>
  <c r="X4"/>
  <c r="Y5"/>
  <c r="AD2"/>
  <c r="AE3"/>
  <c r="D12"/>
  <c r="C11"/>
  <c r="S8"/>
  <c r="R7"/>
  <c r="I10" l="1"/>
  <c r="P9"/>
  <c r="J11"/>
  <c r="F11"/>
  <c r="G12"/>
  <c r="V7"/>
  <c r="U6"/>
  <c r="AG2"/>
  <c r="M10"/>
  <c r="L9"/>
  <c r="AB5"/>
  <c r="AA4"/>
  <c r="X5"/>
  <c r="Y6"/>
  <c r="AE4"/>
  <c r="AD3"/>
  <c r="AH3"/>
  <c r="S9"/>
  <c r="R8"/>
  <c r="D13"/>
  <c r="C12"/>
  <c r="O9" l="1"/>
  <c r="P10"/>
  <c r="I11"/>
  <c r="J12"/>
  <c r="F12"/>
  <c r="G13"/>
  <c r="AK3"/>
  <c r="U7"/>
  <c r="V8"/>
  <c r="AE5"/>
  <c r="AD4"/>
  <c r="M11"/>
  <c r="L10"/>
  <c r="AH4"/>
  <c r="AG3"/>
  <c r="X6"/>
  <c r="Y7"/>
  <c r="AA5"/>
  <c r="AB6"/>
  <c r="AJ2"/>
  <c r="D14"/>
  <c r="C13"/>
  <c r="R9"/>
  <c r="S10"/>
  <c r="I12" l="1"/>
  <c r="O10"/>
  <c r="P11"/>
  <c r="J13"/>
  <c r="G14"/>
  <c r="F13"/>
  <c r="AJ3"/>
  <c r="AK4"/>
  <c r="AN3"/>
  <c r="V9"/>
  <c r="U8"/>
  <c r="X7"/>
  <c r="Y8"/>
  <c r="AE6"/>
  <c r="AD5"/>
  <c r="AA6"/>
  <c r="AB7"/>
  <c r="AG4"/>
  <c r="AH5"/>
  <c r="M12"/>
  <c r="L11"/>
  <c r="AM2"/>
  <c r="C14"/>
  <c r="D15"/>
  <c r="S11"/>
  <c r="R10"/>
  <c r="J14" l="1"/>
  <c r="O11"/>
  <c r="P12"/>
  <c r="G15"/>
  <c r="I13"/>
  <c r="F14"/>
  <c r="AJ4"/>
  <c r="AK5"/>
  <c r="U9"/>
  <c r="V10"/>
  <c r="AM3"/>
  <c r="AN4"/>
  <c r="X8"/>
  <c r="Y9"/>
  <c r="L12"/>
  <c r="M13"/>
  <c r="AB8"/>
  <c r="AA7"/>
  <c r="AE7"/>
  <c r="AD6"/>
  <c r="AG5"/>
  <c r="AH6"/>
  <c r="C15"/>
  <c r="D16"/>
  <c r="R11"/>
  <c r="S12"/>
  <c r="J15" l="1"/>
  <c r="I15" s="1"/>
  <c r="O12"/>
  <c r="I14"/>
  <c r="P13"/>
  <c r="G16"/>
  <c r="F15"/>
  <c r="AJ5"/>
  <c r="AK6"/>
  <c r="V11"/>
  <c r="U10"/>
  <c r="AN5"/>
  <c r="AM4"/>
  <c r="X9"/>
  <c r="Y10"/>
  <c r="AG6"/>
  <c r="AH7"/>
  <c r="AD7"/>
  <c r="AE8"/>
  <c r="L13"/>
  <c r="M14"/>
  <c r="AA8"/>
  <c r="AB9"/>
  <c r="C16"/>
  <c r="D17"/>
  <c r="S13"/>
  <c r="R12"/>
  <c r="J16" l="1"/>
  <c r="I16" s="1"/>
  <c r="O13"/>
  <c r="G17"/>
  <c r="G18" s="1"/>
  <c r="P14"/>
  <c r="F16"/>
  <c r="AJ6"/>
  <c r="AK7"/>
  <c r="V12"/>
  <c r="U11"/>
  <c r="M15"/>
  <c r="L14"/>
  <c r="AA9"/>
  <c r="AB10"/>
  <c r="AH8"/>
  <c r="AG7"/>
  <c r="Y11"/>
  <c r="X10"/>
  <c r="AN6"/>
  <c r="AM5"/>
  <c r="AE9"/>
  <c r="AD8"/>
  <c r="D18"/>
  <c r="C17"/>
  <c r="R13"/>
  <c r="S14"/>
  <c r="J17" l="1"/>
  <c r="J18" s="1"/>
  <c r="P15"/>
  <c r="F17"/>
  <c r="O14"/>
  <c r="AJ7"/>
  <c r="AK8"/>
  <c r="U12"/>
  <c r="V13"/>
  <c r="L15"/>
  <c r="M16"/>
  <c r="AM6"/>
  <c r="AN7"/>
  <c r="AG8"/>
  <c r="AH9"/>
  <c r="AB11"/>
  <c r="AA10"/>
  <c r="X11"/>
  <c r="Y12"/>
  <c r="AD9"/>
  <c r="AE10"/>
  <c r="C18"/>
  <c r="D19"/>
  <c r="S15"/>
  <c r="R14"/>
  <c r="G19"/>
  <c r="F18"/>
  <c r="I17" l="1"/>
  <c r="P16"/>
  <c r="P17" s="1"/>
  <c r="O15"/>
  <c r="AK9"/>
  <c r="AJ8"/>
  <c r="V14"/>
  <c r="U13"/>
  <c r="AM7"/>
  <c r="AN8"/>
  <c r="AH10"/>
  <c r="AG9"/>
  <c r="AE11"/>
  <c r="AD10"/>
  <c r="Y13"/>
  <c r="X12"/>
  <c r="AB12"/>
  <c r="AA11"/>
  <c r="L16"/>
  <c r="M17"/>
  <c r="R15"/>
  <c r="S16"/>
  <c r="D20"/>
  <c r="C19"/>
  <c r="I18"/>
  <c r="J19"/>
  <c r="F19"/>
  <c r="G20"/>
  <c r="O16" l="1"/>
  <c r="AK10"/>
  <c r="AJ9"/>
  <c r="U14"/>
  <c r="V15"/>
  <c r="M18"/>
  <c r="L17"/>
  <c r="AB13"/>
  <c r="AA12"/>
  <c r="AH11"/>
  <c r="AG10"/>
  <c r="AE12"/>
  <c r="AD11"/>
  <c r="AM8"/>
  <c r="AN9"/>
  <c r="Y14"/>
  <c r="X13"/>
  <c r="S17"/>
  <c r="R16"/>
  <c r="P18"/>
  <c r="O17"/>
  <c r="D21"/>
  <c r="C20"/>
  <c r="J20"/>
  <c r="I19"/>
  <c r="G21"/>
  <c r="F20"/>
  <c r="AK11" l="1"/>
  <c r="AJ10"/>
  <c r="U15"/>
  <c r="V16"/>
  <c r="X14"/>
  <c r="Y15"/>
  <c r="AM9"/>
  <c r="AN10"/>
  <c r="AG11"/>
  <c r="AH12"/>
  <c r="AE13"/>
  <c r="AD12"/>
  <c r="L18"/>
  <c r="M19"/>
  <c r="AB14"/>
  <c r="AA13"/>
  <c r="R17"/>
  <c r="S18"/>
  <c r="D22"/>
  <c r="C21"/>
  <c r="P19"/>
  <c r="O18"/>
  <c r="F21"/>
  <c r="G22"/>
  <c r="J21"/>
  <c r="I20"/>
  <c r="AK12" l="1"/>
  <c r="AJ11"/>
  <c r="V17"/>
  <c r="U16"/>
  <c r="Y16"/>
  <c r="X15"/>
  <c r="AB15"/>
  <c r="AA14"/>
  <c r="AM10"/>
  <c r="AN11"/>
  <c r="M20"/>
  <c r="L19"/>
  <c r="AD13"/>
  <c r="AE14"/>
  <c r="AG12"/>
  <c r="AH13"/>
  <c r="D23"/>
  <c r="C22"/>
  <c r="O19"/>
  <c r="P20"/>
  <c r="R18"/>
  <c r="S19"/>
  <c r="J22"/>
  <c r="I21"/>
  <c r="G23"/>
  <c r="F22"/>
  <c r="AK13" l="1"/>
  <c r="AJ12"/>
  <c r="V18"/>
  <c r="U17"/>
  <c r="AE15"/>
  <c r="AD14"/>
  <c r="M21"/>
  <c r="L20"/>
  <c r="AH14"/>
  <c r="AG13"/>
  <c r="AN12"/>
  <c r="AM11"/>
  <c r="X16"/>
  <c r="Y17"/>
  <c r="AA15"/>
  <c r="AB16"/>
  <c r="P21"/>
  <c r="O20"/>
  <c r="D24"/>
  <c r="C23"/>
  <c r="S20"/>
  <c r="R19"/>
  <c r="F23"/>
  <c r="G24"/>
  <c r="I22"/>
  <c r="J23"/>
  <c r="AJ13" l="1"/>
  <c r="AK14"/>
  <c r="U18"/>
  <c r="V19"/>
  <c r="AH15"/>
  <c r="AG14"/>
  <c r="X17"/>
  <c r="Y18"/>
  <c r="AD15"/>
  <c r="AE16"/>
  <c r="AA16"/>
  <c r="AB17"/>
  <c r="AM12"/>
  <c r="AN13"/>
  <c r="L21"/>
  <c r="M22"/>
  <c r="D25"/>
  <c r="C24"/>
  <c r="R20"/>
  <c r="S21"/>
  <c r="O21"/>
  <c r="P22"/>
  <c r="G25"/>
  <c r="F24"/>
  <c r="J24"/>
  <c r="I23"/>
  <c r="AK15" l="1"/>
  <c r="AJ14"/>
  <c r="U19"/>
  <c r="V20"/>
  <c r="AN14"/>
  <c r="AM13"/>
  <c r="M23"/>
  <c r="L22"/>
  <c r="AD16"/>
  <c r="AE17"/>
  <c r="Y19"/>
  <c r="X18"/>
  <c r="AH16"/>
  <c r="AG15"/>
  <c r="AA17"/>
  <c r="AB18"/>
  <c r="O22"/>
  <c r="P23"/>
  <c r="R21"/>
  <c r="S22"/>
  <c r="C25"/>
  <c r="D26"/>
  <c r="I24"/>
  <c r="J25"/>
  <c r="F25"/>
  <c r="G26"/>
  <c r="AJ15" l="1"/>
  <c r="AK16"/>
  <c r="V21"/>
  <c r="U20"/>
  <c r="Y20"/>
  <c r="X19"/>
  <c r="AB19"/>
  <c r="AA18"/>
  <c r="AG16"/>
  <c r="AH17"/>
  <c r="AE18"/>
  <c r="AD17"/>
  <c r="AN15"/>
  <c r="AM14"/>
  <c r="L23"/>
  <c r="M24"/>
  <c r="P24"/>
  <c r="O23"/>
  <c r="R22"/>
  <c r="S23"/>
  <c r="C26"/>
  <c r="D27"/>
  <c r="I25"/>
  <c r="J26"/>
  <c r="F26"/>
  <c r="G27"/>
  <c r="AK17" l="1"/>
  <c r="AJ16"/>
  <c r="V22"/>
  <c r="U21"/>
  <c r="AN16"/>
  <c r="AM15"/>
  <c r="M25"/>
  <c r="L24"/>
  <c r="AH18"/>
  <c r="AG17"/>
  <c r="AB20"/>
  <c r="AA19"/>
  <c r="Y21"/>
  <c r="X20"/>
  <c r="AE19"/>
  <c r="AD18"/>
  <c r="R23"/>
  <c r="S24"/>
  <c r="P25"/>
  <c r="O24"/>
  <c r="D28"/>
  <c r="C27"/>
  <c r="I26"/>
  <c r="J27"/>
  <c r="F27"/>
  <c r="G28"/>
  <c r="AJ17" l="1"/>
  <c r="AK18"/>
  <c r="V23"/>
  <c r="U22"/>
  <c r="AG18"/>
  <c r="AH19"/>
  <c r="AD19"/>
  <c r="AE20"/>
  <c r="AB21"/>
  <c r="AA20"/>
  <c r="AM16"/>
  <c r="AN17"/>
  <c r="X21"/>
  <c r="Y22"/>
  <c r="L25"/>
  <c r="M26"/>
  <c r="C28"/>
  <c r="D29"/>
  <c r="R24"/>
  <c r="S25"/>
  <c r="P26"/>
  <c r="O25"/>
  <c r="G29"/>
  <c r="F28"/>
  <c r="J28"/>
  <c r="I27"/>
  <c r="AK19" l="1"/>
  <c r="AJ18"/>
  <c r="U23"/>
  <c r="V24"/>
  <c r="L26"/>
  <c r="M27"/>
  <c r="AH20"/>
  <c r="AG19"/>
  <c r="X22"/>
  <c r="Y23"/>
  <c r="AB22"/>
  <c r="AA21"/>
  <c r="AM17"/>
  <c r="AN18"/>
  <c r="AE21"/>
  <c r="AD20"/>
  <c r="R25"/>
  <c r="S26"/>
  <c r="D30"/>
  <c r="C29"/>
  <c r="O26"/>
  <c r="P27"/>
  <c r="I28"/>
  <c r="J29"/>
  <c r="F29"/>
  <c r="G30"/>
  <c r="AJ19" l="1"/>
  <c r="AK20"/>
  <c r="G31"/>
  <c r="U24"/>
  <c r="V25"/>
  <c r="AG20"/>
  <c r="AH21"/>
  <c r="L27"/>
  <c r="M28"/>
  <c r="AD21"/>
  <c r="AE22"/>
  <c r="AM18"/>
  <c r="AN19"/>
  <c r="AA22"/>
  <c r="AB23"/>
  <c r="X23"/>
  <c r="Y24"/>
  <c r="D31"/>
  <c r="C30"/>
  <c r="S27"/>
  <c r="R26"/>
  <c r="P28"/>
  <c r="O27"/>
  <c r="J30"/>
  <c r="I29"/>
  <c r="F30"/>
  <c r="AK21" l="1"/>
  <c r="AJ20"/>
  <c r="G32"/>
  <c r="V26"/>
  <c r="U25"/>
  <c r="X24"/>
  <c r="Y25"/>
  <c r="L28"/>
  <c r="M29"/>
  <c r="AN20"/>
  <c r="AM19"/>
  <c r="AA23"/>
  <c r="AB24"/>
  <c r="AH22"/>
  <c r="AG21"/>
  <c r="AE23"/>
  <c r="AD22"/>
  <c r="P29"/>
  <c r="O28"/>
  <c r="D32"/>
  <c r="C31"/>
  <c r="S28"/>
  <c r="R27"/>
  <c r="F31"/>
  <c r="I30"/>
  <c r="J31"/>
  <c r="D33" l="1"/>
  <c r="AJ21"/>
  <c r="AK22"/>
  <c r="G33"/>
  <c r="U26"/>
  <c r="V27"/>
  <c r="AG22"/>
  <c r="AH23"/>
  <c r="AD23"/>
  <c r="AE24"/>
  <c r="X25"/>
  <c r="Y26"/>
  <c r="AA24"/>
  <c r="AB25"/>
  <c r="AM20"/>
  <c r="AN21"/>
  <c r="L29"/>
  <c r="M30"/>
  <c r="R28"/>
  <c r="S29"/>
  <c r="O29"/>
  <c r="P30"/>
  <c r="C32"/>
  <c r="I31"/>
  <c r="J32"/>
  <c r="F32"/>
  <c r="C33" l="1"/>
  <c r="AJ22"/>
  <c r="AK23"/>
  <c r="V28"/>
  <c r="U27"/>
  <c r="AE25"/>
  <c r="AD24"/>
  <c r="AB26"/>
  <c r="AA25"/>
  <c r="AG23"/>
  <c r="AH24"/>
  <c r="AN22"/>
  <c r="AM21"/>
  <c r="M31"/>
  <c r="L30"/>
  <c r="X26"/>
  <c r="Y27"/>
  <c r="S30"/>
  <c r="R29"/>
  <c r="P31"/>
  <c r="O30"/>
  <c r="F33"/>
  <c r="I32"/>
  <c r="J33"/>
  <c r="AK24" l="1"/>
  <c r="AJ23"/>
  <c r="V29"/>
  <c r="U28"/>
  <c r="X27"/>
  <c r="Y28"/>
  <c r="M32"/>
  <c r="L31"/>
  <c r="AN23"/>
  <c r="AM22"/>
  <c r="AH25"/>
  <c r="AG24"/>
  <c r="AA26"/>
  <c r="AB27"/>
  <c r="AE26"/>
  <c r="AD25"/>
  <c r="O31"/>
  <c r="P32"/>
  <c r="I33"/>
  <c r="S31"/>
  <c r="R30"/>
  <c r="AJ24" l="1"/>
  <c r="AK25"/>
  <c r="V30"/>
  <c r="U29"/>
  <c r="AD26"/>
  <c r="AE27"/>
  <c r="AM23"/>
  <c r="AN24"/>
  <c r="Y29"/>
  <c r="X28"/>
  <c r="AB28"/>
  <c r="AA27"/>
  <c r="AH26"/>
  <c r="AG25"/>
  <c r="M33"/>
  <c r="L32"/>
  <c r="R31"/>
  <c r="S32"/>
  <c r="O32"/>
  <c r="P33"/>
  <c r="O33" l="1"/>
  <c r="AK26"/>
  <c r="AJ25"/>
  <c r="V31"/>
  <c r="U30"/>
  <c r="AA28"/>
  <c r="AB29"/>
  <c r="AD27"/>
  <c r="AE28"/>
  <c r="AG26"/>
  <c r="AH27"/>
  <c r="Y30"/>
  <c r="X29"/>
  <c r="AM24"/>
  <c r="AN25"/>
  <c r="L33"/>
  <c r="S33"/>
  <c r="R32"/>
  <c r="U31" l="1"/>
  <c r="R33"/>
  <c r="AJ26"/>
  <c r="AK27"/>
  <c r="V32"/>
  <c r="AH28"/>
  <c r="AG27"/>
  <c r="AN26"/>
  <c r="AM25"/>
  <c r="Y31"/>
  <c r="X30"/>
  <c r="AD28"/>
  <c r="AE29"/>
  <c r="AB30"/>
  <c r="AA29"/>
  <c r="AJ27" l="1"/>
  <c r="AK28"/>
  <c r="U32"/>
  <c r="V33"/>
  <c r="AG28"/>
  <c r="AH29"/>
  <c r="AA30"/>
  <c r="AB31"/>
  <c r="AM26"/>
  <c r="AN27"/>
  <c r="AD29"/>
  <c r="AE30"/>
  <c r="X31"/>
  <c r="Y32"/>
  <c r="AJ28" l="1"/>
  <c r="AK29"/>
  <c r="U33"/>
  <c r="AD30"/>
  <c r="AE31"/>
  <c r="AG29"/>
  <c r="AH30"/>
  <c r="X32"/>
  <c r="Y33"/>
  <c r="AN28"/>
  <c r="AM27"/>
  <c r="AA31"/>
  <c r="AB32"/>
  <c r="AD31" l="1"/>
  <c r="AJ29"/>
  <c r="AK30"/>
  <c r="AA32"/>
  <c r="AB33"/>
  <c r="AM28"/>
  <c r="AN29"/>
  <c r="AE32"/>
  <c r="AG30"/>
  <c r="AH31"/>
  <c r="X33"/>
  <c r="AD32" l="1"/>
  <c r="AJ30"/>
  <c r="AK31"/>
  <c r="AH32"/>
  <c r="AG31"/>
  <c r="AA33"/>
  <c r="AE33"/>
  <c r="AM29"/>
  <c r="AN30"/>
  <c r="AJ31" l="1"/>
  <c r="AK32"/>
  <c r="AM30"/>
  <c r="AN31"/>
  <c r="AH33"/>
  <c r="AG32"/>
  <c r="AD33"/>
  <c r="AK33" l="1"/>
  <c r="AJ32"/>
  <c r="AG33"/>
  <c r="AN32"/>
  <c r="AM31"/>
  <c r="AJ33" l="1"/>
  <c r="AN33"/>
  <c r="AM32"/>
  <c r="AM33" l="1"/>
</calcChain>
</file>

<file path=xl/sharedStrings.xml><?xml version="1.0" encoding="utf-8"?>
<sst xmlns="http://schemas.openxmlformats.org/spreadsheetml/2006/main" count="186" uniqueCount="80">
  <si>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</si>
  <si>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</si>
  <si>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</si>
  <si>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</si>
  <si>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</si>
  <si>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</si>
  <si>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</si>
  <si>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</si>
  <si>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</si>
  <si>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</si>
  <si>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</si>
  <si>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Jour</t>
  </si>
  <si>
    <t>Récupération en minutes pour les présences journalières</t>
  </si>
  <si>
    <t>Total :</t>
  </si>
  <si>
    <t>Tot Min:</t>
  </si>
  <si>
    <t>Octobre</t>
  </si>
  <si>
    <t>Jours :</t>
  </si>
  <si>
    <t>Tot Hr/Mi :</t>
  </si>
  <si>
    <t>Récupération en Minutes pour les présences journalières</t>
  </si>
  <si>
    <t>*** Indiquez un "P" lors de votre présence</t>
  </si>
  <si>
    <t>Nombre de jours de présence</t>
  </si>
  <si>
    <t>Jours de présence</t>
  </si>
  <si>
    <t>Compensation :</t>
  </si>
  <si>
    <t>Dispence Dir (Directeur) :</t>
  </si>
  <si>
    <t>Dispense Dép (Département) en Compensation :</t>
  </si>
  <si>
    <t>Dispense Dép (Département) en Jours :</t>
  </si>
  <si>
    <t>Jours de congé :</t>
  </si>
  <si>
    <t>(en Jours)</t>
  </si>
  <si>
    <t>(en jours)</t>
  </si>
  <si>
    <t>(en Heures/Minutes)</t>
  </si>
  <si>
    <t xml:space="preserve">Veuillez introduire les soldes restants de l'année antérieure. </t>
  </si>
  <si>
    <t>Date</t>
  </si>
  <si>
    <t>Heure</t>
  </si>
  <si>
    <t>Disp. Dir.</t>
  </si>
  <si>
    <t>Disp. Dept.</t>
  </si>
  <si>
    <t>(Jour)</t>
  </si>
  <si>
    <t>Congé</t>
  </si>
  <si>
    <t>Soustraction</t>
  </si>
  <si>
    <t>Ajout</t>
  </si>
  <si>
    <t>Dispense Directeur :</t>
  </si>
  <si>
    <t>Heures de compensation :</t>
  </si>
  <si>
    <t>Dispense Département (Jours) :</t>
  </si>
  <si>
    <t>Dispense Département (heures) :</t>
  </si>
  <si>
    <t>Nombre de Jours présent :</t>
  </si>
  <si>
    <t>Total</t>
  </si>
  <si>
    <t>Jours de congé pris</t>
  </si>
  <si>
    <t>Heure de récupération</t>
  </si>
  <si>
    <t>heure de récup prise</t>
  </si>
  <si>
    <t>Disp dir pris</t>
  </si>
  <si>
    <t>Disp Dept en jour pris</t>
  </si>
  <si>
    <t>Disp dept en heure pris</t>
  </si>
  <si>
    <t>*** Pour les heures et minutes, veuillez introduire sous cette forme 00:00 ***</t>
  </si>
  <si>
    <t>ajout d'heure</t>
  </si>
  <si>
    <t>( 00/00/0000)</t>
  </si>
  <si>
    <t>(00:00)</t>
  </si>
  <si>
    <t>(Heure)</t>
  </si>
  <si>
    <t>ajout Disp Dir</t>
  </si>
  <si>
    <t>Dip. Dept.</t>
  </si>
  <si>
    <t>Autre</t>
  </si>
  <si>
    <t>ajout de jour autre</t>
  </si>
  <si>
    <t>Autres Congés :</t>
  </si>
  <si>
    <t>Récup.</t>
  </si>
  <si>
    <t>ajout Disp Dept en heure</t>
  </si>
  <si>
    <t>Autres Congés (Dons de Sang, Décès, etc.) :</t>
  </si>
  <si>
    <t>Autre congé pris</t>
  </si>
  <si>
    <t>Solde au :</t>
  </si>
  <si>
    <t>Compensations</t>
  </si>
  <si>
    <t>Présences</t>
  </si>
  <si>
    <t>En appuyant sur ce bouton ; Vous allez effacer toutes les données que vous aviez introduites !!!</t>
  </si>
  <si>
    <t>Il vous est d'abord conseiller de faire une copie de sauvegarde de ce fichier !!!</t>
  </si>
  <si>
    <t>Afin de changer de calendrier pour une autre année ; Déprotèger l'onglet "Présences" (Clic droit avec la souris sur l'onglet),</t>
  </si>
  <si>
    <t>et ensuite appuyer sur le curseur dans le coin supérieur gauche de la feuille.</t>
  </si>
  <si>
    <t>Appuyer</t>
  </si>
  <si>
    <t>Ferrié</t>
  </si>
  <si>
    <t>Jours d'exemptions</t>
  </si>
  <si>
    <t>Date de début</t>
  </si>
  <si>
    <t>Nombre de jours</t>
  </si>
  <si>
    <t>150 Jours d'exemptions =                             Commission de réforme</t>
  </si>
  <si>
    <t>p</t>
  </si>
  <si>
    <t>P</t>
  </si>
</sst>
</file>

<file path=xl/styles.xml><?xml version="1.0" encoding="utf-8"?>
<styleSheet xmlns="http://schemas.openxmlformats.org/spreadsheetml/2006/main">
  <numFmts count="14"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F800]dddd\,\ mmmm\ dd\,\ yyyy"/>
    <numFmt numFmtId="168" formatCode="&quot;De&quot;\ mmmm\ yyyy"/>
    <numFmt numFmtId="169" formatCode="&quot;Pour &quot;General&quot; mois&quot;"/>
    <numFmt numFmtId="170" formatCode="&quot;à &quot;\ mmmm\ yyyy"/>
    <numFmt numFmtId="171" formatCode="[$-80C]dddd\ d\ mmmm\ yyyy;@"/>
    <numFmt numFmtId="172" formatCode="dddd\ dd\ mmmm\ yyyy"/>
    <numFmt numFmtId="173" formatCode="[hh]&quot;h&quot;mm"/>
    <numFmt numFmtId="174" formatCode="[hh]&quot;h&quot;mm\ "/>
    <numFmt numFmtId="175" formatCode="[$-F400]h:mm:ss\ AM/PM"/>
    <numFmt numFmtId="176" formatCode="[h]:mm\ "/>
    <numFmt numFmtId="177" formatCode="[$-80C]d\ mmmm\ yyyy;@"/>
  </numFmts>
  <fonts count="4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ndalus"/>
      <family val="1"/>
    </font>
    <font>
      <sz val="11"/>
      <color theme="1"/>
      <name val="Andalus"/>
      <family val="1"/>
    </font>
    <font>
      <sz val="11"/>
      <color theme="0"/>
      <name val="MV Boli"/>
    </font>
    <font>
      <b/>
      <sz val="11"/>
      <color theme="1"/>
      <name val="Calibri"/>
      <family val="2"/>
      <scheme val="minor"/>
    </font>
    <font>
      <b/>
      <sz val="24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Arial Black"/>
      <family val="2"/>
    </font>
    <font>
      <b/>
      <sz val="14"/>
      <color theme="0"/>
      <name val="Arial Black"/>
      <family val="2"/>
    </font>
    <font>
      <sz val="10"/>
      <color rgb="FF0000FF"/>
      <name val="Andalus"/>
      <family val="1"/>
    </font>
    <font>
      <sz val="10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FF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 val="double"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rgb="FF0066FF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 val="double"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 val="double"/>
      <sz val="12"/>
      <color theme="1"/>
      <name val="Calibri"/>
      <family val="2"/>
      <scheme val="minor"/>
    </font>
    <font>
      <b/>
      <i/>
      <sz val="72"/>
      <color theme="1"/>
      <name val="Calibri"/>
      <family val="2"/>
      <scheme val="minor"/>
    </font>
    <font>
      <b/>
      <i/>
      <sz val="4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FF00"/>
      </left>
      <right style="medium">
        <color rgb="FF00FF00"/>
      </right>
      <top style="medium">
        <color rgb="FF00FF00"/>
      </top>
      <bottom style="medium">
        <color rgb="FF00FF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222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3" fillId="3" borderId="0" xfId="0" applyNumberFormat="1" applyFont="1" applyFill="1" applyBorder="1" applyAlignment="1" applyProtection="1">
      <alignment horizontal="right" vertical="center"/>
    </xf>
    <xf numFmtId="0" fontId="4" fillId="3" borderId="0" xfId="0" applyFont="1" applyFill="1" applyBorder="1" applyAlignment="1" applyProtection="1">
      <alignment horizontal="center" vertical="center"/>
    </xf>
    <xf numFmtId="164" fontId="5" fillId="4" borderId="1" xfId="0" applyNumberFormat="1" applyFont="1" applyFill="1" applyBorder="1" applyAlignment="1" applyProtection="1">
      <alignment vertical="center"/>
    </xf>
    <xf numFmtId="14" fontId="0" fillId="4" borderId="0" xfId="0" applyNumberFormat="1" applyFill="1" applyProtection="1"/>
    <xf numFmtId="0" fontId="0" fillId="4" borderId="0" xfId="0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</xf>
    <xf numFmtId="164" fontId="3" fillId="5" borderId="0" xfId="0" applyNumberFormat="1" applyFont="1" applyFill="1" applyBorder="1" applyAlignment="1" applyProtection="1">
      <alignment horizontal="right" vertical="center"/>
    </xf>
    <xf numFmtId="0" fontId="4" fillId="5" borderId="0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168" fontId="0" fillId="4" borderId="0" xfId="0" applyNumberFormat="1" applyFill="1" applyAlignment="1" applyProtection="1">
      <alignment horizontal="center" vertical="center"/>
    </xf>
    <xf numFmtId="169" fontId="0" fillId="4" borderId="0" xfId="0" applyNumberFormat="1" applyFill="1" applyAlignment="1" applyProtection="1">
      <alignment horizontal="center" vertical="center"/>
    </xf>
    <xf numFmtId="170" fontId="0" fillId="4" borderId="0" xfId="0" applyNumberFormat="1" applyFill="1" applyAlignment="1" applyProtection="1">
      <alignment horizontal="center" vertical="center"/>
    </xf>
    <xf numFmtId="164" fontId="3" fillId="3" borderId="9" xfId="0" applyNumberFormat="1" applyFont="1" applyFill="1" applyBorder="1" applyAlignment="1" applyProtection="1">
      <alignment horizontal="right" vertical="center"/>
    </xf>
    <xf numFmtId="14" fontId="0" fillId="4" borderId="0" xfId="0" applyNumberFormat="1" applyFill="1" applyBorder="1" applyProtection="1"/>
    <xf numFmtId="164" fontId="3" fillId="3" borderId="11" xfId="0" applyNumberFormat="1" applyFont="1" applyFill="1" applyBorder="1" applyAlignment="1" applyProtection="1">
      <alignment horizontal="right" vertical="center"/>
    </xf>
    <xf numFmtId="164" fontId="1" fillId="5" borderId="4" xfId="0" applyNumberFormat="1" applyFont="1" applyFill="1" applyBorder="1" applyAlignment="1" applyProtection="1">
      <alignment horizontal="right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164" fontId="1" fillId="5" borderId="0" xfId="0" applyNumberFormat="1" applyFont="1" applyFill="1" applyBorder="1" applyAlignment="1" applyProtection="1">
      <alignment horizontal="right" vertical="center"/>
      <protection locked="0"/>
    </xf>
    <xf numFmtId="14" fontId="0" fillId="5" borderId="0" xfId="0" applyNumberFormat="1" applyFill="1" applyBorder="1" applyProtection="1"/>
    <xf numFmtId="0" fontId="0" fillId="5" borderId="0" xfId="0" applyFill="1" applyBorder="1" applyAlignment="1" applyProtection="1">
      <alignment horizontal="center" vertical="center"/>
    </xf>
    <xf numFmtId="167" fontId="1" fillId="5" borderId="4" xfId="0" applyNumberFormat="1" applyFont="1" applyFill="1" applyBorder="1" applyAlignment="1" applyProtection="1">
      <alignment horizontal="center" vertical="center"/>
    </xf>
    <xf numFmtId="0" fontId="1" fillId="5" borderId="0" xfId="0" applyFont="1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164" fontId="3" fillId="3" borderId="12" xfId="0" applyNumberFormat="1" applyFont="1" applyFill="1" applyBorder="1" applyAlignment="1" applyProtection="1">
      <alignment horizontal="right" vertical="center"/>
    </xf>
    <xf numFmtId="164" fontId="9" fillId="4" borderId="3" xfId="0" applyNumberFormat="1" applyFont="1" applyFill="1" applyBorder="1" applyAlignment="1" applyProtection="1">
      <alignment vertical="center"/>
    </xf>
    <xf numFmtId="164" fontId="9" fillId="4" borderId="0" xfId="0" applyNumberFormat="1" applyFont="1" applyFill="1" applyBorder="1" applyAlignment="1" applyProtection="1">
      <alignment vertical="center"/>
    </xf>
    <xf numFmtId="164" fontId="11" fillId="3" borderId="9" xfId="0" applyNumberFormat="1" applyFont="1" applyFill="1" applyBorder="1" applyAlignment="1" applyProtection="1">
      <alignment horizontal="right" vertical="center"/>
    </xf>
    <xf numFmtId="164" fontId="11" fillId="3" borderId="11" xfId="0" applyNumberFormat="1" applyFont="1" applyFill="1" applyBorder="1" applyAlignment="1" applyProtection="1">
      <alignment horizontal="right" vertical="center"/>
    </xf>
    <xf numFmtId="164" fontId="11" fillId="3" borderId="6" xfId="0" applyNumberFormat="1" applyFont="1" applyFill="1" applyBorder="1" applyAlignment="1" applyProtection="1">
      <alignment horizontal="right" vertical="center"/>
    </xf>
    <xf numFmtId="164" fontId="11" fillId="3" borderId="5" xfId="0" applyNumberFormat="1" applyFont="1" applyFill="1" applyBorder="1" applyAlignment="1" applyProtection="1">
      <alignment horizontal="right" vertical="center"/>
    </xf>
    <xf numFmtId="164" fontId="12" fillId="5" borderId="0" xfId="0" applyNumberFormat="1" applyFont="1" applyFill="1" applyBorder="1" applyAlignment="1" applyProtection="1">
      <alignment horizontal="right" vertical="center"/>
      <protection locked="0"/>
    </xf>
    <xf numFmtId="0" fontId="12" fillId="5" borderId="0" xfId="0" applyFont="1" applyFill="1" applyBorder="1" applyAlignment="1" applyProtection="1">
      <alignment horizontal="center" vertical="center"/>
    </xf>
    <xf numFmtId="164" fontId="11" fillId="5" borderId="0" xfId="0" applyNumberFormat="1" applyFont="1" applyFill="1" applyBorder="1" applyAlignment="1" applyProtection="1">
      <alignment horizontal="right" vertical="center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14" fillId="7" borderId="14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4" borderId="7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 applyProtection="1">
      <alignment vertical="center"/>
    </xf>
    <xf numFmtId="0" fontId="7" fillId="4" borderId="21" xfId="0" applyNumberFormat="1" applyFont="1" applyFill="1" applyBorder="1" applyAlignment="1" applyProtection="1">
      <alignment vertical="center"/>
    </xf>
    <xf numFmtId="0" fontId="23" fillId="4" borderId="0" xfId="0" applyFont="1" applyFill="1" applyAlignment="1">
      <alignment horizontal="right" vertical="center"/>
    </xf>
    <xf numFmtId="0" fontId="24" fillId="4" borderId="0" xfId="0" applyFont="1" applyFill="1" applyAlignment="1">
      <alignment horizontal="center" vertical="center"/>
    </xf>
    <xf numFmtId="0" fontId="23" fillId="4" borderId="0" xfId="0" applyFont="1" applyFill="1" applyAlignment="1">
      <alignment vertical="center"/>
    </xf>
    <xf numFmtId="0" fontId="25" fillId="4" borderId="0" xfId="0" applyFont="1" applyFill="1" applyAlignment="1">
      <alignment horizontal="center" vertical="center"/>
    </xf>
    <xf numFmtId="0" fontId="26" fillId="4" borderId="0" xfId="0" applyFont="1" applyFill="1" applyAlignment="1">
      <alignment vertical="center"/>
    </xf>
    <xf numFmtId="0" fontId="23" fillId="4" borderId="0" xfId="0" applyFont="1" applyFill="1" applyAlignment="1">
      <alignment horizontal="center" vertical="center"/>
    </xf>
    <xf numFmtId="0" fontId="25" fillId="0" borderId="22" xfId="0" applyFont="1" applyFill="1" applyBorder="1" applyAlignment="1" applyProtection="1">
      <alignment horizontal="center" vertical="center"/>
      <protection locked="0"/>
    </xf>
    <xf numFmtId="0" fontId="23" fillId="8" borderId="0" xfId="0" applyFont="1" applyFill="1" applyAlignment="1">
      <alignment horizontal="center" vertical="center"/>
    </xf>
    <xf numFmtId="0" fontId="23" fillId="8" borderId="0" xfId="0" applyFont="1" applyFill="1" applyAlignment="1" applyProtection="1">
      <alignment horizontal="center" vertical="center"/>
    </xf>
    <xf numFmtId="0" fontId="29" fillId="8" borderId="0" xfId="0" applyFont="1" applyFill="1" applyAlignment="1" applyProtection="1">
      <alignment horizontal="center" vertical="center"/>
    </xf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4" fontId="17" fillId="0" borderId="0" xfId="0" applyNumberFormat="1" applyFont="1" applyAlignment="1">
      <alignment horizontal="center" vertical="center"/>
    </xf>
    <xf numFmtId="174" fontId="6" fillId="0" borderId="15" xfId="0" applyNumberFormat="1" applyFont="1" applyBorder="1" applyAlignment="1">
      <alignment horizontal="center" vertical="center"/>
    </xf>
    <xf numFmtId="174" fontId="25" fillId="0" borderId="22" xfId="0" applyNumberFormat="1" applyFont="1" applyFill="1" applyBorder="1" applyAlignment="1" applyProtection="1">
      <alignment horizontal="center" vertical="center"/>
      <protection locked="0"/>
    </xf>
    <xf numFmtId="0" fontId="31" fillId="8" borderId="0" xfId="0" applyFont="1" applyFill="1" applyAlignment="1" applyProtection="1">
      <alignment horizontal="center" vertical="center"/>
    </xf>
    <xf numFmtId="0" fontId="32" fillId="10" borderId="18" xfId="0" applyNumberFormat="1" applyFont="1" applyFill="1" applyBorder="1" applyAlignment="1" applyProtection="1">
      <alignment horizontal="center" vertical="center"/>
    </xf>
    <xf numFmtId="0" fontId="32" fillId="8" borderId="0" xfId="0" applyFont="1" applyFill="1" applyAlignment="1" applyProtection="1">
      <alignment horizontal="center" vertical="center"/>
    </xf>
    <xf numFmtId="0" fontId="32" fillId="11" borderId="26" xfId="0" applyNumberFormat="1" applyFont="1" applyFill="1" applyBorder="1" applyAlignment="1" applyProtection="1">
      <alignment horizontal="center" vertical="center"/>
    </xf>
    <xf numFmtId="0" fontId="32" fillId="8" borderId="0" xfId="0" applyNumberFormat="1" applyFont="1" applyFill="1" applyBorder="1" applyAlignment="1" applyProtection="1">
      <alignment horizontal="center" vertical="center"/>
    </xf>
    <xf numFmtId="0" fontId="1" fillId="8" borderId="0" xfId="0" applyNumberFormat="1" applyFont="1" applyFill="1" applyBorder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33" fillId="8" borderId="0" xfId="0" applyNumberFormat="1" applyFont="1" applyFill="1" applyBorder="1" applyAlignment="1" applyProtection="1">
      <alignment horizontal="center" vertical="center"/>
    </xf>
    <xf numFmtId="0" fontId="36" fillId="11" borderId="25" xfId="0" applyNumberFormat="1" applyFont="1" applyFill="1" applyBorder="1" applyAlignment="1" applyProtection="1">
      <alignment horizontal="center" vertical="center"/>
    </xf>
    <xf numFmtId="171" fontId="1" fillId="0" borderId="17" xfId="0" applyNumberFormat="1" applyFont="1" applyFill="1" applyBorder="1" applyAlignment="1" applyProtection="1">
      <alignment horizontal="left" vertical="center"/>
      <protection locked="0"/>
    </xf>
    <xf numFmtId="174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174" fontId="1" fillId="0" borderId="28" xfId="0" applyNumberFormat="1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174" fontId="1" fillId="0" borderId="27" xfId="0" applyNumberFormat="1" applyFont="1" applyFill="1" applyBorder="1" applyAlignment="1" applyProtection="1">
      <alignment horizontal="center" vertical="center"/>
      <protection locked="0"/>
    </xf>
    <xf numFmtId="172" fontId="1" fillId="0" borderId="17" xfId="0" applyNumberFormat="1" applyFont="1" applyFill="1" applyBorder="1" applyAlignment="1" applyProtection="1">
      <alignment horizontal="left" vertical="center"/>
      <protection locked="0"/>
    </xf>
    <xf numFmtId="0" fontId="36" fillId="11" borderId="17" xfId="0" applyNumberFormat="1" applyFont="1" applyFill="1" applyBorder="1" applyAlignment="1" applyProtection="1">
      <alignment horizontal="center" vertical="center"/>
    </xf>
    <xf numFmtId="0" fontId="32" fillId="11" borderId="18" xfId="0" applyNumberFormat="1" applyFont="1" applyFill="1" applyBorder="1" applyAlignment="1" applyProtection="1">
      <alignment horizontal="center" vertical="center"/>
    </xf>
    <xf numFmtId="0" fontId="32" fillId="12" borderId="18" xfId="0" applyNumberFormat="1" applyFont="1" applyFill="1" applyBorder="1" applyAlignment="1" applyProtection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36" fillId="11" borderId="17" xfId="0" applyNumberFormat="1" applyFont="1" applyFill="1" applyBorder="1" applyAlignment="1" applyProtection="1">
      <alignment horizontal="center" vertical="center"/>
    </xf>
    <xf numFmtId="174" fontId="36" fillId="12" borderId="17" xfId="0" applyNumberFormat="1" applyFont="1" applyFill="1" applyBorder="1" applyAlignment="1" applyProtection="1">
      <alignment vertical="center"/>
    </xf>
    <xf numFmtId="174" fontId="36" fillId="12" borderId="17" xfId="0" applyNumberFormat="1" applyFont="1" applyFill="1" applyBorder="1" applyAlignment="1" applyProtection="1">
      <alignment horizontal="center" vertical="center"/>
    </xf>
    <xf numFmtId="174" fontId="32" fillId="12" borderId="18" xfId="0" applyNumberFormat="1" applyFont="1" applyFill="1" applyBorder="1" applyAlignment="1" applyProtection="1">
      <alignment horizontal="center" vertical="center"/>
    </xf>
    <xf numFmtId="0" fontId="1" fillId="8" borderId="0" xfId="0" applyNumberFormat="1" applyFont="1" applyFill="1" applyAlignment="1" applyProtection="1">
      <alignment horizontal="center" vertical="center"/>
    </xf>
    <xf numFmtId="0" fontId="23" fillId="8" borderId="0" xfId="0" applyNumberFormat="1" applyFont="1" applyFill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 vertical="center"/>
      <protection locked="0"/>
    </xf>
    <xf numFmtId="0" fontId="36" fillId="11" borderId="16" xfId="0" applyNumberFormat="1" applyFont="1" applyFill="1" applyBorder="1" applyAlignment="1" applyProtection="1">
      <alignment horizontal="center" vertical="center"/>
    </xf>
    <xf numFmtId="0" fontId="29" fillId="8" borderId="0" xfId="0" applyFont="1" applyFill="1" applyAlignment="1">
      <alignment horizontal="center" vertical="center"/>
    </xf>
    <xf numFmtId="0" fontId="1" fillId="0" borderId="27" xfId="0" applyNumberFormat="1" applyFont="1" applyFill="1" applyBorder="1" applyAlignment="1" applyProtection="1">
      <alignment horizontal="center" vertical="center"/>
      <protection locked="0"/>
    </xf>
    <xf numFmtId="0" fontId="39" fillId="8" borderId="0" xfId="0" applyFont="1" applyFill="1" applyAlignment="1" applyProtection="1">
      <alignment horizontal="center" vertical="center"/>
    </xf>
    <xf numFmtId="0" fontId="39" fillId="8" borderId="0" xfId="0" applyFont="1" applyFill="1" applyAlignment="1">
      <alignment horizontal="center" vertical="center"/>
    </xf>
    <xf numFmtId="0" fontId="31" fillId="8" borderId="19" xfId="0" applyFont="1" applyFill="1" applyBorder="1" applyAlignment="1" applyProtection="1">
      <alignment horizontal="center" vertical="center"/>
    </xf>
    <xf numFmtId="0" fontId="39" fillId="8" borderId="3" xfId="0" applyFont="1" applyFill="1" applyBorder="1" applyAlignment="1" applyProtection="1">
      <alignment horizontal="center" vertical="center"/>
    </xf>
    <xf numFmtId="0" fontId="31" fillId="8" borderId="3" xfId="0" applyFont="1" applyFill="1" applyBorder="1" applyAlignment="1" applyProtection="1">
      <alignment horizontal="center" vertical="center"/>
    </xf>
    <xf numFmtId="0" fontId="31" fillId="8" borderId="20" xfId="0" applyFont="1" applyFill="1" applyBorder="1" applyAlignment="1" applyProtection="1">
      <alignment horizontal="center" vertical="center"/>
    </xf>
    <xf numFmtId="0" fontId="23" fillId="8" borderId="4" xfId="0" applyFont="1" applyFill="1" applyBorder="1" applyAlignment="1">
      <alignment horizontal="center" vertical="center"/>
    </xf>
    <xf numFmtId="0" fontId="39" fillId="8" borderId="0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/>
    </xf>
    <xf numFmtId="0" fontId="39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174" fontId="23" fillId="2" borderId="0" xfId="0" applyNumberFormat="1" applyFont="1" applyFill="1" applyBorder="1" applyAlignment="1">
      <alignment horizontal="center" vertical="center"/>
    </xf>
    <xf numFmtId="174" fontId="23" fillId="8" borderId="0" xfId="0" applyNumberFormat="1" applyFont="1" applyFill="1" applyBorder="1" applyAlignment="1">
      <alignment horizontal="center" vertical="center"/>
    </xf>
    <xf numFmtId="0" fontId="23" fillId="8" borderId="23" xfId="0" applyFont="1" applyFill="1" applyBorder="1" applyAlignment="1">
      <alignment horizontal="center" vertical="center"/>
    </xf>
    <xf numFmtId="0" fontId="39" fillId="8" borderId="21" xfId="0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0" fontId="23" fillId="8" borderId="24" xfId="0" applyFont="1" applyFill="1" applyBorder="1" applyAlignment="1">
      <alignment horizontal="center" vertical="center"/>
    </xf>
    <xf numFmtId="0" fontId="41" fillId="8" borderId="3" xfId="0" applyFont="1" applyFill="1" applyBorder="1" applyAlignment="1">
      <alignment horizontal="center" vertical="center"/>
    </xf>
    <xf numFmtId="0" fontId="41" fillId="8" borderId="0" xfId="0" applyFont="1" applyFill="1" applyBorder="1" applyAlignment="1">
      <alignment horizontal="center" vertical="center"/>
    </xf>
    <xf numFmtId="0" fontId="36" fillId="12" borderId="17" xfId="0" applyNumberFormat="1" applyFont="1" applyFill="1" applyBorder="1" applyAlignment="1" applyProtection="1">
      <alignment horizontal="center" vertical="center"/>
    </xf>
    <xf numFmtId="0" fontId="36" fillId="12" borderId="16" xfId="0" applyNumberFormat="1" applyFont="1" applyFill="1" applyBorder="1" applyAlignment="1" applyProtection="1">
      <alignment horizontal="center" vertical="center"/>
    </xf>
    <xf numFmtId="0" fontId="1" fillId="8" borderId="0" xfId="0" applyFont="1" applyFill="1" applyBorder="1" applyAlignment="1" applyProtection="1">
      <alignment horizontal="center" vertical="center"/>
    </xf>
    <xf numFmtId="0" fontId="29" fillId="14" borderId="0" xfId="0" applyFont="1" applyFill="1"/>
    <xf numFmtId="0" fontId="40" fillId="14" borderId="0" xfId="0" applyFont="1" applyFill="1"/>
    <xf numFmtId="171" fontId="44" fillId="0" borderId="17" xfId="0" applyNumberFormat="1" applyFont="1" applyFill="1" applyBorder="1" applyAlignment="1" applyProtection="1">
      <alignment horizontal="left" vertical="center"/>
      <protection locked="0"/>
    </xf>
    <xf numFmtId="17" fontId="1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Alignment="1">
      <alignment horizontal="center" vertical="center"/>
    </xf>
    <xf numFmtId="0" fontId="0" fillId="8" borderId="0" xfId="0" applyFill="1"/>
    <xf numFmtId="0" fontId="37" fillId="8" borderId="14" xfId="0" applyFont="1" applyFill="1" applyBorder="1" applyAlignment="1">
      <alignment horizontal="center" vertical="center"/>
    </xf>
    <xf numFmtId="0" fontId="29" fillId="8" borderId="0" xfId="0" applyFont="1" applyFill="1"/>
    <xf numFmtId="14" fontId="29" fillId="8" borderId="30" xfId="0" applyNumberFormat="1" applyFont="1" applyFill="1" applyBorder="1" applyAlignment="1">
      <alignment horizontal="center" vertical="center"/>
    </xf>
    <xf numFmtId="0" fontId="29" fillId="8" borderId="8" xfId="0" applyFont="1" applyFill="1" applyBorder="1" applyAlignment="1">
      <alignment horizontal="center" vertical="center"/>
    </xf>
    <xf numFmtId="164" fontId="10" fillId="6" borderId="7" xfId="0" applyNumberFormat="1" applyFont="1" applyFill="1" applyBorder="1" applyAlignment="1" applyProtection="1">
      <alignment horizontal="center" vertical="center"/>
    </xf>
    <xf numFmtId="164" fontId="10" fillId="6" borderId="8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164" fontId="10" fillId="5" borderId="7" xfId="0" applyNumberFormat="1" applyFont="1" applyFill="1" applyBorder="1" applyAlignment="1" applyProtection="1">
      <alignment horizontal="center" vertical="center"/>
    </xf>
    <xf numFmtId="164" fontId="10" fillId="5" borderId="8" xfId="0" applyNumberFormat="1" applyFont="1" applyFill="1" applyBorder="1" applyAlignment="1" applyProtection="1">
      <alignment horizontal="center" vertical="center"/>
    </xf>
    <xf numFmtId="0" fontId="8" fillId="4" borderId="0" xfId="0" applyNumberFormat="1" applyFont="1" applyFill="1" applyBorder="1" applyAlignment="1" applyProtection="1">
      <alignment horizontal="center" vertical="center"/>
    </xf>
    <xf numFmtId="0" fontId="7" fillId="4" borderId="21" xfId="0" applyNumberFormat="1" applyFont="1" applyFill="1" applyBorder="1" applyAlignment="1" applyProtection="1">
      <alignment horizontal="center" vertical="center"/>
    </xf>
    <xf numFmtId="0" fontId="35" fillId="4" borderId="7" xfId="0" applyNumberFormat="1" applyFont="1" applyFill="1" applyBorder="1" applyAlignment="1" applyProtection="1">
      <alignment horizontal="center" vertical="center"/>
    </xf>
    <xf numFmtId="0" fontId="35" fillId="4" borderId="15" xfId="0" applyNumberFormat="1" applyFont="1" applyFill="1" applyBorder="1" applyAlignment="1" applyProtection="1">
      <alignment horizontal="center" vertical="center"/>
    </xf>
    <xf numFmtId="0" fontId="35" fillId="4" borderId="8" xfId="0" applyNumberFormat="1" applyFont="1" applyFill="1" applyBorder="1" applyAlignment="1" applyProtection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37" fillId="9" borderId="16" xfId="0" applyNumberFormat="1" applyFont="1" applyFill="1" applyBorder="1" applyAlignment="1" applyProtection="1">
      <alignment horizontal="center" vertical="center"/>
    </xf>
    <xf numFmtId="0" fontId="37" fillId="9" borderId="18" xfId="0" applyNumberFormat="1" applyFont="1" applyFill="1" applyBorder="1" applyAlignment="1" applyProtection="1">
      <alignment horizontal="center" vertical="center"/>
    </xf>
    <xf numFmtId="0" fontId="34" fillId="4" borderId="7" xfId="0" applyNumberFormat="1" applyFont="1" applyFill="1" applyBorder="1" applyAlignment="1" applyProtection="1">
      <alignment horizontal="center" vertical="center"/>
    </xf>
    <xf numFmtId="0" fontId="34" fillId="4" borderId="15" xfId="0" applyNumberFormat="1" applyFont="1" applyFill="1" applyBorder="1" applyAlignment="1" applyProtection="1">
      <alignment horizontal="center" vertical="center"/>
    </xf>
    <xf numFmtId="0" fontId="34" fillId="4" borderId="8" xfId="0" applyNumberFormat="1" applyFont="1" applyFill="1" applyBorder="1" applyAlignment="1" applyProtection="1">
      <alignment horizontal="center" vertical="center"/>
    </xf>
    <xf numFmtId="0" fontId="37" fillId="13" borderId="16" xfId="0" applyFont="1" applyFill="1" applyBorder="1" applyAlignment="1" applyProtection="1">
      <alignment horizontal="center" vertical="center"/>
    </xf>
    <xf numFmtId="0" fontId="37" fillId="13" borderId="18" xfId="0" applyFont="1" applyFill="1" applyBorder="1" applyAlignment="1" applyProtection="1">
      <alignment horizontal="center" vertical="center"/>
    </xf>
    <xf numFmtId="0" fontId="37" fillId="9" borderId="16" xfId="0" applyFont="1" applyFill="1" applyBorder="1" applyAlignment="1" applyProtection="1">
      <alignment horizontal="center" vertical="center"/>
    </xf>
    <xf numFmtId="0" fontId="37" fillId="9" borderId="18" xfId="0" applyFont="1" applyFill="1" applyBorder="1" applyAlignment="1" applyProtection="1">
      <alignment horizontal="center" vertical="center"/>
    </xf>
    <xf numFmtId="174" fontId="37" fillId="9" borderId="16" xfId="0" applyNumberFormat="1" applyFont="1" applyFill="1" applyBorder="1" applyAlignment="1" applyProtection="1">
      <alignment horizontal="center" vertical="center"/>
    </xf>
    <xf numFmtId="174" fontId="37" fillId="9" borderId="18" xfId="0" applyNumberFormat="1" applyFont="1" applyFill="1" applyBorder="1" applyAlignment="1" applyProtection="1">
      <alignment horizontal="center" vertical="center"/>
    </xf>
    <xf numFmtId="0" fontId="38" fillId="2" borderId="29" xfId="0" applyFont="1" applyFill="1" applyBorder="1" applyAlignment="1" applyProtection="1">
      <alignment horizontal="center" vertical="center"/>
    </xf>
    <xf numFmtId="0" fontId="38" fillId="2" borderId="26" xfId="0" applyFont="1" applyFill="1" applyBorder="1" applyAlignment="1" applyProtection="1">
      <alignment horizontal="center" vertical="center"/>
    </xf>
    <xf numFmtId="177" fontId="40" fillId="2" borderId="3" xfId="0" applyNumberFormat="1" applyFont="1" applyFill="1" applyBorder="1" applyAlignment="1" applyProtection="1">
      <alignment horizontal="center" vertical="center"/>
    </xf>
    <xf numFmtId="177" fontId="40" fillId="2" borderId="20" xfId="0" applyNumberFormat="1" applyFont="1" applyFill="1" applyBorder="1" applyAlignment="1" applyProtection="1">
      <alignment horizontal="center" vertical="center"/>
    </xf>
    <xf numFmtId="177" fontId="40" fillId="2" borderId="21" xfId="0" applyNumberFormat="1" applyFont="1" applyFill="1" applyBorder="1" applyAlignment="1" applyProtection="1">
      <alignment horizontal="center" vertical="center"/>
    </xf>
    <xf numFmtId="177" fontId="40" fillId="2" borderId="24" xfId="0" applyNumberFormat="1" applyFont="1" applyFill="1" applyBorder="1" applyAlignment="1" applyProtection="1">
      <alignment horizontal="center" vertical="center"/>
    </xf>
    <xf numFmtId="0" fontId="36" fillId="10" borderId="16" xfId="0" applyNumberFormat="1" applyFont="1" applyFill="1" applyBorder="1" applyAlignment="1" applyProtection="1">
      <alignment horizontal="center" vertical="center"/>
    </xf>
    <xf numFmtId="0" fontId="36" fillId="10" borderId="17" xfId="0" applyNumberFormat="1" applyFont="1" applyFill="1" applyBorder="1" applyAlignment="1" applyProtection="1">
      <alignment horizontal="center" vertical="center"/>
    </xf>
    <xf numFmtId="0" fontId="36" fillId="12" borderId="17" xfId="0" applyNumberFormat="1" applyFont="1" applyFill="1" applyBorder="1" applyAlignment="1" applyProtection="1">
      <alignment horizontal="center" vertical="center"/>
    </xf>
    <xf numFmtId="0" fontId="36" fillId="12" borderId="16" xfId="0" applyNumberFormat="1" applyFont="1" applyFill="1" applyBorder="1" applyAlignment="1" applyProtection="1">
      <alignment horizontal="center" vertical="center"/>
    </xf>
    <xf numFmtId="0" fontId="36" fillId="11" borderId="17" xfId="0" applyNumberFormat="1" applyFont="1" applyFill="1" applyBorder="1" applyAlignment="1" applyProtection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28" fillId="4" borderId="0" xfId="0" applyFont="1" applyFill="1" applyAlignment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6" fillId="9" borderId="19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45" fillId="11" borderId="19" xfId="0" applyFont="1" applyFill="1" applyBorder="1" applyAlignment="1">
      <alignment horizontal="center" vertical="center"/>
    </xf>
    <xf numFmtId="0" fontId="45" fillId="11" borderId="20" xfId="0" applyFont="1" applyFill="1" applyBorder="1" applyAlignment="1">
      <alignment horizontal="center" vertical="center"/>
    </xf>
    <xf numFmtId="0" fontId="45" fillId="11" borderId="4" xfId="0" applyFont="1" applyFill="1" applyBorder="1" applyAlignment="1">
      <alignment horizontal="center" vertical="center"/>
    </xf>
    <xf numFmtId="0" fontId="45" fillId="11" borderId="2" xfId="0" applyFont="1" applyFill="1" applyBorder="1" applyAlignment="1">
      <alignment horizontal="center" vertical="center"/>
    </xf>
    <xf numFmtId="0" fontId="45" fillId="11" borderId="23" xfId="0" applyFont="1" applyFill="1" applyBorder="1" applyAlignment="1">
      <alignment horizontal="center" vertical="center"/>
    </xf>
    <xf numFmtId="0" fontId="45" fillId="11" borderId="24" xfId="0" applyFont="1" applyFill="1" applyBorder="1" applyAlignment="1">
      <alignment horizontal="center" vertical="center"/>
    </xf>
    <xf numFmtId="0" fontId="46" fillId="8" borderId="4" xfId="0" applyFont="1" applyFill="1" applyBorder="1" applyAlignment="1">
      <alignment horizontal="center" vertical="center"/>
    </xf>
    <xf numFmtId="0" fontId="46" fillId="8" borderId="0" xfId="0" applyFont="1" applyFill="1" applyBorder="1" applyAlignment="1">
      <alignment horizontal="center" vertical="center"/>
    </xf>
    <xf numFmtId="0" fontId="47" fillId="15" borderId="19" xfId="0" applyFont="1" applyFill="1" applyBorder="1" applyAlignment="1">
      <alignment horizontal="center" vertical="center" wrapText="1"/>
    </xf>
    <xf numFmtId="0" fontId="47" fillId="15" borderId="3" xfId="0" applyFont="1" applyFill="1" applyBorder="1" applyAlignment="1">
      <alignment horizontal="center" vertical="center" wrapText="1"/>
    </xf>
    <xf numFmtId="0" fontId="47" fillId="15" borderId="20" xfId="0" applyFont="1" applyFill="1" applyBorder="1" applyAlignment="1">
      <alignment horizontal="center" vertical="center" wrapText="1"/>
    </xf>
    <xf numFmtId="0" fontId="47" fillId="15" borderId="4" xfId="0" applyFont="1" applyFill="1" applyBorder="1" applyAlignment="1">
      <alignment horizontal="center" vertical="center" wrapText="1"/>
    </xf>
    <xf numFmtId="0" fontId="47" fillId="15" borderId="0" xfId="0" applyFont="1" applyFill="1" applyBorder="1" applyAlignment="1">
      <alignment horizontal="center" vertical="center" wrapText="1"/>
    </xf>
    <xf numFmtId="0" fontId="47" fillId="15" borderId="2" xfId="0" applyFont="1" applyFill="1" applyBorder="1" applyAlignment="1">
      <alignment horizontal="center" vertical="center" wrapText="1"/>
    </xf>
    <xf numFmtId="0" fontId="47" fillId="15" borderId="23" xfId="0" applyFont="1" applyFill="1" applyBorder="1" applyAlignment="1">
      <alignment horizontal="center" vertical="center" wrapText="1"/>
    </xf>
    <xf numFmtId="0" fontId="47" fillId="15" borderId="21" xfId="0" applyFont="1" applyFill="1" applyBorder="1" applyAlignment="1">
      <alignment horizontal="center" vertical="center" wrapText="1"/>
    </xf>
    <xf numFmtId="0" fontId="47" fillId="15" borderId="24" xfId="0" applyFont="1" applyFill="1" applyBorder="1" applyAlignment="1">
      <alignment horizontal="center" vertical="center" wrapText="1"/>
    </xf>
    <xf numFmtId="0" fontId="42" fillId="14" borderId="0" xfId="0" applyFont="1" applyFill="1" applyAlignment="1">
      <alignment horizontal="center"/>
    </xf>
    <xf numFmtId="0" fontId="43" fillId="14" borderId="0" xfId="0" applyFont="1" applyFill="1" applyAlignment="1">
      <alignment horizontal="center"/>
    </xf>
    <xf numFmtId="0" fontId="10" fillId="6" borderId="7" xfId="0" applyNumberFormat="1" applyFont="1" applyFill="1" applyBorder="1" applyAlignment="1" applyProtection="1">
      <alignment horizontal="center" vertical="center"/>
    </xf>
    <xf numFmtId="0" fontId="10" fillId="6" borderId="8" xfId="0" applyNumberFormat="1" applyFont="1" applyFill="1" applyBorder="1" applyAlignment="1" applyProtection="1">
      <alignment horizontal="center" vertical="center"/>
    </xf>
  </cellXfs>
  <cellStyles count="4">
    <cellStyle name="Euro" xfId="3"/>
    <cellStyle name="Milliers 2" xfId="2"/>
    <cellStyle name="Normal" xfId="0" builtinId="0"/>
    <cellStyle name="Normal 2" xfId="1"/>
  </cellStyles>
  <dxfs count="129"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39F33"/>
      <color rgb="FFCC0099"/>
      <color rgb="FF66FF33"/>
      <color rgb="FFB2B2B2"/>
      <color rgb="FF00FF00"/>
      <color rgb="FF0066FF"/>
      <color rgb="FF0000FF"/>
      <color rgb="FF000000"/>
      <color rgb="FFA6A6A6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3000" min="201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352425</xdr:colOff>
      <xdr:row>12</xdr:row>
      <xdr:rowOff>0</xdr:rowOff>
    </xdr:from>
    <xdr:to>
      <xdr:col>7</xdr:col>
      <xdr:colOff>96549</xdr:colOff>
      <xdr:row>14</xdr:row>
      <xdr:rowOff>152400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H="1">
          <a:off x="4105275" y="2771775"/>
          <a:ext cx="963324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514350</xdr:colOff>
      <xdr:row>7</xdr:row>
      <xdr:rowOff>85725</xdr:rowOff>
    </xdr:from>
    <xdr:to>
      <xdr:col>17</xdr:col>
      <xdr:colOff>161925</xdr:colOff>
      <xdr:row>17</xdr:row>
      <xdr:rowOff>28575</xdr:rowOff>
    </xdr:to>
    <xdr:sp macro="[0]!modif" textlink="">
      <xdr:nvSpPr>
        <xdr:cNvPr id="2" name="Rounded Rectangle 1"/>
        <xdr:cNvSpPr/>
      </xdr:nvSpPr>
      <xdr:spPr>
        <a:xfrm>
          <a:off x="6610350" y="1752600"/>
          <a:ext cx="3914775" cy="2324100"/>
        </a:xfrm>
        <a:prstGeom prst="roundRect">
          <a:avLst/>
        </a:prstGeom>
        <a:solidFill>
          <a:srgbClr val="FF0000"/>
        </a:solidFill>
        <a:ln w="635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6000" b="1" i="1">
              <a:solidFill>
                <a:schemeClr val="tx1"/>
              </a:solidFill>
            </a:rPr>
            <a:t>Delete</a:t>
          </a:r>
        </a:p>
      </xdr:txBody>
    </xdr:sp>
    <xdr:clientData fLocksWithSheet="0"/>
  </xdr:twoCellAnchor>
  <xdr:twoCellAnchor>
    <xdr:from>
      <xdr:col>6</xdr:col>
      <xdr:colOff>304800</xdr:colOff>
      <xdr:row>9</xdr:row>
      <xdr:rowOff>180975</xdr:rowOff>
    </xdr:from>
    <xdr:to>
      <xdr:col>9</xdr:col>
      <xdr:colOff>381000</xdr:colOff>
      <xdr:row>14</xdr:row>
      <xdr:rowOff>9525</xdr:rowOff>
    </xdr:to>
    <xdr:sp macro="" textlink="">
      <xdr:nvSpPr>
        <xdr:cNvPr id="4" name="Right Arrow 3"/>
        <xdr:cNvSpPr/>
      </xdr:nvSpPr>
      <xdr:spPr>
        <a:xfrm>
          <a:off x="3962400" y="2324100"/>
          <a:ext cx="1905000" cy="1019175"/>
        </a:xfrm>
        <a:prstGeom prst="rightArrow">
          <a:avLst/>
        </a:prstGeom>
        <a:solidFill>
          <a:srgbClr val="039F33"/>
        </a:solidFill>
        <a:ln w="508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FF00"/>
    <pageSetUpPr fitToPage="1"/>
  </sheetPr>
  <dimension ref="A1:AP40"/>
  <sheetViews>
    <sheetView showGridLines="0" tabSelected="1" zoomScaleNormal="100" workbookViewId="0">
      <selection activeCell="D3" sqref="D3"/>
    </sheetView>
  </sheetViews>
  <sheetFormatPr baseColWidth="10" defaultColWidth="0" defaultRowHeight="0" customHeight="1" zeroHeight="1"/>
  <cols>
    <col min="1" max="1" width="1.6640625" style="4" customWidth="1"/>
    <col min="2" max="2" width="7" style="4" customWidth="1"/>
    <col min="3" max="3" width="1.33203125" style="10" customWidth="1"/>
    <col min="4" max="4" width="10" style="21" customWidth="1"/>
    <col min="5" max="5" width="9.6640625" style="22" customWidth="1"/>
    <col min="6" max="6" width="1.33203125" style="22" customWidth="1"/>
    <col min="7" max="7" width="7.44140625" style="23" bestFit="1" customWidth="1"/>
    <col min="8" max="8" width="9.6640625" style="22" customWidth="1"/>
    <col min="9" max="9" width="1.33203125" style="22" customWidth="1"/>
    <col min="10" max="10" width="7.44140625" style="36" customWidth="1"/>
    <col min="11" max="11" width="9.6640625" style="22" customWidth="1"/>
    <col min="12" max="12" width="1.33203125" style="22" customWidth="1"/>
    <col min="13" max="13" width="7.44140625" style="36" bestFit="1" customWidth="1"/>
    <col min="14" max="14" width="9.6640625" style="22" customWidth="1"/>
    <col min="15" max="15" width="1.33203125" style="22" customWidth="1"/>
    <col min="16" max="16" width="7.44140625" style="36" bestFit="1" customWidth="1"/>
    <col min="17" max="17" width="9.6640625" style="22" customWidth="1"/>
    <col min="18" max="18" width="1.33203125" style="22" customWidth="1"/>
    <col min="19" max="19" width="7.44140625" style="36" bestFit="1" customWidth="1"/>
    <col min="20" max="20" width="9.6640625" style="22" customWidth="1"/>
    <col min="21" max="21" width="1.33203125" style="22" customWidth="1"/>
    <col min="22" max="22" width="7.44140625" style="23" bestFit="1" customWidth="1"/>
    <col min="23" max="23" width="9.6640625" style="22" customWidth="1"/>
    <col min="24" max="24" width="1.33203125" style="22" customWidth="1"/>
    <col min="25" max="25" width="7.44140625" style="23" bestFit="1" customWidth="1"/>
    <col min="26" max="26" width="9.6640625" style="22" customWidth="1"/>
    <col min="27" max="27" width="1.33203125" style="22" customWidth="1"/>
    <col min="28" max="28" width="7.44140625" style="23" bestFit="1" customWidth="1"/>
    <col min="29" max="29" width="9.6640625" style="22" customWidth="1"/>
    <col min="30" max="30" width="1.33203125" style="22" customWidth="1"/>
    <col min="31" max="31" width="7.44140625" style="23" bestFit="1" customWidth="1"/>
    <col min="32" max="32" width="9.6640625" style="22" customWidth="1"/>
    <col min="33" max="33" width="1.33203125" style="22" customWidth="1"/>
    <col min="34" max="34" width="7.44140625" style="36" bestFit="1" customWidth="1"/>
    <col min="35" max="35" width="9.6640625" style="22" customWidth="1"/>
    <col min="36" max="36" width="1.33203125" style="22" customWidth="1"/>
    <col min="37" max="37" width="7.44140625" style="36" bestFit="1" customWidth="1"/>
    <col min="38" max="38" width="9.6640625" style="28" customWidth="1"/>
    <col min="39" max="39" width="1.33203125" style="3" customWidth="1"/>
    <col min="40" max="40" width="7.44140625" style="3" bestFit="1" customWidth="1"/>
    <col min="41" max="41" width="9.6640625" style="3" customWidth="1"/>
    <col min="42" max="42" width="6.88671875" style="4" customWidth="1"/>
    <col min="43" max="16384" width="6.88671875" style="4" hidden="1"/>
  </cols>
  <sheetData>
    <row r="1" spans="1:42" ht="30.75" customHeight="1" thickBot="1">
      <c r="A1" s="14"/>
      <c r="B1" s="9"/>
      <c r="C1" s="151">
        <v>2018</v>
      </c>
      <c r="D1" s="151"/>
      <c r="E1" s="151"/>
      <c r="F1" s="66"/>
      <c r="G1" s="155" t="s">
        <v>19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67"/>
      <c r="AE1" s="67"/>
      <c r="AF1" s="67"/>
      <c r="AG1" s="67"/>
      <c r="AH1" s="67"/>
      <c r="AI1" s="67"/>
      <c r="AJ1" s="67"/>
      <c r="AK1" s="67"/>
      <c r="AL1" s="67"/>
      <c r="AM1" s="154">
        <f>YEAR(AN3)</f>
        <v>2019</v>
      </c>
      <c r="AN1" s="154"/>
      <c r="AO1" s="154"/>
      <c r="AP1" s="14"/>
    </row>
    <row r="2" spans="1:42" ht="35.25" customHeight="1" thickBot="1">
      <c r="A2" s="14"/>
      <c r="B2" s="14"/>
      <c r="C2" s="7" t="e">
        <f>MONTH(1&amp;D2)</f>
        <v>#VALUE!</v>
      </c>
      <c r="D2" s="149" t="s">
        <v>0</v>
      </c>
      <c r="E2" s="150"/>
      <c r="F2" s="30">
        <f>MONTH(1&amp;G2)</f>
        <v>2</v>
      </c>
      <c r="G2" s="220" t="str">
        <f>PROPER(TEXT(EDATE(D3,1),"mmmm"))</f>
        <v>Février</v>
      </c>
      <c r="H2" s="221"/>
      <c r="I2" s="30">
        <f>MONTH(1&amp;J2)</f>
        <v>3</v>
      </c>
      <c r="J2" s="149" t="str">
        <f>PROPER(TEXT(EDATE(G3,1),"mmmm"))</f>
        <v>Mars</v>
      </c>
      <c r="K2" s="150"/>
      <c r="L2" s="30">
        <f>MONTH(1&amp;M2)</f>
        <v>4</v>
      </c>
      <c r="M2" s="149" t="str">
        <f>PROPER(TEXT(EDATE(J3,1),"mmmm"))</f>
        <v>Avril</v>
      </c>
      <c r="N2" s="150"/>
      <c r="O2" s="30">
        <f>MONTH(1&amp;P2)</f>
        <v>5</v>
      </c>
      <c r="P2" s="149" t="str">
        <f>PROPER(TEXT(EDATE(M3,1),"mmmm"))</f>
        <v>Mai</v>
      </c>
      <c r="Q2" s="150"/>
      <c r="R2" s="30">
        <f>MONTH(1&amp;S2)</f>
        <v>6</v>
      </c>
      <c r="S2" s="149" t="str">
        <f>PROPER(TEXT(EDATE(P3,1),"mmmm"))</f>
        <v>Juin</v>
      </c>
      <c r="T2" s="150"/>
      <c r="U2" s="30">
        <f>MONTH(1&amp;V2)</f>
        <v>7</v>
      </c>
      <c r="V2" s="149" t="str">
        <f>PROPER(TEXT(EDATE(S3,1),"mmmm"))</f>
        <v>Juillet</v>
      </c>
      <c r="W2" s="150"/>
      <c r="X2" s="30">
        <f>MONTH(1&amp;Y2)</f>
        <v>8</v>
      </c>
      <c r="Y2" s="149" t="str">
        <f>PROPER(TEXT(EDATE(V3,1),"mmmm"))</f>
        <v>Août</v>
      </c>
      <c r="Z2" s="150"/>
      <c r="AA2" s="30">
        <f>MONTH(1&amp;AB2)</f>
        <v>9</v>
      </c>
      <c r="AB2" s="149" t="str">
        <f>PROPER(TEXT(EDATE(Y3,1),"mmmm"))</f>
        <v>Septembre</v>
      </c>
      <c r="AC2" s="150"/>
      <c r="AD2" s="30">
        <f>MONTH(1&amp;AE2)</f>
        <v>10</v>
      </c>
      <c r="AE2" s="149" t="str">
        <f>PROPER(TEXT(EDATE(AB3,1),"mmmm"))</f>
        <v>Octobre</v>
      </c>
      <c r="AF2" s="150"/>
      <c r="AG2" s="30">
        <f>MONTH(1&amp;AH2)</f>
        <v>11</v>
      </c>
      <c r="AH2" s="149" t="str">
        <f>PROPER(TEXT(EDATE(AE3,1),"mmmm"))</f>
        <v>Novembre</v>
      </c>
      <c r="AI2" s="150"/>
      <c r="AJ2" s="30">
        <f>MONTH(1&amp;AK2)</f>
        <v>12</v>
      </c>
      <c r="AK2" s="149" t="str">
        <f>PROPER(TEXT(EDATE(AH3,1),"mmmm"))</f>
        <v>Décembre</v>
      </c>
      <c r="AL2" s="150"/>
      <c r="AM2" s="31">
        <f>MONTH(1&amp;AN2)</f>
        <v>1</v>
      </c>
      <c r="AN2" s="152" t="str">
        <f>PROPER(TEXT(EDATE(AK3,1),"mmmm"))</f>
        <v>Janvier</v>
      </c>
      <c r="AO2" s="153"/>
      <c r="AP2" s="14"/>
    </row>
    <row r="3" spans="1:42" ht="15" customHeight="1">
      <c r="A3" s="14"/>
      <c r="B3" s="15"/>
      <c r="C3" s="8">
        <f>D3</f>
        <v>41639</v>
      </c>
      <c r="D3" s="32">
        <f>DATEVALUE(1 &amp; " " &amp; D2 &amp; " " &amp; An)</f>
        <v>41639</v>
      </c>
      <c r="E3" s="39" t="s">
        <v>73</v>
      </c>
      <c r="F3" s="19">
        <f>G3</f>
        <v>41670</v>
      </c>
      <c r="G3" s="34">
        <f>DATE(IF(MONTH(1&amp;G$2)=1,An+1,An),MONTH(1&amp;G$2),1)</f>
        <v>41670</v>
      </c>
      <c r="H3" s="39" t="s">
        <v>78</v>
      </c>
      <c r="I3" s="19">
        <f>J3</f>
        <v>41698</v>
      </c>
      <c r="J3" s="34">
        <f>DATE(IF(MONTH(1&amp;G$2)&lt;MONTH(1&amp;J$2),YEAR(G3),An+1),MONTH(1&amp;J$2),1)</f>
        <v>41698</v>
      </c>
      <c r="K3" s="39" t="s">
        <v>79</v>
      </c>
      <c r="L3" s="19">
        <f>M3</f>
        <v>41729</v>
      </c>
      <c r="M3" s="34">
        <f>DATE(IF(MONTH(1&amp;J$2)&lt;MONTH(1&amp;M$2),YEAR(J3),An+1),MONTH(1&amp;M$2),1)</f>
        <v>41729</v>
      </c>
      <c r="N3" s="39"/>
      <c r="O3" s="19">
        <f>P3</f>
        <v>41759</v>
      </c>
      <c r="P3" s="34">
        <f>DATE(IF(MONTH(1&amp;M$2)&lt;MONTH(1&amp;P$2),YEAR(M3),An+1),MONTH(1&amp;P$2),1)</f>
        <v>41759</v>
      </c>
      <c r="Q3" s="39"/>
      <c r="R3" s="19">
        <f>S3</f>
        <v>41790</v>
      </c>
      <c r="S3" s="34">
        <f>DATE(IF(MONTH(1&amp;P$2)&lt;MONTH(1&amp;S$2),YEAR(P3),An+1),MONTH(1&amp;S$2),1)</f>
        <v>41790</v>
      </c>
      <c r="T3" s="39" t="s">
        <v>36</v>
      </c>
      <c r="U3" s="19">
        <f>V3</f>
        <v>41820</v>
      </c>
      <c r="V3" s="34">
        <f>DATE(IF(MONTH(1&amp;S$2)&lt;MONTH(1&amp;V$2),YEAR(S3),An+1),MONTH(1&amp;V$2),1)</f>
        <v>41820</v>
      </c>
      <c r="W3" s="39"/>
      <c r="X3" s="19">
        <f>Y3</f>
        <v>41851</v>
      </c>
      <c r="Y3" s="34">
        <f>DATE(IF(MONTH(1&amp;V$2)&lt;MONTH(1&amp;Y$2),YEAR(V3),An+1),MONTH(1&amp;Y$2),1)</f>
        <v>41851</v>
      </c>
      <c r="Z3" s="39"/>
      <c r="AA3" s="19">
        <f>AB3</f>
        <v>41882</v>
      </c>
      <c r="AB3" s="34">
        <f>DATE(IF(MONTH(1&amp;Y$2)&lt;MONTH(1&amp;AB$2),YEAR(Y3),An+1),MONTH(1&amp;AB$2),1)</f>
        <v>41882</v>
      </c>
      <c r="AC3" s="39"/>
      <c r="AD3" s="19">
        <f>AE3</f>
        <v>41912</v>
      </c>
      <c r="AE3" s="34">
        <f>DATE(IF(MONTH(1&amp;AB$2)&lt;MONTH(1&amp;AE$2),YEAR(AB3),An+1),MONTH(1&amp;AE$2),1)</f>
        <v>41912</v>
      </c>
      <c r="AF3" s="39"/>
      <c r="AG3" s="19">
        <f>AH3</f>
        <v>41943</v>
      </c>
      <c r="AH3" s="34">
        <f>DATE(IF(MONTH(1&amp;AE$2)&lt;MONTH(1&amp;AH$2),YEAR(AE3),An+1),MONTH(1&amp;AH$2),1)</f>
        <v>41943</v>
      </c>
      <c r="AI3" s="39"/>
      <c r="AJ3" s="19">
        <f>AK3</f>
        <v>41973</v>
      </c>
      <c r="AK3" s="34">
        <f>DATE(IF(MONTH(1&amp;AH$2)&lt;MONTH(1&amp;AK$2),YEAR(AH3),An+1),MONTH(1&amp;AK$2),1)</f>
        <v>41973</v>
      </c>
      <c r="AL3" s="41"/>
      <c r="AM3" s="8">
        <f>AN3</f>
        <v>42004</v>
      </c>
      <c r="AN3" s="18">
        <f>DATE(IF(MONTH(1&amp;AK$2)&lt;MONTH(1&amp;AN$2),YEAR(AK3),YEAR(AK3)+1),MONTH(1&amp;AN$2),1)</f>
        <v>42004</v>
      </c>
      <c r="AO3" s="41"/>
      <c r="AP3" s="14"/>
    </row>
    <row r="4" spans="1:42" ht="15" customHeight="1">
      <c r="A4" s="14"/>
      <c r="B4" s="16"/>
      <c r="C4" s="8">
        <f t="shared" ref="C4:C33" si="0">D4</f>
        <v>41640</v>
      </c>
      <c r="D4" s="33">
        <f>D3+1</f>
        <v>41640</v>
      </c>
      <c r="E4" s="39" t="s">
        <v>78</v>
      </c>
      <c r="F4" s="19">
        <f t="shared" ref="F4:F33" si="1">G4</f>
        <v>41671</v>
      </c>
      <c r="G4" s="35">
        <f>G3+1</f>
        <v>41671</v>
      </c>
      <c r="H4" s="39" t="s">
        <v>79</v>
      </c>
      <c r="I4" s="19">
        <f t="shared" ref="I4:I33" si="2">J4</f>
        <v>41699</v>
      </c>
      <c r="J4" s="35">
        <f>J3+1</f>
        <v>41699</v>
      </c>
      <c r="K4" s="39" t="s">
        <v>36</v>
      </c>
      <c r="L4" s="19">
        <f t="shared" ref="L4:L33" si="3">M4</f>
        <v>41730</v>
      </c>
      <c r="M4" s="35">
        <f>M3+1</f>
        <v>41730</v>
      </c>
      <c r="N4" s="39"/>
      <c r="O4" s="19">
        <f t="shared" ref="O4:O33" si="4">P4</f>
        <v>41760</v>
      </c>
      <c r="P4" s="35">
        <f>P3+1</f>
        <v>41760</v>
      </c>
      <c r="Q4" s="39"/>
      <c r="R4" s="19">
        <f t="shared" ref="R4:R33" si="5">S4</f>
        <v>41791</v>
      </c>
      <c r="S4" s="35">
        <f>S3+1</f>
        <v>41791</v>
      </c>
      <c r="T4" s="39"/>
      <c r="U4" s="19">
        <f t="shared" ref="U4:U33" si="6">V4</f>
        <v>41821</v>
      </c>
      <c r="V4" s="35">
        <f>V3+1</f>
        <v>41821</v>
      </c>
      <c r="W4" s="39"/>
      <c r="X4" s="19">
        <f t="shared" ref="X4:X33" si="7">Y4</f>
        <v>41852</v>
      </c>
      <c r="Y4" s="35">
        <f>Y3+1</f>
        <v>41852</v>
      </c>
      <c r="Z4" s="39"/>
      <c r="AA4" s="19">
        <f t="shared" ref="AA4:AA33" si="8">AB4</f>
        <v>41883</v>
      </c>
      <c r="AB4" s="35">
        <f>AB3+1</f>
        <v>41883</v>
      </c>
      <c r="AC4" s="39"/>
      <c r="AD4" s="19">
        <f t="shared" ref="AD4:AD33" si="9">AE4</f>
        <v>41913</v>
      </c>
      <c r="AE4" s="35">
        <f>AE3+1</f>
        <v>41913</v>
      </c>
      <c r="AF4" s="39"/>
      <c r="AG4" s="19">
        <f t="shared" ref="AG4:AG33" si="10">AH4</f>
        <v>41944</v>
      </c>
      <c r="AH4" s="35">
        <f>AH3+1</f>
        <v>41944</v>
      </c>
      <c r="AI4" s="39"/>
      <c r="AJ4" s="19">
        <f t="shared" ref="AJ4:AJ33" si="11">AK4</f>
        <v>41974</v>
      </c>
      <c r="AK4" s="35">
        <f>AK3+1</f>
        <v>41974</v>
      </c>
      <c r="AL4" s="41"/>
      <c r="AM4" s="8">
        <f t="shared" ref="AM4:AM33" si="12">AN4</f>
        <v>42005</v>
      </c>
      <c r="AN4" s="20">
        <f>AN3+1</f>
        <v>42005</v>
      </c>
      <c r="AO4" s="41"/>
      <c r="AP4" s="14"/>
    </row>
    <row r="5" spans="1:42" ht="15" customHeight="1">
      <c r="A5" s="14"/>
      <c r="B5" s="17"/>
      <c r="C5" s="8">
        <f t="shared" si="0"/>
        <v>41641</v>
      </c>
      <c r="D5" s="33">
        <f t="shared" ref="D5:D30" si="13">D4+1</f>
        <v>41641</v>
      </c>
      <c r="E5" s="39" t="s">
        <v>78</v>
      </c>
      <c r="F5" s="19">
        <f t="shared" si="1"/>
        <v>41672</v>
      </c>
      <c r="G5" s="35">
        <f t="shared" ref="G5:G30" si="14">G4+1</f>
        <v>41672</v>
      </c>
      <c r="H5" s="39"/>
      <c r="I5" s="19">
        <f t="shared" si="2"/>
        <v>41700</v>
      </c>
      <c r="J5" s="35">
        <f t="shared" ref="J5:J30" si="15">J4+1</f>
        <v>41700</v>
      </c>
      <c r="K5" s="39"/>
      <c r="L5" s="19">
        <f t="shared" si="3"/>
        <v>41731</v>
      </c>
      <c r="M5" s="35">
        <f t="shared" ref="M5:M30" si="16">M4+1</f>
        <v>41731</v>
      </c>
      <c r="N5" s="39"/>
      <c r="O5" s="19">
        <f t="shared" si="4"/>
        <v>41761</v>
      </c>
      <c r="P5" s="35">
        <f t="shared" ref="P5:P30" si="17">P4+1</f>
        <v>41761</v>
      </c>
      <c r="Q5" s="39"/>
      <c r="R5" s="19">
        <f t="shared" si="5"/>
        <v>41792</v>
      </c>
      <c r="S5" s="35">
        <f t="shared" ref="S5:S30" si="18">S4+1</f>
        <v>41792</v>
      </c>
      <c r="T5" s="39"/>
      <c r="U5" s="19">
        <f t="shared" si="6"/>
        <v>41822</v>
      </c>
      <c r="V5" s="35">
        <f t="shared" ref="V5:V30" si="19">V4+1</f>
        <v>41822</v>
      </c>
      <c r="W5" s="39"/>
      <c r="X5" s="19">
        <f t="shared" si="7"/>
        <v>41853</v>
      </c>
      <c r="Y5" s="35">
        <f t="shared" ref="Y5:Y30" si="20">Y4+1</f>
        <v>41853</v>
      </c>
      <c r="Z5" s="39"/>
      <c r="AA5" s="19">
        <f t="shared" si="8"/>
        <v>41884</v>
      </c>
      <c r="AB5" s="35">
        <f t="shared" ref="AB5:AB30" si="21">AB4+1</f>
        <v>41884</v>
      </c>
      <c r="AC5" s="39"/>
      <c r="AD5" s="19">
        <f t="shared" si="9"/>
        <v>41914</v>
      </c>
      <c r="AE5" s="35">
        <f t="shared" ref="AE5:AE30" si="22">AE4+1</f>
        <v>41914</v>
      </c>
      <c r="AF5" s="39"/>
      <c r="AG5" s="19">
        <f t="shared" si="10"/>
        <v>41945</v>
      </c>
      <c r="AH5" s="35">
        <f t="shared" ref="AH5:AH30" si="23">AH4+1</f>
        <v>41945</v>
      </c>
      <c r="AI5" s="39"/>
      <c r="AJ5" s="19">
        <f t="shared" si="11"/>
        <v>41975</v>
      </c>
      <c r="AK5" s="35">
        <f t="shared" ref="AK5:AK30" si="24">AK4+1</f>
        <v>41975</v>
      </c>
      <c r="AL5" s="41"/>
      <c r="AM5" s="8">
        <f t="shared" si="12"/>
        <v>42006</v>
      </c>
      <c r="AN5" s="20">
        <f t="shared" ref="AN5:AN30" si="25">AN4+1</f>
        <v>42006</v>
      </c>
      <c r="AO5" s="41"/>
      <c r="AP5" s="14"/>
    </row>
    <row r="6" spans="1:42" ht="15" customHeight="1">
      <c r="A6" s="14"/>
      <c r="B6" s="14"/>
      <c r="C6" s="8">
        <f t="shared" si="0"/>
        <v>41642</v>
      </c>
      <c r="D6" s="33">
        <f t="shared" si="13"/>
        <v>41642</v>
      </c>
      <c r="E6" s="39" t="s">
        <v>78</v>
      </c>
      <c r="F6" s="19">
        <f t="shared" si="1"/>
        <v>41673</v>
      </c>
      <c r="G6" s="35">
        <f t="shared" si="14"/>
        <v>41673</v>
      </c>
      <c r="H6" s="39"/>
      <c r="I6" s="19">
        <f t="shared" si="2"/>
        <v>41701</v>
      </c>
      <c r="J6" s="35">
        <f t="shared" si="15"/>
        <v>41701</v>
      </c>
      <c r="K6" s="39"/>
      <c r="L6" s="19">
        <f t="shared" si="3"/>
        <v>41732</v>
      </c>
      <c r="M6" s="35">
        <f t="shared" si="16"/>
        <v>41732</v>
      </c>
      <c r="N6" s="39"/>
      <c r="O6" s="19">
        <f t="shared" si="4"/>
        <v>41762</v>
      </c>
      <c r="P6" s="35">
        <f t="shared" si="17"/>
        <v>41762</v>
      </c>
      <c r="Q6" s="39"/>
      <c r="R6" s="19">
        <f t="shared" si="5"/>
        <v>41793</v>
      </c>
      <c r="S6" s="35">
        <f t="shared" si="18"/>
        <v>41793</v>
      </c>
      <c r="T6" s="39" t="s">
        <v>36</v>
      </c>
      <c r="U6" s="19">
        <f t="shared" si="6"/>
        <v>41823</v>
      </c>
      <c r="V6" s="35">
        <f t="shared" si="19"/>
        <v>41823</v>
      </c>
      <c r="W6" s="39"/>
      <c r="X6" s="19">
        <f t="shared" si="7"/>
        <v>41854</v>
      </c>
      <c r="Y6" s="35">
        <f t="shared" si="20"/>
        <v>41854</v>
      </c>
      <c r="Z6" s="39"/>
      <c r="AA6" s="19">
        <f t="shared" si="8"/>
        <v>41885</v>
      </c>
      <c r="AB6" s="35">
        <f t="shared" si="21"/>
        <v>41885</v>
      </c>
      <c r="AC6" s="39"/>
      <c r="AD6" s="19">
        <f t="shared" si="9"/>
        <v>41915</v>
      </c>
      <c r="AE6" s="35">
        <f t="shared" si="22"/>
        <v>41915</v>
      </c>
      <c r="AF6" s="39"/>
      <c r="AG6" s="19">
        <f t="shared" si="10"/>
        <v>41946</v>
      </c>
      <c r="AH6" s="35">
        <f t="shared" si="23"/>
        <v>41946</v>
      </c>
      <c r="AI6" s="39"/>
      <c r="AJ6" s="19">
        <f t="shared" si="11"/>
        <v>41976</v>
      </c>
      <c r="AK6" s="35">
        <f t="shared" si="24"/>
        <v>41976</v>
      </c>
      <c r="AL6" s="41"/>
      <c r="AM6" s="8">
        <f t="shared" si="12"/>
        <v>42007</v>
      </c>
      <c r="AN6" s="20">
        <f t="shared" si="25"/>
        <v>42007</v>
      </c>
      <c r="AO6" s="41"/>
      <c r="AP6" s="14"/>
    </row>
    <row r="7" spans="1:42" ht="15" customHeight="1">
      <c r="A7" s="14"/>
      <c r="B7" s="9"/>
      <c r="C7" s="8">
        <f t="shared" si="0"/>
        <v>41643</v>
      </c>
      <c r="D7" s="33">
        <f t="shared" si="13"/>
        <v>41643</v>
      </c>
      <c r="E7" s="39" t="s">
        <v>78</v>
      </c>
      <c r="F7" s="19">
        <f t="shared" si="1"/>
        <v>41674</v>
      </c>
      <c r="G7" s="35">
        <f t="shared" si="14"/>
        <v>41674</v>
      </c>
      <c r="H7" s="39" t="s">
        <v>79</v>
      </c>
      <c r="I7" s="19">
        <f t="shared" si="2"/>
        <v>41702</v>
      </c>
      <c r="J7" s="35">
        <f t="shared" si="15"/>
        <v>41702</v>
      </c>
      <c r="K7" s="39" t="s">
        <v>79</v>
      </c>
      <c r="L7" s="19">
        <f t="shared" si="3"/>
        <v>41733</v>
      </c>
      <c r="M7" s="35">
        <f t="shared" si="16"/>
        <v>41733</v>
      </c>
      <c r="N7" s="39"/>
      <c r="O7" s="19">
        <f t="shared" si="4"/>
        <v>41763</v>
      </c>
      <c r="P7" s="35">
        <f t="shared" si="17"/>
        <v>41763</v>
      </c>
      <c r="Q7" s="39"/>
      <c r="R7" s="19">
        <f t="shared" si="5"/>
        <v>41794</v>
      </c>
      <c r="S7" s="35">
        <f t="shared" si="18"/>
        <v>41794</v>
      </c>
      <c r="T7" s="39" t="s">
        <v>36</v>
      </c>
      <c r="U7" s="19">
        <f t="shared" si="6"/>
        <v>41824</v>
      </c>
      <c r="V7" s="35">
        <f t="shared" si="19"/>
        <v>41824</v>
      </c>
      <c r="W7" s="39"/>
      <c r="X7" s="19">
        <f t="shared" si="7"/>
        <v>41855</v>
      </c>
      <c r="Y7" s="35">
        <f t="shared" si="20"/>
        <v>41855</v>
      </c>
      <c r="Z7" s="39"/>
      <c r="AA7" s="19">
        <f t="shared" si="8"/>
        <v>41886</v>
      </c>
      <c r="AB7" s="35">
        <f t="shared" si="21"/>
        <v>41886</v>
      </c>
      <c r="AC7" s="39"/>
      <c r="AD7" s="19">
        <f t="shared" si="9"/>
        <v>41916</v>
      </c>
      <c r="AE7" s="35">
        <f t="shared" si="22"/>
        <v>41916</v>
      </c>
      <c r="AF7" s="39"/>
      <c r="AG7" s="19">
        <f t="shared" si="10"/>
        <v>41947</v>
      </c>
      <c r="AH7" s="35">
        <f t="shared" si="23"/>
        <v>41947</v>
      </c>
      <c r="AI7" s="39"/>
      <c r="AJ7" s="19">
        <f t="shared" si="11"/>
        <v>41977</v>
      </c>
      <c r="AK7" s="35">
        <f t="shared" si="24"/>
        <v>41977</v>
      </c>
      <c r="AL7" s="41"/>
      <c r="AM7" s="8">
        <f t="shared" si="12"/>
        <v>42008</v>
      </c>
      <c r="AN7" s="20">
        <f t="shared" si="25"/>
        <v>42008</v>
      </c>
      <c r="AO7" s="41"/>
      <c r="AP7" s="14"/>
    </row>
    <row r="8" spans="1:42" ht="15" customHeight="1">
      <c r="A8" s="14"/>
      <c r="B8" s="9"/>
      <c r="C8" s="8">
        <f t="shared" si="0"/>
        <v>41644</v>
      </c>
      <c r="D8" s="33">
        <f t="shared" si="13"/>
        <v>41644</v>
      </c>
      <c r="E8" s="39"/>
      <c r="F8" s="19">
        <f t="shared" si="1"/>
        <v>41675</v>
      </c>
      <c r="G8" s="35">
        <f t="shared" si="14"/>
        <v>41675</v>
      </c>
      <c r="H8" s="39" t="s">
        <v>79</v>
      </c>
      <c r="I8" s="19">
        <f t="shared" si="2"/>
        <v>41703</v>
      </c>
      <c r="J8" s="35">
        <f t="shared" si="15"/>
        <v>41703</v>
      </c>
      <c r="K8" s="39" t="s">
        <v>79</v>
      </c>
      <c r="L8" s="19">
        <f t="shared" si="3"/>
        <v>41734</v>
      </c>
      <c r="M8" s="35">
        <f t="shared" si="16"/>
        <v>41734</v>
      </c>
      <c r="N8" s="39"/>
      <c r="O8" s="19">
        <f t="shared" si="4"/>
        <v>41764</v>
      </c>
      <c r="P8" s="35">
        <f t="shared" si="17"/>
        <v>41764</v>
      </c>
      <c r="Q8" s="39"/>
      <c r="R8" s="19">
        <f t="shared" si="5"/>
        <v>41795</v>
      </c>
      <c r="S8" s="35">
        <f t="shared" si="18"/>
        <v>41795</v>
      </c>
      <c r="T8" s="39" t="s">
        <v>36</v>
      </c>
      <c r="U8" s="19">
        <f t="shared" si="6"/>
        <v>41825</v>
      </c>
      <c r="V8" s="35">
        <f t="shared" si="19"/>
        <v>41825</v>
      </c>
      <c r="W8" s="39"/>
      <c r="X8" s="19">
        <f t="shared" si="7"/>
        <v>41856</v>
      </c>
      <c r="Y8" s="35">
        <f t="shared" si="20"/>
        <v>41856</v>
      </c>
      <c r="Z8" s="39"/>
      <c r="AA8" s="19">
        <f t="shared" si="8"/>
        <v>41887</v>
      </c>
      <c r="AB8" s="35">
        <f t="shared" si="21"/>
        <v>41887</v>
      </c>
      <c r="AC8" s="39"/>
      <c r="AD8" s="19">
        <f t="shared" si="9"/>
        <v>41917</v>
      </c>
      <c r="AE8" s="35">
        <f t="shared" si="22"/>
        <v>41917</v>
      </c>
      <c r="AF8" s="39"/>
      <c r="AG8" s="19">
        <f t="shared" si="10"/>
        <v>41948</v>
      </c>
      <c r="AH8" s="35">
        <f t="shared" si="23"/>
        <v>41948</v>
      </c>
      <c r="AI8" s="39"/>
      <c r="AJ8" s="19">
        <f t="shared" si="11"/>
        <v>41978</v>
      </c>
      <c r="AK8" s="35">
        <f t="shared" si="24"/>
        <v>41978</v>
      </c>
      <c r="AL8" s="41"/>
      <c r="AM8" s="8">
        <f t="shared" si="12"/>
        <v>42009</v>
      </c>
      <c r="AN8" s="20">
        <f t="shared" si="25"/>
        <v>42009</v>
      </c>
      <c r="AO8" s="41"/>
      <c r="AP8" s="14"/>
    </row>
    <row r="9" spans="1:42" ht="15" customHeight="1">
      <c r="A9" s="14"/>
      <c r="B9" s="9"/>
      <c r="C9" s="8">
        <f t="shared" si="0"/>
        <v>41645</v>
      </c>
      <c r="D9" s="33">
        <f t="shared" si="13"/>
        <v>41645</v>
      </c>
      <c r="E9" s="39"/>
      <c r="F9" s="19">
        <f t="shared" si="1"/>
        <v>41676</v>
      </c>
      <c r="G9" s="35">
        <f t="shared" si="14"/>
        <v>41676</v>
      </c>
      <c r="H9" s="39" t="s">
        <v>79</v>
      </c>
      <c r="I9" s="19">
        <f t="shared" si="2"/>
        <v>41704</v>
      </c>
      <c r="J9" s="35">
        <f t="shared" si="15"/>
        <v>41704</v>
      </c>
      <c r="K9" s="39" t="s">
        <v>79</v>
      </c>
      <c r="L9" s="19">
        <f t="shared" si="3"/>
        <v>41735</v>
      </c>
      <c r="M9" s="35">
        <f t="shared" si="16"/>
        <v>41735</v>
      </c>
      <c r="N9" s="39"/>
      <c r="O9" s="19">
        <f t="shared" si="4"/>
        <v>41765</v>
      </c>
      <c r="P9" s="35">
        <f t="shared" si="17"/>
        <v>41765</v>
      </c>
      <c r="Q9" s="39"/>
      <c r="R9" s="19">
        <f t="shared" si="5"/>
        <v>41796</v>
      </c>
      <c r="S9" s="35">
        <f t="shared" si="18"/>
        <v>41796</v>
      </c>
      <c r="T9" s="39" t="s">
        <v>36</v>
      </c>
      <c r="U9" s="19">
        <f t="shared" si="6"/>
        <v>41826</v>
      </c>
      <c r="V9" s="35">
        <f t="shared" si="19"/>
        <v>41826</v>
      </c>
      <c r="W9" s="39"/>
      <c r="X9" s="19">
        <f t="shared" si="7"/>
        <v>41857</v>
      </c>
      <c r="Y9" s="35">
        <f t="shared" si="20"/>
        <v>41857</v>
      </c>
      <c r="Z9" s="39"/>
      <c r="AA9" s="19">
        <f t="shared" si="8"/>
        <v>41888</v>
      </c>
      <c r="AB9" s="35">
        <f t="shared" si="21"/>
        <v>41888</v>
      </c>
      <c r="AC9" s="39"/>
      <c r="AD9" s="19">
        <f t="shared" si="9"/>
        <v>41918</v>
      </c>
      <c r="AE9" s="35">
        <f t="shared" si="22"/>
        <v>41918</v>
      </c>
      <c r="AF9" s="39"/>
      <c r="AG9" s="19">
        <f t="shared" si="10"/>
        <v>41949</v>
      </c>
      <c r="AH9" s="35">
        <f t="shared" si="23"/>
        <v>41949</v>
      </c>
      <c r="AI9" s="39"/>
      <c r="AJ9" s="19">
        <f t="shared" si="11"/>
        <v>41979</v>
      </c>
      <c r="AK9" s="35">
        <f t="shared" si="24"/>
        <v>41979</v>
      </c>
      <c r="AL9" s="41"/>
      <c r="AM9" s="8">
        <f t="shared" si="12"/>
        <v>42010</v>
      </c>
      <c r="AN9" s="20">
        <f t="shared" si="25"/>
        <v>42010</v>
      </c>
      <c r="AO9" s="41"/>
      <c r="AP9" s="14"/>
    </row>
    <row r="10" spans="1:42" ht="15" customHeight="1">
      <c r="A10" s="14"/>
      <c r="B10" s="9"/>
      <c r="C10" s="8">
        <f t="shared" si="0"/>
        <v>41646</v>
      </c>
      <c r="D10" s="33">
        <f t="shared" si="13"/>
        <v>41646</v>
      </c>
      <c r="E10" s="39" t="s">
        <v>36</v>
      </c>
      <c r="F10" s="19">
        <f t="shared" si="1"/>
        <v>41677</v>
      </c>
      <c r="G10" s="35">
        <f t="shared" si="14"/>
        <v>41677</v>
      </c>
      <c r="H10" s="39" t="s">
        <v>78</v>
      </c>
      <c r="I10" s="19">
        <f t="shared" si="2"/>
        <v>41705</v>
      </c>
      <c r="J10" s="35">
        <f t="shared" si="15"/>
        <v>41705</v>
      </c>
      <c r="K10" s="39" t="s">
        <v>78</v>
      </c>
      <c r="L10" s="19">
        <f t="shared" si="3"/>
        <v>41736</v>
      </c>
      <c r="M10" s="35">
        <f t="shared" si="16"/>
        <v>41736</v>
      </c>
      <c r="N10" s="39"/>
      <c r="O10" s="19">
        <f t="shared" si="4"/>
        <v>41766</v>
      </c>
      <c r="P10" s="35">
        <f t="shared" si="17"/>
        <v>41766</v>
      </c>
      <c r="Q10" s="39"/>
      <c r="R10" s="19">
        <f t="shared" si="5"/>
        <v>41797</v>
      </c>
      <c r="S10" s="35">
        <f t="shared" si="18"/>
        <v>41797</v>
      </c>
      <c r="T10" s="39"/>
      <c r="U10" s="19">
        <f t="shared" si="6"/>
        <v>41827</v>
      </c>
      <c r="V10" s="35">
        <f t="shared" si="19"/>
        <v>41827</v>
      </c>
      <c r="W10" s="39"/>
      <c r="X10" s="19">
        <f t="shared" si="7"/>
        <v>41858</v>
      </c>
      <c r="Y10" s="35">
        <f t="shared" si="20"/>
        <v>41858</v>
      </c>
      <c r="Z10" s="39"/>
      <c r="AA10" s="19">
        <f t="shared" si="8"/>
        <v>41889</v>
      </c>
      <c r="AB10" s="35">
        <f t="shared" si="21"/>
        <v>41889</v>
      </c>
      <c r="AC10" s="39"/>
      <c r="AD10" s="19">
        <f t="shared" si="9"/>
        <v>41919</v>
      </c>
      <c r="AE10" s="35">
        <f t="shared" si="22"/>
        <v>41919</v>
      </c>
      <c r="AF10" s="39"/>
      <c r="AG10" s="19">
        <f t="shared" si="10"/>
        <v>41950</v>
      </c>
      <c r="AH10" s="35">
        <f t="shared" si="23"/>
        <v>41950</v>
      </c>
      <c r="AI10" s="39"/>
      <c r="AJ10" s="19">
        <f t="shared" si="11"/>
        <v>41980</v>
      </c>
      <c r="AK10" s="35">
        <f t="shared" si="24"/>
        <v>41980</v>
      </c>
      <c r="AL10" s="41"/>
      <c r="AM10" s="8">
        <f t="shared" si="12"/>
        <v>42011</v>
      </c>
      <c r="AN10" s="20">
        <f t="shared" si="25"/>
        <v>42011</v>
      </c>
      <c r="AO10" s="41"/>
      <c r="AP10" s="14"/>
    </row>
    <row r="11" spans="1:42" ht="15" customHeight="1">
      <c r="A11" s="14"/>
      <c r="B11" s="9"/>
      <c r="C11" s="8">
        <f t="shared" si="0"/>
        <v>41647</v>
      </c>
      <c r="D11" s="33">
        <f t="shared" si="13"/>
        <v>41647</v>
      </c>
      <c r="E11" s="39" t="s">
        <v>78</v>
      </c>
      <c r="F11" s="19">
        <f t="shared" si="1"/>
        <v>41678</v>
      </c>
      <c r="G11" s="35">
        <f t="shared" si="14"/>
        <v>41678</v>
      </c>
      <c r="H11" s="39" t="s">
        <v>78</v>
      </c>
      <c r="I11" s="19">
        <f t="shared" si="2"/>
        <v>41706</v>
      </c>
      <c r="J11" s="35">
        <f t="shared" si="15"/>
        <v>41706</v>
      </c>
      <c r="K11" s="39" t="s">
        <v>79</v>
      </c>
      <c r="L11" s="19">
        <f t="shared" si="3"/>
        <v>41737</v>
      </c>
      <c r="M11" s="35">
        <f t="shared" si="16"/>
        <v>41737</v>
      </c>
      <c r="N11" s="39"/>
      <c r="O11" s="19">
        <f t="shared" si="4"/>
        <v>41767</v>
      </c>
      <c r="P11" s="35">
        <f t="shared" si="17"/>
        <v>41767</v>
      </c>
      <c r="Q11" s="39"/>
      <c r="R11" s="19">
        <f t="shared" si="5"/>
        <v>41798</v>
      </c>
      <c r="S11" s="35">
        <f t="shared" si="18"/>
        <v>41798</v>
      </c>
      <c r="T11" s="39"/>
      <c r="U11" s="19">
        <f t="shared" si="6"/>
        <v>41828</v>
      </c>
      <c r="V11" s="35">
        <f t="shared" si="19"/>
        <v>41828</v>
      </c>
      <c r="W11" s="39"/>
      <c r="X11" s="19">
        <f t="shared" si="7"/>
        <v>41859</v>
      </c>
      <c r="Y11" s="35">
        <f t="shared" si="20"/>
        <v>41859</v>
      </c>
      <c r="Z11" s="39"/>
      <c r="AA11" s="19">
        <f t="shared" si="8"/>
        <v>41890</v>
      </c>
      <c r="AB11" s="35">
        <f t="shared" si="21"/>
        <v>41890</v>
      </c>
      <c r="AC11" s="39"/>
      <c r="AD11" s="19">
        <f t="shared" si="9"/>
        <v>41920</v>
      </c>
      <c r="AE11" s="35">
        <f t="shared" si="22"/>
        <v>41920</v>
      </c>
      <c r="AF11" s="39"/>
      <c r="AG11" s="19">
        <f t="shared" si="10"/>
        <v>41951</v>
      </c>
      <c r="AH11" s="35">
        <f t="shared" si="23"/>
        <v>41951</v>
      </c>
      <c r="AI11" s="39"/>
      <c r="AJ11" s="19">
        <f t="shared" si="11"/>
        <v>41981</v>
      </c>
      <c r="AK11" s="35">
        <f t="shared" si="24"/>
        <v>41981</v>
      </c>
      <c r="AL11" s="41"/>
      <c r="AM11" s="8">
        <f t="shared" si="12"/>
        <v>42012</v>
      </c>
      <c r="AN11" s="20">
        <f t="shared" si="25"/>
        <v>42012</v>
      </c>
      <c r="AO11" s="41"/>
      <c r="AP11" s="14"/>
    </row>
    <row r="12" spans="1:42" ht="15" customHeight="1">
      <c r="A12" s="14"/>
      <c r="B12" s="9"/>
      <c r="C12" s="8">
        <f t="shared" si="0"/>
        <v>41648</v>
      </c>
      <c r="D12" s="33">
        <f t="shared" si="13"/>
        <v>41648</v>
      </c>
      <c r="E12" s="39" t="s">
        <v>36</v>
      </c>
      <c r="F12" s="19">
        <f t="shared" si="1"/>
        <v>41679</v>
      </c>
      <c r="G12" s="35">
        <f t="shared" si="14"/>
        <v>41679</v>
      </c>
      <c r="H12" s="39"/>
      <c r="I12" s="19">
        <f t="shared" si="2"/>
        <v>41707</v>
      </c>
      <c r="J12" s="35">
        <f t="shared" si="15"/>
        <v>41707</v>
      </c>
      <c r="K12" s="39"/>
      <c r="L12" s="19">
        <f t="shared" si="3"/>
        <v>41738</v>
      </c>
      <c r="M12" s="35">
        <f t="shared" si="16"/>
        <v>41738</v>
      </c>
      <c r="N12" s="39"/>
      <c r="O12" s="19">
        <f t="shared" si="4"/>
        <v>41768</v>
      </c>
      <c r="P12" s="35">
        <f t="shared" si="17"/>
        <v>41768</v>
      </c>
      <c r="Q12" s="39"/>
      <c r="R12" s="19">
        <f t="shared" si="5"/>
        <v>41799</v>
      </c>
      <c r="S12" s="35">
        <f t="shared" si="18"/>
        <v>41799</v>
      </c>
      <c r="T12" s="39"/>
      <c r="U12" s="19">
        <f t="shared" si="6"/>
        <v>41829</v>
      </c>
      <c r="V12" s="35">
        <f t="shared" si="19"/>
        <v>41829</v>
      </c>
      <c r="W12" s="39"/>
      <c r="X12" s="19">
        <f t="shared" si="7"/>
        <v>41860</v>
      </c>
      <c r="Y12" s="35">
        <f t="shared" si="20"/>
        <v>41860</v>
      </c>
      <c r="Z12" s="39"/>
      <c r="AA12" s="19">
        <f t="shared" si="8"/>
        <v>41891</v>
      </c>
      <c r="AB12" s="35">
        <f t="shared" si="21"/>
        <v>41891</v>
      </c>
      <c r="AC12" s="39"/>
      <c r="AD12" s="19">
        <f t="shared" si="9"/>
        <v>41921</v>
      </c>
      <c r="AE12" s="35">
        <f t="shared" si="22"/>
        <v>41921</v>
      </c>
      <c r="AF12" s="39"/>
      <c r="AG12" s="19">
        <f t="shared" si="10"/>
        <v>41952</v>
      </c>
      <c r="AH12" s="35">
        <f t="shared" si="23"/>
        <v>41952</v>
      </c>
      <c r="AI12" s="39"/>
      <c r="AJ12" s="19">
        <f t="shared" si="11"/>
        <v>41982</v>
      </c>
      <c r="AK12" s="35">
        <f t="shared" si="24"/>
        <v>41982</v>
      </c>
      <c r="AL12" s="41"/>
      <c r="AM12" s="8">
        <f t="shared" si="12"/>
        <v>42013</v>
      </c>
      <c r="AN12" s="20">
        <f t="shared" si="25"/>
        <v>42013</v>
      </c>
      <c r="AO12" s="41"/>
      <c r="AP12" s="14"/>
    </row>
    <row r="13" spans="1:42" ht="15" customHeight="1">
      <c r="A13" s="14"/>
      <c r="B13" s="9"/>
      <c r="C13" s="8">
        <f t="shared" si="0"/>
        <v>41649</v>
      </c>
      <c r="D13" s="33">
        <f t="shared" si="13"/>
        <v>41649</v>
      </c>
      <c r="E13" s="39" t="s">
        <v>78</v>
      </c>
      <c r="F13" s="19">
        <f t="shared" si="1"/>
        <v>41680</v>
      </c>
      <c r="G13" s="35">
        <f t="shared" si="14"/>
        <v>41680</v>
      </c>
      <c r="H13" s="39"/>
      <c r="I13" s="19">
        <f t="shared" si="2"/>
        <v>41708</v>
      </c>
      <c r="J13" s="35">
        <f t="shared" si="15"/>
        <v>41708</v>
      </c>
      <c r="K13" s="39"/>
      <c r="L13" s="19">
        <f t="shared" si="3"/>
        <v>41739</v>
      </c>
      <c r="M13" s="35">
        <f t="shared" si="16"/>
        <v>41739</v>
      </c>
      <c r="N13" s="39"/>
      <c r="O13" s="19">
        <f t="shared" si="4"/>
        <v>41769</v>
      </c>
      <c r="P13" s="35">
        <f t="shared" si="17"/>
        <v>41769</v>
      </c>
      <c r="Q13" s="39"/>
      <c r="R13" s="19">
        <f t="shared" si="5"/>
        <v>41800</v>
      </c>
      <c r="S13" s="35">
        <f t="shared" si="18"/>
        <v>41800</v>
      </c>
      <c r="T13" s="39"/>
      <c r="U13" s="19">
        <f t="shared" si="6"/>
        <v>41830</v>
      </c>
      <c r="V13" s="35">
        <f t="shared" si="19"/>
        <v>41830</v>
      </c>
      <c r="W13" s="39"/>
      <c r="X13" s="19">
        <f t="shared" si="7"/>
        <v>41861</v>
      </c>
      <c r="Y13" s="35">
        <f t="shared" si="20"/>
        <v>41861</v>
      </c>
      <c r="Z13" s="39"/>
      <c r="AA13" s="19">
        <f t="shared" si="8"/>
        <v>41892</v>
      </c>
      <c r="AB13" s="35">
        <f t="shared" si="21"/>
        <v>41892</v>
      </c>
      <c r="AC13" s="39"/>
      <c r="AD13" s="19">
        <f t="shared" si="9"/>
        <v>41922</v>
      </c>
      <c r="AE13" s="35">
        <f t="shared" si="22"/>
        <v>41922</v>
      </c>
      <c r="AF13" s="39"/>
      <c r="AG13" s="19">
        <f t="shared" si="10"/>
        <v>41953</v>
      </c>
      <c r="AH13" s="35">
        <f t="shared" si="23"/>
        <v>41953</v>
      </c>
      <c r="AI13" s="39"/>
      <c r="AJ13" s="19">
        <f t="shared" si="11"/>
        <v>41983</v>
      </c>
      <c r="AK13" s="35">
        <f t="shared" si="24"/>
        <v>41983</v>
      </c>
      <c r="AL13" s="41"/>
      <c r="AM13" s="8">
        <f t="shared" si="12"/>
        <v>42014</v>
      </c>
      <c r="AN13" s="20">
        <f t="shared" si="25"/>
        <v>42014</v>
      </c>
      <c r="AO13" s="41"/>
      <c r="AP13" s="14"/>
    </row>
    <row r="14" spans="1:42" ht="15" customHeight="1">
      <c r="A14" s="14"/>
      <c r="B14" s="9"/>
      <c r="C14" s="8">
        <f t="shared" si="0"/>
        <v>41650</v>
      </c>
      <c r="D14" s="33">
        <f t="shared" si="13"/>
        <v>41650</v>
      </c>
      <c r="E14" s="39" t="s">
        <v>78</v>
      </c>
      <c r="F14" s="19">
        <f t="shared" si="1"/>
        <v>41681</v>
      </c>
      <c r="G14" s="35">
        <f t="shared" si="14"/>
        <v>41681</v>
      </c>
      <c r="H14" s="39" t="s">
        <v>79</v>
      </c>
      <c r="I14" s="19">
        <f t="shared" si="2"/>
        <v>41709</v>
      </c>
      <c r="J14" s="35">
        <f t="shared" si="15"/>
        <v>41709</v>
      </c>
      <c r="K14" s="39" t="s">
        <v>79</v>
      </c>
      <c r="L14" s="19">
        <f t="shared" si="3"/>
        <v>41740</v>
      </c>
      <c r="M14" s="35">
        <f t="shared" si="16"/>
        <v>41740</v>
      </c>
      <c r="N14" s="39"/>
      <c r="O14" s="19">
        <f t="shared" si="4"/>
        <v>41770</v>
      </c>
      <c r="P14" s="35">
        <f t="shared" si="17"/>
        <v>41770</v>
      </c>
      <c r="Q14" s="39"/>
      <c r="R14" s="19">
        <f t="shared" si="5"/>
        <v>41801</v>
      </c>
      <c r="S14" s="35">
        <f t="shared" si="18"/>
        <v>41801</v>
      </c>
      <c r="T14" s="39"/>
      <c r="U14" s="19">
        <f t="shared" si="6"/>
        <v>41831</v>
      </c>
      <c r="V14" s="35">
        <f t="shared" si="19"/>
        <v>41831</v>
      </c>
      <c r="W14" s="39"/>
      <c r="X14" s="19">
        <f t="shared" si="7"/>
        <v>41862</v>
      </c>
      <c r="Y14" s="35">
        <f t="shared" si="20"/>
        <v>41862</v>
      </c>
      <c r="Z14" s="39"/>
      <c r="AA14" s="19">
        <f t="shared" si="8"/>
        <v>41893</v>
      </c>
      <c r="AB14" s="35">
        <f t="shared" si="21"/>
        <v>41893</v>
      </c>
      <c r="AC14" s="39"/>
      <c r="AD14" s="19">
        <f t="shared" si="9"/>
        <v>41923</v>
      </c>
      <c r="AE14" s="35">
        <f t="shared" si="22"/>
        <v>41923</v>
      </c>
      <c r="AF14" s="39"/>
      <c r="AG14" s="19">
        <f t="shared" si="10"/>
        <v>41954</v>
      </c>
      <c r="AH14" s="35">
        <f t="shared" si="23"/>
        <v>41954</v>
      </c>
      <c r="AI14" s="39"/>
      <c r="AJ14" s="19">
        <f t="shared" si="11"/>
        <v>41984</v>
      </c>
      <c r="AK14" s="35">
        <f t="shared" si="24"/>
        <v>41984</v>
      </c>
      <c r="AL14" s="41"/>
      <c r="AM14" s="8">
        <f t="shared" si="12"/>
        <v>42015</v>
      </c>
      <c r="AN14" s="20">
        <f t="shared" si="25"/>
        <v>42015</v>
      </c>
      <c r="AO14" s="41"/>
      <c r="AP14" s="14"/>
    </row>
    <row r="15" spans="1:42" ht="15" customHeight="1">
      <c r="A15" s="14"/>
      <c r="B15" s="9"/>
      <c r="C15" s="8">
        <f t="shared" si="0"/>
        <v>41651</v>
      </c>
      <c r="D15" s="33">
        <f t="shared" si="13"/>
        <v>41651</v>
      </c>
      <c r="E15" s="39"/>
      <c r="F15" s="19">
        <f t="shared" si="1"/>
        <v>41682</v>
      </c>
      <c r="G15" s="35">
        <f t="shared" si="14"/>
        <v>41682</v>
      </c>
      <c r="H15" s="39" t="s">
        <v>79</v>
      </c>
      <c r="I15" s="19">
        <f t="shared" si="2"/>
        <v>41710</v>
      </c>
      <c r="J15" s="35">
        <f t="shared" si="15"/>
        <v>41710</v>
      </c>
      <c r="K15" s="39" t="s">
        <v>36</v>
      </c>
      <c r="L15" s="19">
        <f t="shared" si="3"/>
        <v>41741</v>
      </c>
      <c r="M15" s="35">
        <f t="shared" si="16"/>
        <v>41741</v>
      </c>
      <c r="N15" s="39"/>
      <c r="O15" s="19">
        <f t="shared" si="4"/>
        <v>41771</v>
      </c>
      <c r="P15" s="35">
        <f t="shared" si="17"/>
        <v>41771</v>
      </c>
      <c r="Q15" s="39"/>
      <c r="R15" s="19">
        <f t="shared" si="5"/>
        <v>41802</v>
      </c>
      <c r="S15" s="35">
        <f t="shared" si="18"/>
        <v>41802</v>
      </c>
      <c r="T15" s="39"/>
      <c r="U15" s="19">
        <f t="shared" si="6"/>
        <v>41832</v>
      </c>
      <c r="V15" s="35">
        <f t="shared" si="19"/>
        <v>41832</v>
      </c>
      <c r="W15" s="39"/>
      <c r="X15" s="19">
        <f t="shared" si="7"/>
        <v>41863</v>
      </c>
      <c r="Y15" s="35">
        <f t="shared" si="20"/>
        <v>41863</v>
      </c>
      <c r="Z15" s="39"/>
      <c r="AA15" s="19">
        <f t="shared" si="8"/>
        <v>41894</v>
      </c>
      <c r="AB15" s="35">
        <f t="shared" si="21"/>
        <v>41894</v>
      </c>
      <c r="AC15" s="39"/>
      <c r="AD15" s="19">
        <f t="shared" si="9"/>
        <v>41924</v>
      </c>
      <c r="AE15" s="35">
        <f t="shared" si="22"/>
        <v>41924</v>
      </c>
      <c r="AF15" s="39"/>
      <c r="AG15" s="19">
        <f t="shared" si="10"/>
        <v>41955</v>
      </c>
      <c r="AH15" s="35">
        <f t="shared" si="23"/>
        <v>41955</v>
      </c>
      <c r="AI15" s="39"/>
      <c r="AJ15" s="19">
        <f t="shared" si="11"/>
        <v>41985</v>
      </c>
      <c r="AK15" s="35">
        <f t="shared" si="24"/>
        <v>41985</v>
      </c>
      <c r="AL15" s="41"/>
      <c r="AM15" s="8">
        <f t="shared" si="12"/>
        <v>42016</v>
      </c>
      <c r="AN15" s="20">
        <f t="shared" si="25"/>
        <v>42016</v>
      </c>
      <c r="AO15" s="41"/>
      <c r="AP15" s="14"/>
    </row>
    <row r="16" spans="1:42" ht="15" customHeight="1">
      <c r="A16" s="14"/>
      <c r="B16" s="9"/>
      <c r="C16" s="8">
        <f t="shared" si="0"/>
        <v>41652</v>
      </c>
      <c r="D16" s="33">
        <f t="shared" si="13"/>
        <v>41652</v>
      </c>
      <c r="E16" s="39"/>
      <c r="F16" s="19">
        <f t="shared" si="1"/>
        <v>41683</v>
      </c>
      <c r="G16" s="35">
        <f t="shared" si="14"/>
        <v>41683</v>
      </c>
      <c r="H16" s="39" t="s">
        <v>36</v>
      </c>
      <c r="I16" s="19">
        <f t="shared" si="2"/>
        <v>41711</v>
      </c>
      <c r="J16" s="35">
        <f t="shared" si="15"/>
        <v>41711</v>
      </c>
      <c r="K16" s="39" t="s">
        <v>79</v>
      </c>
      <c r="L16" s="19">
        <f t="shared" si="3"/>
        <v>41742</v>
      </c>
      <c r="M16" s="35">
        <f t="shared" si="16"/>
        <v>41742</v>
      </c>
      <c r="N16" s="39"/>
      <c r="O16" s="19">
        <f t="shared" si="4"/>
        <v>41772</v>
      </c>
      <c r="P16" s="35">
        <f t="shared" si="17"/>
        <v>41772</v>
      </c>
      <c r="Q16" s="39"/>
      <c r="R16" s="19">
        <f t="shared" si="5"/>
        <v>41803</v>
      </c>
      <c r="S16" s="35">
        <f t="shared" si="18"/>
        <v>41803</v>
      </c>
      <c r="T16" s="39"/>
      <c r="U16" s="19">
        <f t="shared" si="6"/>
        <v>41833</v>
      </c>
      <c r="V16" s="35">
        <f t="shared" si="19"/>
        <v>41833</v>
      </c>
      <c r="W16" s="39"/>
      <c r="X16" s="19">
        <f t="shared" si="7"/>
        <v>41864</v>
      </c>
      <c r="Y16" s="35">
        <f t="shared" si="20"/>
        <v>41864</v>
      </c>
      <c r="Z16" s="39"/>
      <c r="AA16" s="19">
        <f t="shared" si="8"/>
        <v>41895</v>
      </c>
      <c r="AB16" s="35">
        <f t="shared" si="21"/>
        <v>41895</v>
      </c>
      <c r="AC16" s="39"/>
      <c r="AD16" s="19">
        <f t="shared" si="9"/>
        <v>41925</v>
      </c>
      <c r="AE16" s="35">
        <f t="shared" si="22"/>
        <v>41925</v>
      </c>
      <c r="AF16" s="39"/>
      <c r="AG16" s="19">
        <f t="shared" si="10"/>
        <v>41956</v>
      </c>
      <c r="AH16" s="35">
        <f t="shared" si="23"/>
        <v>41956</v>
      </c>
      <c r="AI16" s="39"/>
      <c r="AJ16" s="19">
        <f t="shared" si="11"/>
        <v>41986</v>
      </c>
      <c r="AK16" s="35">
        <f t="shared" si="24"/>
        <v>41986</v>
      </c>
      <c r="AL16" s="41"/>
      <c r="AM16" s="8">
        <f t="shared" si="12"/>
        <v>42017</v>
      </c>
      <c r="AN16" s="20">
        <f t="shared" si="25"/>
        <v>42017</v>
      </c>
      <c r="AO16" s="41"/>
      <c r="AP16" s="14"/>
    </row>
    <row r="17" spans="1:42" ht="15" customHeight="1">
      <c r="A17" s="14"/>
      <c r="B17" s="9"/>
      <c r="C17" s="8">
        <f t="shared" si="0"/>
        <v>41653</v>
      </c>
      <c r="D17" s="33">
        <f t="shared" si="13"/>
        <v>41653</v>
      </c>
      <c r="E17" s="39" t="s">
        <v>78</v>
      </c>
      <c r="F17" s="19">
        <f t="shared" si="1"/>
        <v>41684</v>
      </c>
      <c r="G17" s="35">
        <f t="shared" si="14"/>
        <v>41684</v>
      </c>
      <c r="H17" s="39" t="s">
        <v>79</v>
      </c>
      <c r="I17" s="19">
        <f t="shared" si="2"/>
        <v>41712</v>
      </c>
      <c r="J17" s="35">
        <f t="shared" si="15"/>
        <v>41712</v>
      </c>
      <c r="K17" s="39" t="s">
        <v>79</v>
      </c>
      <c r="L17" s="19">
        <f t="shared" si="3"/>
        <v>41743</v>
      </c>
      <c r="M17" s="35">
        <f t="shared" si="16"/>
        <v>41743</v>
      </c>
      <c r="N17" s="39"/>
      <c r="O17" s="19">
        <f t="shared" si="4"/>
        <v>41773</v>
      </c>
      <c r="P17" s="35">
        <f t="shared" si="17"/>
        <v>41773</v>
      </c>
      <c r="Q17" s="39"/>
      <c r="R17" s="19">
        <f t="shared" si="5"/>
        <v>41804</v>
      </c>
      <c r="S17" s="35">
        <f t="shared" si="18"/>
        <v>41804</v>
      </c>
      <c r="T17" s="39"/>
      <c r="U17" s="19">
        <f t="shared" si="6"/>
        <v>41834</v>
      </c>
      <c r="V17" s="35">
        <f t="shared" si="19"/>
        <v>41834</v>
      </c>
      <c r="W17" s="39"/>
      <c r="X17" s="19">
        <f t="shared" si="7"/>
        <v>41865</v>
      </c>
      <c r="Y17" s="35">
        <f t="shared" si="20"/>
        <v>41865</v>
      </c>
      <c r="Z17" s="39"/>
      <c r="AA17" s="19">
        <f t="shared" si="8"/>
        <v>41896</v>
      </c>
      <c r="AB17" s="35">
        <f t="shared" si="21"/>
        <v>41896</v>
      </c>
      <c r="AC17" s="39"/>
      <c r="AD17" s="19">
        <f t="shared" si="9"/>
        <v>41926</v>
      </c>
      <c r="AE17" s="35">
        <f t="shared" si="22"/>
        <v>41926</v>
      </c>
      <c r="AF17" s="39"/>
      <c r="AG17" s="19">
        <f t="shared" si="10"/>
        <v>41957</v>
      </c>
      <c r="AH17" s="35">
        <f t="shared" si="23"/>
        <v>41957</v>
      </c>
      <c r="AI17" s="39"/>
      <c r="AJ17" s="19">
        <f t="shared" si="11"/>
        <v>41987</v>
      </c>
      <c r="AK17" s="35">
        <f t="shared" si="24"/>
        <v>41987</v>
      </c>
      <c r="AL17" s="41"/>
      <c r="AM17" s="8">
        <f t="shared" si="12"/>
        <v>42018</v>
      </c>
      <c r="AN17" s="20">
        <f t="shared" si="25"/>
        <v>42018</v>
      </c>
      <c r="AO17" s="41"/>
      <c r="AP17" s="14"/>
    </row>
    <row r="18" spans="1:42" ht="15" customHeight="1">
      <c r="A18" s="14"/>
      <c r="B18" s="9"/>
      <c r="C18" s="8">
        <f t="shared" si="0"/>
        <v>41654</v>
      </c>
      <c r="D18" s="33">
        <f t="shared" si="13"/>
        <v>41654</v>
      </c>
      <c r="E18" s="39" t="s">
        <v>78</v>
      </c>
      <c r="F18" s="19">
        <f t="shared" si="1"/>
        <v>41685</v>
      </c>
      <c r="G18" s="35">
        <f t="shared" si="14"/>
        <v>41685</v>
      </c>
      <c r="H18" s="39" t="s">
        <v>79</v>
      </c>
      <c r="I18" s="19">
        <f t="shared" si="2"/>
        <v>41713</v>
      </c>
      <c r="J18" s="35">
        <f t="shared" si="15"/>
        <v>41713</v>
      </c>
      <c r="K18" s="39" t="s">
        <v>79</v>
      </c>
      <c r="L18" s="19">
        <f t="shared" si="3"/>
        <v>41744</v>
      </c>
      <c r="M18" s="35">
        <f t="shared" si="16"/>
        <v>41744</v>
      </c>
      <c r="N18" s="39"/>
      <c r="O18" s="19">
        <f t="shared" si="4"/>
        <v>41774</v>
      </c>
      <c r="P18" s="35">
        <f t="shared" si="17"/>
        <v>41774</v>
      </c>
      <c r="Q18" s="39"/>
      <c r="R18" s="19">
        <f t="shared" si="5"/>
        <v>41805</v>
      </c>
      <c r="S18" s="35">
        <f t="shared" si="18"/>
        <v>41805</v>
      </c>
      <c r="T18" s="39"/>
      <c r="U18" s="19">
        <f t="shared" si="6"/>
        <v>41835</v>
      </c>
      <c r="V18" s="35">
        <f t="shared" si="19"/>
        <v>41835</v>
      </c>
      <c r="W18" s="39"/>
      <c r="X18" s="19">
        <f t="shared" si="7"/>
        <v>41866</v>
      </c>
      <c r="Y18" s="35">
        <f t="shared" si="20"/>
        <v>41866</v>
      </c>
      <c r="Z18" s="39"/>
      <c r="AA18" s="19">
        <f t="shared" si="8"/>
        <v>41897</v>
      </c>
      <c r="AB18" s="35">
        <f t="shared" si="21"/>
        <v>41897</v>
      </c>
      <c r="AC18" s="39"/>
      <c r="AD18" s="19">
        <f t="shared" si="9"/>
        <v>41927</v>
      </c>
      <c r="AE18" s="35">
        <f t="shared" si="22"/>
        <v>41927</v>
      </c>
      <c r="AF18" s="39"/>
      <c r="AG18" s="19">
        <f t="shared" si="10"/>
        <v>41958</v>
      </c>
      <c r="AH18" s="35">
        <f t="shared" si="23"/>
        <v>41958</v>
      </c>
      <c r="AI18" s="39"/>
      <c r="AJ18" s="19">
        <f t="shared" si="11"/>
        <v>41988</v>
      </c>
      <c r="AK18" s="35">
        <f t="shared" si="24"/>
        <v>41988</v>
      </c>
      <c r="AL18" s="41"/>
      <c r="AM18" s="8">
        <f t="shared" si="12"/>
        <v>42019</v>
      </c>
      <c r="AN18" s="20">
        <f t="shared" si="25"/>
        <v>42019</v>
      </c>
      <c r="AO18" s="41"/>
      <c r="AP18" s="14"/>
    </row>
    <row r="19" spans="1:42" ht="15" customHeight="1">
      <c r="A19" s="14"/>
      <c r="B19" s="9"/>
      <c r="C19" s="8">
        <f t="shared" si="0"/>
        <v>41655</v>
      </c>
      <c r="D19" s="33">
        <f t="shared" si="13"/>
        <v>41655</v>
      </c>
      <c r="E19" s="39" t="s">
        <v>78</v>
      </c>
      <c r="F19" s="19">
        <f t="shared" si="1"/>
        <v>41686</v>
      </c>
      <c r="G19" s="35">
        <f t="shared" si="14"/>
        <v>41686</v>
      </c>
      <c r="H19" s="39"/>
      <c r="I19" s="19">
        <f t="shared" si="2"/>
        <v>41714</v>
      </c>
      <c r="J19" s="35">
        <f t="shared" si="15"/>
        <v>41714</v>
      </c>
      <c r="K19" s="39"/>
      <c r="L19" s="19">
        <f t="shared" si="3"/>
        <v>41745</v>
      </c>
      <c r="M19" s="35">
        <f t="shared" si="16"/>
        <v>41745</v>
      </c>
      <c r="N19" s="39"/>
      <c r="O19" s="19">
        <f t="shared" si="4"/>
        <v>41775</v>
      </c>
      <c r="P19" s="35">
        <f t="shared" si="17"/>
        <v>41775</v>
      </c>
      <c r="Q19" s="39"/>
      <c r="R19" s="19">
        <f t="shared" si="5"/>
        <v>41806</v>
      </c>
      <c r="S19" s="35">
        <f t="shared" si="18"/>
        <v>41806</v>
      </c>
      <c r="T19" s="39"/>
      <c r="U19" s="19">
        <f t="shared" si="6"/>
        <v>41836</v>
      </c>
      <c r="V19" s="35">
        <f t="shared" si="19"/>
        <v>41836</v>
      </c>
      <c r="W19" s="39"/>
      <c r="X19" s="19">
        <f t="shared" si="7"/>
        <v>41867</v>
      </c>
      <c r="Y19" s="35">
        <f t="shared" si="20"/>
        <v>41867</v>
      </c>
      <c r="Z19" s="39"/>
      <c r="AA19" s="19">
        <f t="shared" si="8"/>
        <v>41898</v>
      </c>
      <c r="AB19" s="35">
        <f t="shared" si="21"/>
        <v>41898</v>
      </c>
      <c r="AC19" s="39"/>
      <c r="AD19" s="19">
        <f t="shared" si="9"/>
        <v>41928</v>
      </c>
      <c r="AE19" s="35">
        <f t="shared" si="22"/>
        <v>41928</v>
      </c>
      <c r="AF19" s="39"/>
      <c r="AG19" s="19">
        <f t="shared" si="10"/>
        <v>41959</v>
      </c>
      <c r="AH19" s="35">
        <f t="shared" si="23"/>
        <v>41959</v>
      </c>
      <c r="AI19" s="39"/>
      <c r="AJ19" s="19">
        <f t="shared" si="11"/>
        <v>41989</v>
      </c>
      <c r="AK19" s="35">
        <f t="shared" si="24"/>
        <v>41989</v>
      </c>
      <c r="AL19" s="41"/>
      <c r="AM19" s="8">
        <f t="shared" si="12"/>
        <v>42020</v>
      </c>
      <c r="AN19" s="20">
        <f t="shared" si="25"/>
        <v>42020</v>
      </c>
      <c r="AO19" s="41"/>
      <c r="AP19" s="14"/>
    </row>
    <row r="20" spans="1:42" ht="15" customHeight="1">
      <c r="A20" s="14"/>
      <c r="B20" s="9"/>
      <c r="C20" s="8">
        <f t="shared" si="0"/>
        <v>41656</v>
      </c>
      <c r="D20" s="33">
        <f t="shared" si="13"/>
        <v>41656</v>
      </c>
      <c r="E20" s="39" t="s">
        <v>36</v>
      </c>
      <c r="F20" s="19">
        <f t="shared" si="1"/>
        <v>41687</v>
      </c>
      <c r="G20" s="35">
        <f t="shared" si="14"/>
        <v>41687</v>
      </c>
      <c r="H20" s="39"/>
      <c r="I20" s="19">
        <f t="shared" si="2"/>
        <v>41715</v>
      </c>
      <c r="J20" s="35">
        <f t="shared" si="15"/>
        <v>41715</v>
      </c>
      <c r="K20" s="39"/>
      <c r="L20" s="19">
        <f t="shared" si="3"/>
        <v>41746</v>
      </c>
      <c r="M20" s="35">
        <f t="shared" si="16"/>
        <v>41746</v>
      </c>
      <c r="N20" s="39"/>
      <c r="O20" s="19">
        <f t="shared" si="4"/>
        <v>41776</v>
      </c>
      <c r="P20" s="35">
        <f t="shared" si="17"/>
        <v>41776</v>
      </c>
      <c r="Q20" s="39"/>
      <c r="R20" s="19">
        <f t="shared" si="5"/>
        <v>41807</v>
      </c>
      <c r="S20" s="35">
        <f t="shared" si="18"/>
        <v>41807</v>
      </c>
      <c r="T20" s="39"/>
      <c r="U20" s="19">
        <f t="shared" si="6"/>
        <v>41837</v>
      </c>
      <c r="V20" s="35">
        <f t="shared" si="19"/>
        <v>41837</v>
      </c>
      <c r="W20" s="39"/>
      <c r="X20" s="19">
        <f t="shared" si="7"/>
        <v>41868</v>
      </c>
      <c r="Y20" s="35">
        <f t="shared" si="20"/>
        <v>41868</v>
      </c>
      <c r="Z20" s="39"/>
      <c r="AA20" s="19">
        <f t="shared" si="8"/>
        <v>41899</v>
      </c>
      <c r="AB20" s="35">
        <f t="shared" si="21"/>
        <v>41899</v>
      </c>
      <c r="AC20" s="39"/>
      <c r="AD20" s="19">
        <f t="shared" si="9"/>
        <v>41929</v>
      </c>
      <c r="AE20" s="35">
        <f t="shared" si="22"/>
        <v>41929</v>
      </c>
      <c r="AF20" s="39"/>
      <c r="AG20" s="19">
        <f t="shared" si="10"/>
        <v>41960</v>
      </c>
      <c r="AH20" s="35">
        <f t="shared" si="23"/>
        <v>41960</v>
      </c>
      <c r="AI20" s="39"/>
      <c r="AJ20" s="19">
        <f t="shared" si="11"/>
        <v>41990</v>
      </c>
      <c r="AK20" s="35">
        <f t="shared" si="24"/>
        <v>41990</v>
      </c>
      <c r="AL20" s="41"/>
      <c r="AM20" s="8">
        <f t="shared" si="12"/>
        <v>42021</v>
      </c>
      <c r="AN20" s="20">
        <f t="shared" si="25"/>
        <v>42021</v>
      </c>
      <c r="AO20" s="41"/>
      <c r="AP20" s="14"/>
    </row>
    <row r="21" spans="1:42" ht="15" customHeight="1">
      <c r="A21" s="14"/>
      <c r="B21" s="9"/>
      <c r="C21" s="8">
        <f t="shared" si="0"/>
        <v>41657</v>
      </c>
      <c r="D21" s="33">
        <f t="shared" si="13"/>
        <v>41657</v>
      </c>
      <c r="E21" s="39" t="s">
        <v>78</v>
      </c>
      <c r="F21" s="19">
        <f t="shared" si="1"/>
        <v>41688</v>
      </c>
      <c r="G21" s="35">
        <f t="shared" si="14"/>
        <v>41688</v>
      </c>
      <c r="H21" s="39" t="s">
        <v>79</v>
      </c>
      <c r="I21" s="19">
        <f t="shared" si="2"/>
        <v>41716</v>
      </c>
      <c r="J21" s="35">
        <f t="shared" si="15"/>
        <v>41716</v>
      </c>
      <c r="K21" s="39" t="s">
        <v>79</v>
      </c>
      <c r="L21" s="19">
        <f t="shared" si="3"/>
        <v>41747</v>
      </c>
      <c r="M21" s="35">
        <f t="shared" si="16"/>
        <v>41747</v>
      </c>
      <c r="N21" s="39"/>
      <c r="O21" s="19">
        <f t="shared" si="4"/>
        <v>41777</v>
      </c>
      <c r="P21" s="35">
        <f t="shared" si="17"/>
        <v>41777</v>
      </c>
      <c r="Q21" s="39"/>
      <c r="R21" s="19">
        <f t="shared" si="5"/>
        <v>41808</v>
      </c>
      <c r="S21" s="35">
        <f t="shared" si="18"/>
        <v>41808</v>
      </c>
      <c r="T21" s="39"/>
      <c r="U21" s="19">
        <f t="shared" si="6"/>
        <v>41838</v>
      </c>
      <c r="V21" s="35">
        <f t="shared" si="19"/>
        <v>41838</v>
      </c>
      <c r="W21" s="39"/>
      <c r="X21" s="19">
        <f t="shared" si="7"/>
        <v>41869</v>
      </c>
      <c r="Y21" s="35">
        <f t="shared" si="20"/>
        <v>41869</v>
      </c>
      <c r="Z21" s="39"/>
      <c r="AA21" s="19">
        <f t="shared" si="8"/>
        <v>41900</v>
      </c>
      <c r="AB21" s="35">
        <f t="shared" si="21"/>
        <v>41900</v>
      </c>
      <c r="AC21" s="39"/>
      <c r="AD21" s="19">
        <f t="shared" si="9"/>
        <v>41930</v>
      </c>
      <c r="AE21" s="35">
        <f t="shared" si="22"/>
        <v>41930</v>
      </c>
      <c r="AF21" s="39"/>
      <c r="AG21" s="19">
        <f t="shared" si="10"/>
        <v>41961</v>
      </c>
      <c r="AH21" s="35">
        <f t="shared" si="23"/>
        <v>41961</v>
      </c>
      <c r="AI21" s="39"/>
      <c r="AJ21" s="19">
        <f t="shared" si="11"/>
        <v>41991</v>
      </c>
      <c r="AK21" s="35">
        <f t="shared" si="24"/>
        <v>41991</v>
      </c>
      <c r="AL21" s="41"/>
      <c r="AM21" s="8">
        <f t="shared" si="12"/>
        <v>42022</v>
      </c>
      <c r="AN21" s="20">
        <f t="shared" si="25"/>
        <v>42022</v>
      </c>
      <c r="AO21" s="41"/>
      <c r="AP21" s="14"/>
    </row>
    <row r="22" spans="1:42" ht="15" customHeight="1">
      <c r="A22" s="14"/>
      <c r="B22" s="9"/>
      <c r="C22" s="8">
        <f t="shared" si="0"/>
        <v>41658</v>
      </c>
      <c r="D22" s="33">
        <f t="shared" si="13"/>
        <v>41658</v>
      </c>
      <c r="E22" s="39"/>
      <c r="F22" s="19">
        <f t="shared" si="1"/>
        <v>41689</v>
      </c>
      <c r="G22" s="35">
        <f t="shared" si="14"/>
        <v>41689</v>
      </c>
      <c r="H22" s="39" t="s">
        <v>79</v>
      </c>
      <c r="I22" s="19">
        <f t="shared" si="2"/>
        <v>41717</v>
      </c>
      <c r="J22" s="35">
        <f t="shared" si="15"/>
        <v>41717</v>
      </c>
      <c r="K22" s="39" t="s">
        <v>79</v>
      </c>
      <c r="L22" s="19">
        <f t="shared" si="3"/>
        <v>41748</v>
      </c>
      <c r="M22" s="35">
        <f t="shared" si="16"/>
        <v>41748</v>
      </c>
      <c r="N22" s="39"/>
      <c r="O22" s="19">
        <f t="shared" si="4"/>
        <v>41778</v>
      </c>
      <c r="P22" s="35">
        <f t="shared" si="17"/>
        <v>41778</v>
      </c>
      <c r="Q22" s="39"/>
      <c r="R22" s="19">
        <f t="shared" si="5"/>
        <v>41809</v>
      </c>
      <c r="S22" s="35">
        <f t="shared" si="18"/>
        <v>41809</v>
      </c>
      <c r="T22" s="39"/>
      <c r="U22" s="19">
        <f t="shared" si="6"/>
        <v>41839</v>
      </c>
      <c r="V22" s="35">
        <f t="shared" si="19"/>
        <v>41839</v>
      </c>
      <c r="W22" s="39"/>
      <c r="X22" s="19">
        <f t="shared" si="7"/>
        <v>41870</v>
      </c>
      <c r="Y22" s="35">
        <f t="shared" si="20"/>
        <v>41870</v>
      </c>
      <c r="Z22" s="39"/>
      <c r="AA22" s="19">
        <f t="shared" si="8"/>
        <v>41901</v>
      </c>
      <c r="AB22" s="35">
        <f t="shared" si="21"/>
        <v>41901</v>
      </c>
      <c r="AC22" s="39"/>
      <c r="AD22" s="19">
        <f t="shared" si="9"/>
        <v>41931</v>
      </c>
      <c r="AE22" s="35">
        <f t="shared" si="22"/>
        <v>41931</v>
      </c>
      <c r="AF22" s="39"/>
      <c r="AG22" s="19">
        <f t="shared" si="10"/>
        <v>41962</v>
      </c>
      <c r="AH22" s="35">
        <f t="shared" si="23"/>
        <v>41962</v>
      </c>
      <c r="AI22" s="39"/>
      <c r="AJ22" s="19">
        <f t="shared" si="11"/>
        <v>41992</v>
      </c>
      <c r="AK22" s="35">
        <f t="shared" si="24"/>
        <v>41992</v>
      </c>
      <c r="AL22" s="41"/>
      <c r="AM22" s="8">
        <f t="shared" si="12"/>
        <v>42023</v>
      </c>
      <c r="AN22" s="20">
        <f t="shared" si="25"/>
        <v>42023</v>
      </c>
      <c r="AO22" s="41"/>
      <c r="AP22" s="14"/>
    </row>
    <row r="23" spans="1:42" ht="15" customHeight="1">
      <c r="A23" s="14"/>
      <c r="B23" s="9"/>
      <c r="C23" s="8">
        <f t="shared" si="0"/>
        <v>41659</v>
      </c>
      <c r="D23" s="33">
        <f t="shared" si="13"/>
        <v>41659</v>
      </c>
      <c r="E23" s="39"/>
      <c r="F23" s="19">
        <f t="shared" si="1"/>
        <v>41690</v>
      </c>
      <c r="G23" s="35">
        <f t="shared" si="14"/>
        <v>41690</v>
      </c>
      <c r="H23" s="39" t="s">
        <v>79</v>
      </c>
      <c r="I23" s="19">
        <f t="shared" si="2"/>
        <v>41718</v>
      </c>
      <c r="J23" s="35">
        <f t="shared" si="15"/>
        <v>41718</v>
      </c>
      <c r="K23" s="39" t="s">
        <v>79</v>
      </c>
      <c r="L23" s="19">
        <f t="shared" si="3"/>
        <v>41749</v>
      </c>
      <c r="M23" s="35">
        <f t="shared" si="16"/>
        <v>41749</v>
      </c>
      <c r="N23" s="39"/>
      <c r="O23" s="19">
        <f t="shared" si="4"/>
        <v>41779</v>
      </c>
      <c r="P23" s="35">
        <f t="shared" si="17"/>
        <v>41779</v>
      </c>
      <c r="Q23" s="39"/>
      <c r="R23" s="19">
        <f t="shared" si="5"/>
        <v>41810</v>
      </c>
      <c r="S23" s="35">
        <f t="shared" si="18"/>
        <v>41810</v>
      </c>
      <c r="T23" s="39"/>
      <c r="U23" s="19">
        <f t="shared" si="6"/>
        <v>41840</v>
      </c>
      <c r="V23" s="35">
        <f t="shared" si="19"/>
        <v>41840</v>
      </c>
      <c r="W23" s="39"/>
      <c r="X23" s="19">
        <f t="shared" si="7"/>
        <v>41871</v>
      </c>
      <c r="Y23" s="35">
        <f t="shared" si="20"/>
        <v>41871</v>
      </c>
      <c r="Z23" s="39"/>
      <c r="AA23" s="19">
        <f t="shared" si="8"/>
        <v>41902</v>
      </c>
      <c r="AB23" s="35">
        <f t="shared" si="21"/>
        <v>41902</v>
      </c>
      <c r="AC23" s="39"/>
      <c r="AD23" s="19">
        <f t="shared" si="9"/>
        <v>41932</v>
      </c>
      <c r="AE23" s="35">
        <f t="shared" si="22"/>
        <v>41932</v>
      </c>
      <c r="AF23" s="39"/>
      <c r="AG23" s="19">
        <f t="shared" si="10"/>
        <v>41963</v>
      </c>
      <c r="AH23" s="35">
        <f t="shared" si="23"/>
        <v>41963</v>
      </c>
      <c r="AI23" s="39"/>
      <c r="AJ23" s="19">
        <f t="shared" si="11"/>
        <v>41993</v>
      </c>
      <c r="AK23" s="35">
        <f t="shared" si="24"/>
        <v>41993</v>
      </c>
      <c r="AL23" s="41"/>
      <c r="AM23" s="8">
        <f t="shared" si="12"/>
        <v>42024</v>
      </c>
      <c r="AN23" s="20">
        <f t="shared" si="25"/>
        <v>42024</v>
      </c>
      <c r="AO23" s="41"/>
      <c r="AP23" s="14"/>
    </row>
    <row r="24" spans="1:42" ht="15" customHeight="1">
      <c r="A24" s="14"/>
      <c r="B24" s="9"/>
      <c r="C24" s="8">
        <f t="shared" si="0"/>
        <v>41660</v>
      </c>
      <c r="D24" s="33">
        <f t="shared" si="13"/>
        <v>41660</v>
      </c>
      <c r="E24" s="39" t="s">
        <v>78</v>
      </c>
      <c r="F24" s="19">
        <f t="shared" si="1"/>
        <v>41691</v>
      </c>
      <c r="G24" s="35">
        <f t="shared" si="14"/>
        <v>41691</v>
      </c>
      <c r="H24" s="39" t="s">
        <v>79</v>
      </c>
      <c r="I24" s="19">
        <f t="shared" si="2"/>
        <v>41719</v>
      </c>
      <c r="J24" s="35">
        <f t="shared" si="15"/>
        <v>41719</v>
      </c>
      <c r="K24" s="39"/>
      <c r="L24" s="19">
        <f t="shared" si="3"/>
        <v>41750</v>
      </c>
      <c r="M24" s="35">
        <f t="shared" si="16"/>
        <v>41750</v>
      </c>
      <c r="N24" s="39"/>
      <c r="O24" s="19">
        <f t="shared" si="4"/>
        <v>41780</v>
      </c>
      <c r="P24" s="35">
        <f t="shared" si="17"/>
        <v>41780</v>
      </c>
      <c r="Q24" s="39"/>
      <c r="R24" s="19">
        <f t="shared" si="5"/>
        <v>41811</v>
      </c>
      <c r="S24" s="35">
        <f t="shared" si="18"/>
        <v>41811</v>
      </c>
      <c r="T24" s="39"/>
      <c r="U24" s="19">
        <f t="shared" si="6"/>
        <v>41841</v>
      </c>
      <c r="V24" s="35">
        <f t="shared" si="19"/>
        <v>41841</v>
      </c>
      <c r="W24" s="39"/>
      <c r="X24" s="19">
        <f t="shared" si="7"/>
        <v>41872</v>
      </c>
      <c r="Y24" s="35">
        <f t="shared" si="20"/>
        <v>41872</v>
      </c>
      <c r="Z24" s="39"/>
      <c r="AA24" s="19">
        <f t="shared" si="8"/>
        <v>41903</v>
      </c>
      <c r="AB24" s="35">
        <f t="shared" si="21"/>
        <v>41903</v>
      </c>
      <c r="AC24" s="39"/>
      <c r="AD24" s="19">
        <f t="shared" si="9"/>
        <v>41933</v>
      </c>
      <c r="AE24" s="35">
        <f t="shared" si="22"/>
        <v>41933</v>
      </c>
      <c r="AF24" s="39"/>
      <c r="AG24" s="19">
        <f t="shared" si="10"/>
        <v>41964</v>
      </c>
      <c r="AH24" s="35">
        <f t="shared" si="23"/>
        <v>41964</v>
      </c>
      <c r="AI24" s="39"/>
      <c r="AJ24" s="19">
        <f t="shared" si="11"/>
        <v>41994</v>
      </c>
      <c r="AK24" s="35">
        <f t="shared" si="24"/>
        <v>41994</v>
      </c>
      <c r="AL24" s="41"/>
      <c r="AM24" s="8">
        <f t="shared" si="12"/>
        <v>42025</v>
      </c>
      <c r="AN24" s="20">
        <f t="shared" si="25"/>
        <v>42025</v>
      </c>
      <c r="AO24" s="41"/>
      <c r="AP24" s="14"/>
    </row>
    <row r="25" spans="1:42" ht="15" customHeight="1">
      <c r="A25" s="14"/>
      <c r="B25" s="9"/>
      <c r="C25" s="8">
        <f t="shared" si="0"/>
        <v>41661</v>
      </c>
      <c r="D25" s="33">
        <f t="shared" si="13"/>
        <v>41661</v>
      </c>
      <c r="E25" s="39" t="s">
        <v>78</v>
      </c>
      <c r="F25" s="19">
        <f t="shared" si="1"/>
        <v>41692</v>
      </c>
      <c r="G25" s="35">
        <f t="shared" si="14"/>
        <v>41692</v>
      </c>
      <c r="H25" s="39" t="s">
        <v>79</v>
      </c>
      <c r="I25" s="19">
        <f t="shared" si="2"/>
        <v>41720</v>
      </c>
      <c r="J25" s="35">
        <f t="shared" si="15"/>
        <v>41720</v>
      </c>
      <c r="K25" s="39"/>
      <c r="L25" s="19">
        <f t="shared" si="3"/>
        <v>41751</v>
      </c>
      <c r="M25" s="35">
        <f t="shared" si="16"/>
        <v>41751</v>
      </c>
      <c r="N25" s="39"/>
      <c r="O25" s="19">
        <f t="shared" si="4"/>
        <v>41781</v>
      </c>
      <c r="P25" s="35">
        <f t="shared" si="17"/>
        <v>41781</v>
      </c>
      <c r="Q25" s="39"/>
      <c r="R25" s="19">
        <f t="shared" si="5"/>
        <v>41812</v>
      </c>
      <c r="S25" s="35">
        <f t="shared" si="18"/>
        <v>41812</v>
      </c>
      <c r="T25" s="39"/>
      <c r="U25" s="19">
        <f t="shared" si="6"/>
        <v>41842</v>
      </c>
      <c r="V25" s="35">
        <f t="shared" si="19"/>
        <v>41842</v>
      </c>
      <c r="W25" s="39"/>
      <c r="X25" s="19">
        <f t="shared" si="7"/>
        <v>41873</v>
      </c>
      <c r="Y25" s="35">
        <f t="shared" si="20"/>
        <v>41873</v>
      </c>
      <c r="Z25" s="39"/>
      <c r="AA25" s="19">
        <f t="shared" si="8"/>
        <v>41904</v>
      </c>
      <c r="AB25" s="35">
        <f t="shared" si="21"/>
        <v>41904</v>
      </c>
      <c r="AC25" s="39"/>
      <c r="AD25" s="19">
        <f t="shared" si="9"/>
        <v>41934</v>
      </c>
      <c r="AE25" s="35">
        <f t="shared" si="22"/>
        <v>41934</v>
      </c>
      <c r="AF25" s="39"/>
      <c r="AG25" s="19">
        <f t="shared" si="10"/>
        <v>41965</v>
      </c>
      <c r="AH25" s="35">
        <f t="shared" si="23"/>
        <v>41965</v>
      </c>
      <c r="AI25" s="39"/>
      <c r="AJ25" s="19">
        <f t="shared" si="11"/>
        <v>41995</v>
      </c>
      <c r="AK25" s="35">
        <f t="shared" si="24"/>
        <v>41995</v>
      </c>
      <c r="AL25" s="41"/>
      <c r="AM25" s="8">
        <f t="shared" si="12"/>
        <v>42026</v>
      </c>
      <c r="AN25" s="20">
        <f t="shared" si="25"/>
        <v>42026</v>
      </c>
      <c r="AO25" s="41"/>
      <c r="AP25" s="14"/>
    </row>
    <row r="26" spans="1:42" ht="15" customHeight="1">
      <c r="A26" s="14"/>
      <c r="B26" s="9"/>
      <c r="C26" s="8">
        <f t="shared" si="0"/>
        <v>41662</v>
      </c>
      <c r="D26" s="33">
        <f t="shared" si="13"/>
        <v>41662</v>
      </c>
      <c r="E26" s="39" t="s">
        <v>78</v>
      </c>
      <c r="F26" s="19">
        <f t="shared" si="1"/>
        <v>41693</v>
      </c>
      <c r="G26" s="35">
        <f t="shared" si="14"/>
        <v>41693</v>
      </c>
      <c r="H26" s="39"/>
      <c r="I26" s="19">
        <f t="shared" si="2"/>
        <v>41721</v>
      </c>
      <c r="J26" s="35">
        <f t="shared" si="15"/>
        <v>41721</v>
      </c>
      <c r="K26" s="39"/>
      <c r="L26" s="19">
        <f t="shared" si="3"/>
        <v>41752</v>
      </c>
      <c r="M26" s="35">
        <f t="shared" si="16"/>
        <v>41752</v>
      </c>
      <c r="N26" s="39"/>
      <c r="O26" s="19">
        <f t="shared" si="4"/>
        <v>41782</v>
      </c>
      <c r="P26" s="35">
        <f t="shared" si="17"/>
        <v>41782</v>
      </c>
      <c r="Q26" s="39"/>
      <c r="R26" s="19">
        <f t="shared" si="5"/>
        <v>41813</v>
      </c>
      <c r="S26" s="35">
        <f t="shared" si="18"/>
        <v>41813</v>
      </c>
      <c r="T26" s="39"/>
      <c r="U26" s="19">
        <f t="shared" si="6"/>
        <v>41843</v>
      </c>
      <c r="V26" s="35">
        <f t="shared" si="19"/>
        <v>41843</v>
      </c>
      <c r="W26" s="39"/>
      <c r="X26" s="19">
        <f t="shared" si="7"/>
        <v>41874</v>
      </c>
      <c r="Y26" s="35">
        <f t="shared" si="20"/>
        <v>41874</v>
      </c>
      <c r="Z26" s="39"/>
      <c r="AA26" s="19">
        <f t="shared" si="8"/>
        <v>41905</v>
      </c>
      <c r="AB26" s="35">
        <f t="shared" si="21"/>
        <v>41905</v>
      </c>
      <c r="AC26" s="39"/>
      <c r="AD26" s="19">
        <f t="shared" si="9"/>
        <v>41935</v>
      </c>
      <c r="AE26" s="35">
        <f t="shared" si="22"/>
        <v>41935</v>
      </c>
      <c r="AF26" s="39"/>
      <c r="AG26" s="19">
        <f t="shared" si="10"/>
        <v>41966</v>
      </c>
      <c r="AH26" s="35">
        <f t="shared" si="23"/>
        <v>41966</v>
      </c>
      <c r="AI26" s="39"/>
      <c r="AJ26" s="19">
        <f t="shared" si="11"/>
        <v>41996</v>
      </c>
      <c r="AK26" s="35">
        <f t="shared" si="24"/>
        <v>41996</v>
      </c>
      <c r="AL26" s="41"/>
      <c r="AM26" s="8">
        <f t="shared" si="12"/>
        <v>42027</v>
      </c>
      <c r="AN26" s="20">
        <f t="shared" si="25"/>
        <v>42027</v>
      </c>
      <c r="AO26" s="41"/>
      <c r="AP26" s="14"/>
    </row>
    <row r="27" spans="1:42" ht="15" customHeight="1">
      <c r="A27" s="14"/>
      <c r="B27" s="9"/>
      <c r="C27" s="8">
        <f t="shared" si="0"/>
        <v>41663</v>
      </c>
      <c r="D27" s="33">
        <f t="shared" si="13"/>
        <v>41663</v>
      </c>
      <c r="E27" s="39" t="s">
        <v>78</v>
      </c>
      <c r="F27" s="19">
        <f t="shared" si="1"/>
        <v>41694</v>
      </c>
      <c r="G27" s="35">
        <f t="shared" si="14"/>
        <v>41694</v>
      </c>
      <c r="H27" s="39"/>
      <c r="I27" s="19">
        <f t="shared" si="2"/>
        <v>41722</v>
      </c>
      <c r="J27" s="35">
        <f t="shared" si="15"/>
        <v>41722</v>
      </c>
      <c r="K27" s="39"/>
      <c r="L27" s="19">
        <f t="shared" si="3"/>
        <v>41753</v>
      </c>
      <c r="M27" s="35">
        <f t="shared" si="16"/>
        <v>41753</v>
      </c>
      <c r="N27" s="39"/>
      <c r="O27" s="19">
        <f t="shared" si="4"/>
        <v>41783</v>
      </c>
      <c r="P27" s="35">
        <f t="shared" si="17"/>
        <v>41783</v>
      </c>
      <c r="Q27" s="39"/>
      <c r="R27" s="19">
        <f t="shared" si="5"/>
        <v>41814</v>
      </c>
      <c r="S27" s="35">
        <f t="shared" si="18"/>
        <v>41814</v>
      </c>
      <c r="T27" s="39"/>
      <c r="U27" s="19">
        <f t="shared" si="6"/>
        <v>41844</v>
      </c>
      <c r="V27" s="35">
        <f t="shared" si="19"/>
        <v>41844</v>
      </c>
      <c r="W27" s="39"/>
      <c r="X27" s="19">
        <f t="shared" si="7"/>
        <v>41875</v>
      </c>
      <c r="Y27" s="35">
        <f t="shared" si="20"/>
        <v>41875</v>
      </c>
      <c r="Z27" s="39"/>
      <c r="AA27" s="19">
        <f t="shared" si="8"/>
        <v>41906</v>
      </c>
      <c r="AB27" s="35">
        <f t="shared" si="21"/>
        <v>41906</v>
      </c>
      <c r="AC27" s="39"/>
      <c r="AD27" s="19">
        <f t="shared" si="9"/>
        <v>41936</v>
      </c>
      <c r="AE27" s="35">
        <f t="shared" si="22"/>
        <v>41936</v>
      </c>
      <c r="AF27" s="39"/>
      <c r="AG27" s="19">
        <f t="shared" si="10"/>
        <v>41967</v>
      </c>
      <c r="AH27" s="35">
        <f t="shared" si="23"/>
        <v>41967</v>
      </c>
      <c r="AI27" s="39"/>
      <c r="AJ27" s="19">
        <f t="shared" si="11"/>
        <v>41997</v>
      </c>
      <c r="AK27" s="35">
        <f t="shared" si="24"/>
        <v>41997</v>
      </c>
      <c r="AL27" s="41"/>
      <c r="AM27" s="8">
        <f t="shared" si="12"/>
        <v>42028</v>
      </c>
      <c r="AN27" s="20">
        <f t="shared" si="25"/>
        <v>42028</v>
      </c>
      <c r="AO27" s="41"/>
      <c r="AP27" s="14"/>
    </row>
    <row r="28" spans="1:42" ht="15" customHeight="1">
      <c r="A28" s="14"/>
      <c r="B28" s="9"/>
      <c r="C28" s="8">
        <f t="shared" si="0"/>
        <v>41664</v>
      </c>
      <c r="D28" s="33">
        <f t="shared" si="13"/>
        <v>41664</v>
      </c>
      <c r="E28" s="39" t="s">
        <v>78</v>
      </c>
      <c r="F28" s="19">
        <f t="shared" si="1"/>
        <v>41695</v>
      </c>
      <c r="G28" s="35">
        <f t="shared" si="14"/>
        <v>41695</v>
      </c>
      <c r="H28" s="39" t="s">
        <v>79</v>
      </c>
      <c r="I28" s="19">
        <f t="shared" si="2"/>
        <v>41723</v>
      </c>
      <c r="J28" s="35">
        <f t="shared" si="15"/>
        <v>41723</v>
      </c>
      <c r="K28" s="39"/>
      <c r="L28" s="19">
        <f t="shared" si="3"/>
        <v>41754</v>
      </c>
      <c r="M28" s="35">
        <f t="shared" si="16"/>
        <v>41754</v>
      </c>
      <c r="N28" s="39"/>
      <c r="O28" s="19">
        <f t="shared" si="4"/>
        <v>41784</v>
      </c>
      <c r="P28" s="35">
        <f t="shared" si="17"/>
        <v>41784</v>
      </c>
      <c r="Q28" s="39"/>
      <c r="R28" s="19">
        <f t="shared" si="5"/>
        <v>41815</v>
      </c>
      <c r="S28" s="35">
        <f t="shared" si="18"/>
        <v>41815</v>
      </c>
      <c r="T28" s="39"/>
      <c r="U28" s="19">
        <f t="shared" si="6"/>
        <v>41845</v>
      </c>
      <c r="V28" s="35">
        <f t="shared" si="19"/>
        <v>41845</v>
      </c>
      <c r="W28" s="39"/>
      <c r="X28" s="19">
        <f t="shared" si="7"/>
        <v>41876</v>
      </c>
      <c r="Y28" s="35">
        <f t="shared" si="20"/>
        <v>41876</v>
      </c>
      <c r="Z28" s="39"/>
      <c r="AA28" s="19">
        <f t="shared" si="8"/>
        <v>41907</v>
      </c>
      <c r="AB28" s="35">
        <f t="shared" si="21"/>
        <v>41907</v>
      </c>
      <c r="AC28" s="39"/>
      <c r="AD28" s="19">
        <f t="shared" si="9"/>
        <v>41937</v>
      </c>
      <c r="AE28" s="35">
        <f t="shared" si="22"/>
        <v>41937</v>
      </c>
      <c r="AF28" s="39"/>
      <c r="AG28" s="19">
        <f t="shared" si="10"/>
        <v>41968</v>
      </c>
      <c r="AH28" s="35">
        <f t="shared" si="23"/>
        <v>41968</v>
      </c>
      <c r="AI28" s="39"/>
      <c r="AJ28" s="19">
        <f t="shared" si="11"/>
        <v>41998</v>
      </c>
      <c r="AK28" s="35">
        <f t="shared" si="24"/>
        <v>41998</v>
      </c>
      <c r="AL28" s="41"/>
      <c r="AM28" s="8">
        <f t="shared" si="12"/>
        <v>42029</v>
      </c>
      <c r="AN28" s="20">
        <f t="shared" si="25"/>
        <v>42029</v>
      </c>
      <c r="AO28" s="41"/>
      <c r="AP28" s="14"/>
    </row>
    <row r="29" spans="1:42" ht="15" customHeight="1">
      <c r="A29" s="14"/>
      <c r="B29" s="9"/>
      <c r="C29" s="8">
        <f t="shared" si="0"/>
        <v>41665</v>
      </c>
      <c r="D29" s="33">
        <f t="shared" si="13"/>
        <v>41665</v>
      </c>
      <c r="E29" s="39"/>
      <c r="F29" s="19">
        <f t="shared" si="1"/>
        <v>41696</v>
      </c>
      <c r="G29" s="35">
        <f t="shared" si="14"/>
        <v>41696</v>
      </c>
      <c r="H29" s="39" t="s">
        <v>79</v>
      </c>
      <c r="I29" s="19">
        <f t="shared" si="2"/>
        <v>41724</v>
      </c>
      <c r="J29" s="35">
        <f t="shared" si="15"/>
        <v>41724</v>
      </c>
      <c r="K29" s="39"/>
      <c r="L29" s="19">
        <f t="shared" si="3"/>
        <v>41755</v>
      </c>
      <c r="M29" s="35">
        <f t="shared" si="16"/>
        <v>41755</v>
      </c>
      <c r="N29" s="39"/>
      <c r="O29" s="19">
        <f t="shared" si="4"/>
        <v>41785</v>
      </c>
      <c r="P29" s="35">
        <f t="shared" si="17"/>
        <v>41785</v>
      </c>
      <c r="Q29" s="39"/>
      <c r="R29" s="19">
        <f t="shared" si="5"/>
        <v>41816</v>
      </c>
      <c r="S29" s="35">
        <f t="shared" si="18"/>
        <v>41816</v>
      </c>
      <c r="T29" s="39"/>
      <c r="U29" s="19">
        <f t="shared" si="6"/>
        <v>41846</v>
      </c>
      <c r="V29" s="35">
        <f t="shared" si="19"/>
        <v>41846</v>
      </c>
      <c r="W29" s="39"/>
      <c r="X29" s="19">
        <f t="shared" si="7"/>
        <v>41877</v>
      </c>
      <c r="Y29" s="35">
        <f t="shared" si="20"/>
        <v>41877</v>
      </c>
      <c r="Z29" s="39"/>
      <c r="AA29" s="19">
        <f t="shared" si="8"/>
        <v>41908</v>
      </c>
      <c r="AB29" s="35">
        <f t="shared" si="21"/>
        <v>41908</v>
      </c>
      <c r="AC29" s="39"/>
      <c r="AD29" s="19">
        <f t="shared" si="9"/>
        <v>41938</v>
      </c>
      <c r="AE29" s="35">
        <f t="shared" si="22"/>
        <v>41938</v>
      </c>
      <c r="AF29" s="39"/>
      <c r="AG29" s="19">
        <f t="shared" si="10"/>
        <v>41969</v>
      </c>
      <c r="AH29" s="35">
        <f t="shared" si="23"/>
        <v>41969</v>
      </c>
      <c r="AI29" s="39"/>
      <c r="AJ29" s="19">
        <f t="shared" si="11"/>
        <v>41999</v>
      </c>
      <c r="AK29" s="35">
        <f t="shared" si="24"/>
        <v>41999</v>
      </c>
      <c r="AL29" s="41"/>
      <c r="AM29" s="8">
        <f t="shared" si="12"/>
        <v>42030</v>
      </c>
      <c r="AN29" s="20">
        <f t="shared" si="25"/>
        <v>42030</v>
      </c>
      <c r="AO29" s="41"/>
      <c r="AP29" s="14"/>
    </row>
    <row r="30" spans="1:42" ht="15" customHeight="1">
      <c r="A30" s="14"/>
      <c r="B30" s="9"/>
      <c r="C30" s="8">
        <f t="shared" si="0"/>
        <v>41666</v>
      </c>
      <c r="D30" s="33">
        <f t="shared" si="13"/>
        <v>41666</v>
      </c>
      <c r="E30" s="39"/>
      <c r="F30" s="19">
        <f t="shared" si="1"/>
        <v>41697</v>
      </c>
      <c r="G30" s="35">
        <f t="shared" si="14"/>
        <v>41697</v>
      </c>
      <c r="H30" s="39" t="s">
        <v>79</v>
      </c>
      <c r="I30" s="19">
        <f t="shared" si="2"/>
        <v>41725</v>
      </c>
      <c r="J30" s="35">
        <f t="shared" si="15"/>
        <v>41725</v>
      </c>
      <c r="K30" s="39"/>
      <c r="L30" s="19">
        <f t="shared" si="3"/>
        <v>41756</v>
      </c>
      <c r="M30" s="35">
        <f t="shared" si="16"/>
        <v>41756</v>
      </c>
      <c r="N30" s="39"/>
      <c r="O30" s="19">
        <f t="shared" si="4"/>
        <v>41786</v>
      </c>
      <c r="P30" s="35">
        <f t="shared" si="17"/>
        <v>41786</v>
      </c>
      <c r="Q30" s="39" t="s">
        <v>36</v>
      </c>
      <c r="R30" s="19">
        <f t="shared" si="5"/>
        <v>41817</v>
      </c>
      <c r="S30" s="35">
        <f t="shared" si="18"/>
        <v>41817</v>
      </c>
      <c r="T30" s="39"/>
      <c r="U30" s="19">
        <f t="shared" si="6"/>
        <v>41847</v>
      </c>
      <c r="V30" s="35">
        <f t="shared" si="19"/>
        <v>41847</v>
      </c>
      <c r="W30" s="39"/>
      <c r="X30" s="19">
        <f t="shared" si="7"/>
        <v>41878</v>
      </c>
      <c r="Y30" s="35">
        <f t="shared" si="20"/>
        <v>41878</v>
      </c>
      <c r="Z30" s="39"/>
      <c r="AA30" s="19">
        <f t="shared" si="8"/>
        <v>41909</v>
      </c>
      <c r="AB30" s="35">
        <f t="shared" si="21"/>
        <v>41909</v>
      </c>
      <c r="AC30" s="39"/>
      <c r="AD30" s="19">
        <f t="shared" si="9"/>
        <v>41939</v>
      </c>
      <c r="AE30" s="35">
        <f t="shared" si="22"/>
        <v>41939</v>
      </c>
      <c r="AF30" s="39"/>
      <c r="AG30" s="19">
        <f t="shared" si="10"/>
        <v>41970</v>
      </c>
      <c r="AH30" s="35">
        <f t="shared" si="23"/>
        <v>41970</v>
      </c>
      <c r="AI30" s="39"/>
      <c r="AJ30" s="19">
        <f t="shared" si="11"/>
        <v>42000</v>
      </c>
      <c r="AK30" s="35">
        <f t="shared" si="24"/>
        <v>42000</v>
      </c>
      <c r="AL30" s="41"/>
      <c r="AM30" s="8">
        <f t="shared" si="12"/>
        <v>42031</v>
      </c>
      <c r="AN30" s="20">
        <f t="shared" si="25"/>
        <v>42031</v>
      </c>
      <c r="AO30" s="41"/>
      <c r="AP30" s="14"/>
    </row>
    <row r="31" spans="1:42" ht="15" customHeight="1">
      <c r="A31" s="14"/>
      <c r="B31" s="9"/>
      <c r="C31" s="8">
        <f t="shared" si="0"/>
        <v>41667</v>
      </c>
      <c r="D31" s="33">
        <f>IFERROR(IF(OR(D30="",MONTH(D30+1)&gt;MONTH(D30)),"",D30+1),"")</f>
        <v>41667</v>
      </c>
      <c r="E31" s="39" t="s">
        <v>36</v>
      </c>
      <c r="F31" s="19" t="str">
        <f t="shared" si="1"/>
        <v/>
      </c>
      <c r="G31" s="35" t="str">
        <f t="shared" ref="G31:G33" si="26">IFERROR(IF(OR(G30="",MONTH(G30+1)&gt;MONTH(G30)),"",G30+1),"")</f>
        <v/>
      </c>
      <c r="H31" s="39"/>
      <c r="I31" s="19">
        <f t="shared" si="2"/>
        <v>41726</v>
      </c>
      <c r="J31" s="35">
        <f>IFERROR(IF(OR(J30="",MONTH(J30+1)&gt;MONTH(J30)),"",J30+1),"")</f>
        <v>41726</v>
      </c>
      <c r="K31" s="39"/>
      <c r="L31" s="19">
        <f t="shared" si="3"/>
        <v>41757</v>
      </c>
      <c r="M31" s="35">
        <f>IFERROR(IF(OR(M30="",MONTH(M30+1)&gt;MONTH(M30)),"",M30+1),"")</f>
        <v>41757</v>
      </c>
      <c r="N31" s="39"/>
      <c r="O31" s="19">
        <f t="shared" si="4"/>
        <v>41787</v>
      </c>
      <c r="P31" s="35">
        <f>IFERROR(IF(OR(P30="",MONTH(P30+1)&gt;MONTH(P30)),"",P30+1),"")</f>
        <v>41787</v>
      </c>
      <c r="Q31" s="39" t="s">
        <v>36</v>
      </c>
      <c r="R31" s="19">
        <f t="shared" si="5"/>
        <v>41818</v>
      </c>
      <c r="S31" s="35">
        <f>IFERROR(IF(OR(S30="",MONTH(S30+1)&gt;MONTH(S30)),"",S30+1),"")</f>
        <v>41818</v>
      </c>
      <c r="T31" s="39"/>
      <c r="U31" s="19">
        <f t="shared" si="6"/>
        <v>41848</v>
      </c>
      <c r="V31" s="35">
        <f>IFERROR(IF(OR(V30="",MONTH(V30+1)&gt;MONTH(V30)),"",V30+1),"")</f>
        <v>41848</v>
      </c>
      <c r="W31" s="39"/>
      <c r="X31" s="19">
        <f t="shared" si="7"/>
        <v>41879</v>
      </c>
      <c r="Y31" s="35">
        <f>IFERROR(IF(OR(Y30="",MONTH(Y30+1)&gt;MONTH(Y30)),"",Y30+1),"")</f>
        <v>41879</v>
      </c>
      <c r="Z31" s="39"/>
      <c r="AA31" s="19">
        <f t="shared" si="8"/>
        <v>41910</v>
      </c>
      <c r="AB31" s="35">
        <f>IFERROR(IF(OR(AB30="",MONTH(AB30+1)&gt;MONTH(AB30)),"",AB30+1),"")</f>
        <v>41910</v>
      </c>
      <c r="AC31" s="39"/>
      <c r="AD31" s="19">
        <f t="shared" si="9"/>
        <v>41940</v>
      </c>
      <c r="AE31" s="35">
        <f>IFERROR(IF(OR(AE30="",MONTH(AE30+1)&gt;MONTH(AE30)),"",AE30+1),"")</f>
        <v>41940</v>
      </c>
      <c r="AF31" s="39"/>
      <c r="AG31" s="19">
        <f t="shared" si="10"/>
        <v>41971</v>
      </c>
      <c r="AH31" s="35">
        <f>IFERROR(IF(OR(AH30="",MONTH(AH30+1)&gt;MONTH(AH30)),"",AH30+1),"")</f>
        <v>41971</v>
      </c>
      <c r="AI31" s="39"/>
      <c r="AJ31" s="19">
        <f t="shared" si="11"/>
        <v>42001</v>
      </c>
      <c r="AK31" s="35">
        <f>IFERROR(IF(OR(AK30="",MONTH(AK30+1)&gt;MONTH(AK30)),"",AK30+1),"")</f>
        <v>42001</v>
      </c>
      <c r="AL31" s="41"/>
      <c r="AM31" s="8">
        <f t="shared" si="12"/>
        <v>42032</v>
      </c>
      <c r="AN31" s="20">
        <f>IFERROR(IF(OR(AN30="",MONTH(AN30+1)&gt;MONTH(AN30)),"",AN30+1),"")</f>
        <v>42032</v>
      </c>
      <c r="AO31" s="41"/>
      <c r="AP31" s="14"/>
    </row>
    <row r="32" spans="1:42" ht="15" customHeight="1">
      <c r="A32" s="14"/>
      <c r="B32" s="9"/>
      <c r="C32" s="8">
        <f t="shared" si="0"/>
        <v>41668</v>
      </c>
      <c r="D32" s="33">
        <f t="shared" ref="D32" si="27">IFERROR(IF(OR(D31="",MONTH(D31+1)&gt;MONTH(D31)),"",D31+1),"")</f>
        <v>41668</v>
      </c>
      <c r="E32" s="39" t="s">
        <v>36</v>
      </c>
      <c r="F32" s="19" t="str">
        <f t="shared" si="1"/>
        <v/>
      </c>
      <c r="G32" s="35" t="str">
        <f t="shared" si="26"/>
        <v/>
      </c>
      <c r="H32" s="39"/>
      <c r="I32" s="19">
        <f t="shared" si="2"/>
        <v>41727</v>
      </c>
      <c r="J32" s="35">
        <f t="shared" ref="J32:J33" si="28">IFERROR(IF(OR(J31="",MONTH(J31+1)&gt;MONTH(J31)),"",J31+1),"")</f>
        <v>41727</v>
      </c>
      <c r="K32" s="39"/>
      <c r="L32" s="19">
        <f t="shared" si="3"/>
        <v>41758</v>
      </c>
      <c r="M32" s="35">
        <f t="shared" ref="M32:M33" si="29">IFERROR(IF(OR(M31="",MONTH(M31+1)&gt;MONTH(M31)),"",M31+1),"")</f>
        <v>41758</v>
      </c>
      <c r="N32" s="39"/>
      <c r="O32" s="19">
        <f t="shared" si="4"/>
        <v>41788</v>
      </c>
      <c r="P32" s="35">
        <f t="shared" ref="P32:P33" si="30">IFERROR(IF(OR(P31="",MONTH(P31+1)&gt;MONTH(P31)),"",P31+1),"")</f>
        <v>41788</v>
      </c>
      <c r="Q32" s="39" t="s">
        <v>36</v>
      </c>
      <c r="R32" s="19">
        <f t="shared" si="5"/>
        <v>41819</v>
      </c>
      <c r="S32" s="35">
        <f t="shared" ref="S32:S33" si="31">IFERROR(IF(OR(S31="",MONTH(S31+1)&gt;MONTH(S31)),"",S31+1),"")</f>
        <v>41819</v>
      </c>
      <c r="T32" s="39"/>
      <c r="U32" s="19">
        <f t="shared" si="6"/>
        <v>41849</v>
      </c>
      <c r="V32" s="35">
        <f t="shared" ref="V32:V33" si="32">IFERROR(IF(OR(V31="",MONTH(V31+1)&gt;MONTH(V31)),"",V31+1),"")</f>
        <v>41849</v>
      </c>
      <c r="W32" s="39"/>
      <c r="X32" s="19">
        <f t="shared" si="7"/>
        <v>41880</v>
      </c>
      <c r="Y32" s="35">
        <f t="shared" ref="Y32:Y33" si="33">IFERROR(IF(OR(Y31="",MONTH(Y31+1)&gt;MONTH(Y31)),"",Y31+1),"")</f>
        <v>41880</v>
      </c>
      <c r="Z32" s="39"/>
      <c r="AA32" s="19">
        <f t="shared" si="8"/>
        <v>41911</v>
      </c>
      <c r="AB32" s="35">
        <f t="shared" ref="AB32:AB33" si="34">IFERROR(IF(OR(AB31="",MONTH(AB31+1)&gt;MONTH(AB31)),"",AB31+1),"")</f>
        <v>41911</v>
      </c>
      <c r="AC32" s="39"/>
      <c r="AD32" s="19">
        <f t="shared" si="9"/>
        <v>41941</v>
      </c>
      <c r="AE32" s="35">
        <f t="shared" ref="AE32:AE33" si="35">IFERROR(IF(OR(AE31="",MONTH(AE31+1)&gt;MONTH(AE31)),"",AE31+1),"")</f>
        <v>41941</v>
      </c>
      <c r="AF32" s="39"/>
      <c r="AG32" s="19">
        <f t="shared" si="10"/>
        <v>41972</v>
      </c>
      <c r="AH32" s="35">
        <f t="shared" ref="AH32:AH33" si="36">IFERROR(IF(OR(AH31="",MONTH(AH31+1)&gt;MONTH(AH31)),"",AH31+1),"")</f>
        <v>41972</v>
      </c>
      <c r="AI32" s="39"/>
      <c r="AJ32" s="19">
        <f t="shared" si="11"/>
        <v>42002</v>
      </c>
      <c r="AK32" s="35">
        <f t="shared" ref="AK32:AK33" si="37">IFERROR(IF(OR(AK31="",MONTH(AK31+1)&gt;MONTH(AK31)),"",AK31+1),"")</f>
        <v>42002</v>
      </c>
      <c r="AL32" s="41"/>
      <c r="AM32" s="8">
        <f t="shared" si="12"/>
        <v>42033</v>
      </c>
      <c r="AN32" s="20">
        <f t="shared" ref="AN32:AN33" si="38">IFERROR(IF(OR(AN31="",MONTH(AN31+1)&gt;MONTH(AN31)),"",AN31+1),"")</f>
        <v>42033</v>
      </c>
      <c r="AO32" s="41"/>
      <c r="AP32" s="14"/>
    </row>
    <row r="33" spans="1:42" ht="15" customHeight="1" thickBot="1">
      <c r="A33" s="14"/>
      <c r="B33" s="9"/>
      <c r="C33" s="8">
        <f t="shared" si="0"/>
        <v>41669</v>
      </c>
      <c r="D33" s="33">
        <f>IFERROR(IF(OR(D31="",D32="",MONTH(D32+1)&gt;MONTH(D32)),"",D32+1),"")</f>
        <v>41669</v>
      </c>
      <c r="E33" s="39" t="s">
        <v>78</v>
      </c>
      <c r="F33" s="19" t="str">
        <f t="shared" si="1"/>
        <v/>
      </c>
      <c r="G33" s="35" t="str">
        <f t="shared" si="26"/>
        <v/>
      </c>
      <c r="H33" s="39"/>
      <c r="I33" s="19">
        <f t="shared" si="2"/>
        <v>41728</v>
      </c>
      <c r="J33" s="35">
        <f t="shared" si="28"/>
        <v>41728</v>
      </c>
      <c r="K33" s="39"/>
      <c r="L33" s="19" t="str">
        <f t="shared" si="3"/>
        <v/>
      </c>
      <c r="M33" s="35" t="str">
        <f t="shared" si="29"/>
        <v/>
      </c>
      <c r="N33" s="39"/>
      <c r="O33" s="19">
        <f t="shared" si="4"/>
        <v>41789</v>
      </c>
      <c r="P33" s="35">
        <f t="shared" si="30"/>
        <v>41789</v>
      </c>
      <c r="Q33" s="39" t="s">
        <v>36</v>
      </c>
      <c r="R33" s="19" t="str">
        <f t="shared" si="5"/>
        <v/>
      </c>
      <c r="S33" s="35" t="str">
        <f t="shared" si="31"/>
        <v/>
      </c>
      <c r="T33" s="39"/>
      <c r="U33" s="19">
        <f t="shared" si="6"/>
        <v>41850</v>
      </c>
      <c r="V33" s="35">
        <f t="shared" si="32"/>
        <v>41850</v>
      </c>
      <c r="W33" s="39"/>
      <c r="X33" s="19">
        <f t="shared" si="7"/>
        <v>41881</v>
      </c>
      <c r="Y33" s="35">
        <f t="shared" si="33"/>
        <v>41881</v>
      </c>
      <c r="Z33" s="39"/>
      <c r="AA33" s="19" t="str">
        <f t="shared" si="8"/>
        <v/>
      </c>
      <c r="AB33" s="35" t="str">
        <f t="shared" si="34"/>
        <v/>
      </c>
      <c r="AC33" s="39"/>
      <c r="AD33" s="19">
        <f t="shared" si="9"/>
        <v>41942</v>
      </c>
      <c r="AE33" s="35">
        <f t="shared" si="35"/>
        <v>41942</v>
      </c>
      <c r="AF33" s="39"/>
      <c r="AG33" s="19" t="str">
        <f t="shared" si="10"/>
        <v/>
      </c>
      <c r="AH33" s="35" t="str">
        <f t="shared" si="36"/>
        <v/>
      </c>
      <c r="AI33" s="39"/>
      <c r="AJ33" s="19">
        <f t="shared" si="11"/>
        <v>42003</v>
      </c>
      <c r="AK33" s="35">
        <f t="shared" si="37"/>
        <v>42003</v>
      </c>
      <c r="AL33" s="41"/>
      <c r="AM33" s="8">
        <f t="shared" si="12"/>
        <v>42034</v>
      </c>
      <c r="AN33" s="29">
        <f t="shared" si="38"/>
        <v>42034</v>
      </c>
      <c r="AO33" s="43"/>
      <c r="AP33" s="14"/>
    </row>
    <row r="34" spans="1:42" ht="15" hidden="1" customHeight="1">
      <c r="B34" s="1"/>
      <c r="C34" s="11"/>
      <c r="L34" s="24"/>
      <c r="M34" s="38"/>
      <c r="N34" s="13"/>
      <c r="O34" s="25"/>
      <c r="P34" s="38"/>
      <c r="Q34" s="13"/>
      <c r="R34" s="24"/>
      <c r="S34" s="38"/>
      <c r="T34" s="13"/>
      <c r="U34" s="25"/>
      <c r="V34" s="12"/>
      <c r="W34" s="13"/>
      <c r="X34" s="24"/>
      <c r="Y34" s="12"/>
      <c r="Z34" s="13"/>
      <c r="AA34" s="24"/>
      <c r="AB34" s="12"/>
      <c r="AC34" s="13"/>
      <c r="AD34" s="24"/>
      <c r="AE34" s="12"/>
      <c r="AF34" s="13"/>
      <c r="AG34" s="24"/>
      <c r="AH34" s="38"/>
      <c r="AI34" s="40"/>
      <c r="AJ34" s="24"/>
      <c r="AK34" s="38"/>
      <c r="AL34" s="42"/>
      <c r="AM34" s="2"/>
      <c r="AN34" s="5"/>
      <c r="AO34" s="6"/>
    </row>
    <row r="35" spans="1:42" ht="15" hidden="1" customHeight="1">
      <c r="B35" s="1"/>
      <c r="C35" s="11"/>
      <c r="L35" s="24"/>
      <c r="M35" s="38"/>
      <c r="N35" s="13"/>
      <c r="O35" s="25"/>
      <c r="P35" s="38"/>
      <c r="Q35" s="13"/>
      <c r="R35" s="24"/>
      <c r="S35" s="38"/>
      <c r="T35" s="13"/>
      <c r="U35" s="25"/>
      <c r="V35" s="12"/>
      <c r="W35" s="13"/>
      <c r="X35" s="24"/>
      <c r="Y35" s="12"/>
      <c r="Z35" s="13"/>
      <c r="AA35" s="24"/>
      <c r="AB35" s="12"/>
      <c r="AC35" s="13"/>
      <c r="AD35" s="24"/>
      <c r="AE35" s="12"/>
      <c r="AF35" s="13"/>
      <c r="AG35" s="24"/>
      <c r="AH35" s="38"/>
      <c r="AI35" s="40"/>
      <c r="AJ35" s="24"/>
      <c r="AK35" s="38"/>
      <c r="AL35" s="42"/>
      <c r="AM35" s="2"/>
      <c r="AN35" s="5"/>
      <c r="AO35" s="6"/>
    </row>
    <row r="36" spans="1:42" ht="15" hidden="1" customHeight="1">
      <c r="B36" s="1"/>
      <c r="C36" s="11"/>
      <c r="L36" s="24"/>
      <c r="M36" s="38"/>
      <c r="N36" s="13"/>
      <c r="O36" s="25"/>
      <c r="P36" s="38"/>
      <c r="Q36" s="13"/>
      <c r="R36" s="24"/>
      <c r="S36" s="38"/>
      <c r="T36" s="13"/>
      <c r="U36" s="25"/>
      <c r="V36" s="12"/>
      <c r="W36" s="13"/>
      <c r="X36" s="24"/>
      <c r="Y36" s="12"/>
      <c r="Z36" s="13"/>
      <c r="AA36" s="24"/>
      <c r="AB36" s="12"/>
      <c r="AC36" s="13"/>
      <c r="AD36" s="24"/>
      <c r="AE36" s="12"/>
      <c r="AF36" s="13"/>
      <c r="AG36" s="24"/>
      <c r="AH36" s="38"/>
      <c r="AI36" s="40"/>
      <c r="AJ36" s="24"/>
      <c r="AK36" s="38"/>
      <c r="AL36" s="42"/>
      <c r="AM36" s="2"/>
      <c r="AN36" s="5"/>
      <c r="AO36" s="6"/>
    </row>
    <row r="37" spans="1:42" ht="15" hidden="1" customHeight="1">
      <c r="B37" s="1"/>
      <c r="C37" s="11"/>
      <c r="L37" s="24"/>
      <c r="M37" s="38"/>
      <c r="N37" s="13"/>
      <c r="O37" s="25"/>
      <c r="P37" s="38"/>
      <c r="Q37" s="13"/>
      <c r="R37" s="24"/>
      <c r="S37" s="38"/>
      <c r="T37" s="13"/>
      <c r="U37" s="24"/>
      <c r="V37" s="12"/>
      <c r="W37" s="13"/>
      <c r="X37" s="24"/>
      <c r="Y37" s="12"/>
      <c r="Z37" s="13"/>
      <c r="AA37" s="24"/>
      <c r="AB37" s="12"/>
      <c r="AC37" s="13"/>
      <c r="AD37" s="24"/>
      <c r="AE37" s="12"/>
      <c r="AF37" s="13"/>
      <c r="AG37" s="24"/>
      <c r="AH37" s="38"/>
      <c r="AI37" s="40"/>
      <c r="AJ37" s="24"/>
      <c r="AK37" s="38"/>
      <c r="AL37" s="42"/>
      <c r="AM37" s="2"/>
      <c r="AN37" s="5"/>
      <c r="AO37" s="6"/>
    </row>
    <row r="38" spans="1:42" ht="15" hidden="1" customHeight="1">
      <c r="B38" s="1"/>
      <c r="C38" s="11"/>
      <c r="L38" s="24"/>
      <c r="M38" s="38"/>
      <c r="N38" s="13"/>
      <c r="O38" s="25"/>
      <c r="P38" s="38"/>
      <c r="Q38" s="13"/>
      <c r="R38" s="24"/>
      <c r="S38" s="38"/>
      <c r="T38" s="13"/>
      <c r="U38" s="24"/>
      <c r="V38" s="12"/>
      <c r="W38" s="13"/>
      <c r="X38" s="24"/>
      <c r="Y38" s="12"/>
      <c r="Z38" s="13"/>
      <c r="AA38" s="24"/>
      <c r="AB38" s="12"/>
      <c r="AC38" s="13"/>
      <c r="AD38" s="24"/>
      <c r="AE38" s="12"/>
      <c r="AF38" s="13"/>
      <c r="AG38" s="24"/>
      <c r="AH38" s="38"/>
      <c r="AI38" s="40"/>
      <c r="AJ38" s="24"/>
      <c r="AK38" s="38"/>
      <c r="AL38" s="42"/>
      <c r="AM38" s="2"/>
      <c r="AN38" s="5"/>
      <c r="AO38" s="6"/>
    </row>
    <row r="39" spans="1:42" ht="14.4" hidden="1">
      <c r="B39" s="1"/>
      <c r="C39" s="11"/>
      <c r="D39" s="26"/>
      <c r="E39" s="25"/>
      <c r="F39" s="25"/>
      <c r="G39" s="27"/>
      <c r="H39" s="25"/>
      <c r="I39" s="25"/>
      <c r="J39" s="37"/>
      <c r="K39" s="25"/>
      <c r="L39" s="25"/>
      <c r="M39" s="37"/>
      <c r="N39" s="25"/>
      <c r="O39" s="25"/>
      <c r="P39" s="37"/>
      <c r="Q39" s="25"/>
      <c r="R39" s="25"/>
      <c r="S39" s="37"/>
      <c r="T39" s="25"/>
      <c r="U39" s="25"/>
      <c r="V39" s="27"/>
      <c r="W39" s="25"/>
      <c r="X39" s="25"/>
      <c r="Y39" s="27"/>
      <c r="Z39" s="25"/>
      <c r="AA39" s="25"/>
      <c r="AB39" s="27"/>
      <c r="AC39" s="25"/>
      <c r="AD39" s="25"/>
      <c r="AE39" s="27"/>
      <c r="AF39" s="25"/>
      <c r="AG39" s="25"/>
      <c r="AH39" s="37"/>
      <c r="AJ39" s="25"/>
      <c r="AK39" s="37"/>
      <c r="AM39" s="2"/>
      <c r="AN39" s="2"/>
      <c r="AO39" s="2"/>
    </row>
    <row r="40" spans="1:42" ht="14.4" hidden="1">
      <c r="E40" s="23"/>
    </row>
  </sheetData>
  <sheetProtection selectLockedCells="1"/>
  <mergeCells count="16">
    <mergeCell ref="AN2:AO2"/>
    <mergeCell ref="AM1:AO1"/>
    <mergeCell ref="S2:T2"/>
    <mergeCell ref="V2:W2"/>
    <mergeCell ref="Y2:Z2"/>
    <mergeCell ref="AB2:AC2"/>
    <mergeCell ref="G1:AC1"/>
    <mergeCell ref="G2:H2"/>
    <mergeCell ref="J2:K2"/>
    <mergeCell ref="M2:N2"/>
    <mergeCell ref="P2:Q2"/>
    <mergeCell ref="D2:E2"/>
    <mergeCell ref="AE2:AF2"/>
    <mergeCell ref="AH2:AI2"/>
    <mergeCell ref="AK2:AL2"/>
    <mergeCell ref="C1:E1"/>
  </mergeCells>
  <conditionalFormatting sqref="U37:U38 C3:C33 R34:R38 AA34:AA38 AG34:AG38 X34:X38 AD34:AD38 AJ34:AJ38 F3:F33 I3:I33">
    <cfRule type="expression" dxfId="128" priority="357">
      <formula>SUMPRODUCT((D3&gt;=DVac)*(D3&lt;=FVac))&gt;0</formula>
    </cfRule>
    <cfRule type="expression" dxfId="127" priority="358" stopIfTrue="1">
      <formula>SUMPRODUCT((D3&gt;=DVac)*(D3&lt;=FVac))&lt;2</formula>
    </cfRule>
  </conditionalFormatting>
  <conditionalFormatting sqref="G3:G33 S34:S38 M34:M38 P34:P38 Y34:Y38 AB34:AB38 AE34:AE38 AH34:AH38 AK34:AK38 AN34:AN38 V34:V38">
    <cfRule type="cellIs" dxfId="126" priority="355" operator="equal">
      <formula>TODAY()</formula>
    </cfRule>
  </conditionalFormatting>
  <conditionalFormatting sqref="J3:J33">
    <cfRule type="cellIs" dxfId="125" priority="353" operator="equal">
      <formula>TODAY()</formula>
    </cfRule>
  </conditionalFormatting>
  <conditionalFormatting sqref="M3:M33">
    <cfRule type="cellIs" dxfId="124" priority="351" operator="equal">
      <formula>TODAY()</formula>
    </cfRule>
  </conditionalFormatting>
  <conditionalFormatting sqref="P3:P33">
    <cfRule type="cellIs" dxfId="123" priority="322" operator="equal">
      <formula>TODAY()</formula>
    </cfRule>
  </conditionalFormatting>
  <conditionalFormatting sqref="S3:S33">
    <cfRule type="cellIs" dxfId="122" priority="337" operator="equal">
      <formula>TODAY()</formula>
    </cfRule>
  </conditionalFormatting>
  <conditionalFormatting sqref="D3:D33">
    <cfRule type="cellIs" dxfId="121" priority="359" operator="equal">
      <formula>TODAY()</formula>
    </cfRule>
  </conditionalFormatting>
  <conditionalFormatting sqref="L3:L38">
    <cfRule type="expression" dxfId="120" priority="343">
      <formula>SUMPRODUCT((M3&gt;=DVac)*(M3&lt;=FVac))&gt;0</formula>
    </cfRule>
    <cfRule type="expression" dxfId="119" priority="344">
      <formula>SUMPRODUCT((M3&gt;=DVac)*(M3&lt;=FVac))&lt;2</formula>
    </cfRule>
  </conditionalFormatting>
  <conditionalFormatting sqref="O3:O32">
    <cfRule type="expression" dxfId="118" priority="341">
      <formula>SUMPRODUCT((P3&gt;=DVac)*(P3&lt;=FVac))&gt;0</formula>
    </cfRule>
    <cfRule type="expression" dxfId="117" priority="342" stopIfTrue="1">
      <formula>SUMPRODUCT((P3&gt;=DVac)*(P3&lt;=FVac))&lt;2</formula>
    </cfRule>
  </conditionalFormatting>
  <conditionalFormatting sqref="R3:R32">
    <cfRule type="expression" dxfId="116" priority="339">
      <formula>SUMPRODUCT((S3&gt;=DVac)*(S3&lt;=FVac))&gt;0</formula>
    </cfRule>
    <cfRule type="expression" dxfId="115" priority="340" stopIfTrue="1">
      <formula>SUMPRODUCT((S3&gt;=DVac)*(S3&lt;=FVac))&lt;2</formula>
    </cfRule>
  </conditionalFormatting>
  <conditionalFormatting sqref="D3:E33">
    <cfRule type="expression" dxfId="114" priority="336">
      <formula>WEEKDAY($D3,2)=7</formula>
    </cfRule>
    <cfRule type="expression" dxfId="113" priority="349">
      <formula>WEEKDAY($D3,2)&gt;5</formula>
    </cfRule>
    <cfRule type="expression" dxfId="112" priority="360">
      <formula>COUNTIF(Fériés,$D3)=1</formula>
    </cfRule>
  </conditionalFormatting>
  <conditionalFormatting sqref="D31:E33">
    <cfRule type="expression" dxfId="111" priority="334">
      <formula>$D31=""</formula>
    </cfRule>
  </conditionalFormatting>
  <conditionalFormatting sqref="C31:C33">
    <cfRule type="expression" dxfId="110" priority="335">
      <formula>$D31=""</formula>
    </cfRule>
  </conditionalFormatting>
  <conditionalFormatting sqref="G31:G33">
    <cfRule type="expression" dxfId="109" priority="330">
      <formula>$G31=""</formula>
    </cfRule>
  </conditionalFormatting>
  <conditionalFormatting sqref="J31:K33">
    <cfRule type="expression" dxfId="108" priority="329">
      <formula>$J31=""</formula>
    </cfRule>
  </conditionalFormatting>
  <conditionalFormatting sqref="F31:F33">
    <cfRule type="expression" dxfId="107" priority="328">
      <formula>$G31=""</formula>
    </cfRule>
  </conditionalFormatting>
  <conditionalFormatting sqref="I31:I33">
    <cfRule type="expression" dxfId="106" priority="327">
      <formula>$J31=""</formula>
    </cfRule>
  </conditionalFormatting>
  <conditionalFormatting sqref="M31:N38">
    <cfRule type="expression" dxfId="105" priority="324">
      <formula>$M31=""</formula>
    </cfRule>
  </conditionalFormatting>
  <conditionalFormatting sqref="L31:L38">
    <cfRule type="expression" dxfId="104" priority="323">
      <formula>$M31=""</formula>
    </cfRule>
  </conditionalFormatting>
  <conditionalFormatting sqref="P31:Q38">
    <cfRule type="expression" dxfId="103" priority="315">
      <formula>$P31=""</formula>
    </cfRule>
  </conditionalFormatting>
  <conditionalFormatting sqref="S31:T38">
    <cfRule type="expression" dxfId="102" priority="316">
      <formula>$S31=""</formula>
    </cfRule>
  </conditionalFormatting>
  <conditionalFormatting sqref="S3:T38">
    <cfRule type="expression" dxfId="101" priority="317">
      <formula>WEEKDAY($S3,2)=6</formula>
    </cfRule>
    <cfRule type="expression" dxfId="100" priority="318">
      <formula>WEEKDAY($S3,2)=7</formula>
    </cfRule>
    <cfRule type="expression" dxfId="99" priority="321">
      <formula>COUNTIF(Fériés,$S3)=1</formula>
    </cfRule>
  </conditionalFormatting>
  <conditionalFormatting sqref="G3:G33">
    <cfRule type="expression" dxfId="98" priority="333">
      <formula>WEEKDAY($G3,2)=6</formula>
    </cfRule>
    <cfRule type="expression" dxfId="97" priority="338">
      <formula>WEEKDAY($G3,2)=7</formula>
    </cfRule>
    <cfRule type="expression" dxfId="96" priority="356">
      <formula>COUNTIF(Fériés,$G3)=1</formula>
    </cfRule>
  </conditionalFormatting>
  <conditionalFormatting sqref="J3:K33">
    <cfRule type="expression" dxfId="95" priority="331">
      <formula>WEEKDAY($J3,2)=6</formula>
    </cfRule>
    <cfRule type="expression" dxfId="94" priority="332">
      <formula>WEEKDAY($J3,2)=7</formula>
    </cfRule>
    <cfRule type="expression" dxfId="93" priority="354">
      <formula>COUNTIF(Fériés,$J3)=1</formula>
    </cfRule>
  </conditionalFormatting>
  <conditionalFormatting sqref="M3:N38">
    <cfRule type="expression" dxfId="92" priority="325">
      <formula>WEEKDAY($M3,2)=6</formula>
    </cfRule>
    <cfRule type="expression" dxfId="91" priority="326">
      <formula>WEEKDAY($M3,2)=7</formula>
    </cfRule>
    <cfRule type="expression" dxfId="90" priority="352">
      <formula>COUNTIF(Fériés,$M3)=1</formula>
    </cfRule>
  </conditionalFormatting>
  <conditionalFormatting sqref="P3:Q38">
    <cfRule type="expression" dxfId="89" priority="319">
      <formula>WEEKDAY($P3,2)=7</formula>
    </cfRule>
    <cfRule type="expression" dxfId="88" priority="320">
      <formula>WEEKDAY($P3,2)=6</formula>
    </cfRule>
    <cfRule type="expression" dxfId="87" priority="350">
      <formula>COUNTIF(Fériés,$P3)=1</formula>
    </cfRule>
  </conditionalFormatting>
  <conditionalFormatting sqref="V3:V33">
    <cfRule type="cellIs" dxfId="86" priority="306" operator="equal">
      <formula>TODAY()</formula>
    </cfRule>
  </conditionalFormatting>
  <conditionalFormatting sqref="U3:U30">
    <cfRule type="expression" dxfId="85" priority="307">
      <formula>SUMPRODUCT((V3&gt;=DVac)*(V3&lt;=FVac))&gt;0</formula>
    </cfRule>
    <cfRule type="expression" dxfId="84" priority="308" stopIfTrue="1">
      <formula>SUMPRODUCT((V3&gt;=DVac)*(V3&lt;=FVac))&lt;2</formula>
    </cfRule>
  </conditionalFormatting>
  <conditionalFormatting sqref="V31:W38">
    <cfRule type="expression" dxfId="83" priority="302">
      <formula>$V31=""</formula>
    </cfRule>
  </conditionalFormatting>
  <conditionalFormatting sqref="V3:W38">
    <cfRule type="expression" dxfId="82" priority="303">
      <formula>COUNTIF(Fériés,$V3)=1</formula>
    </cfRule>
    <cfRule type="expression" dxfId="81" priority="304">
      <formula>WEEKDAY($V3,2)=6</formula>
    </cfRule>
    <cfRule type="expression" dxfId="80" priority="305">
      <formula>WEEKDAY($V3,2)=7</formula>
    </cfRule>
  </conditionalFormatting>
  <conditionalFormatting sqref="Y3:Y33">
    <cfRule type="cellIs" dxfId="79" priority="296" operator="equal">
      <formula>TODAY()</formula>
    </cfRule>
  </conditionalFormatting>
  <conditionalFormatting sqref="X3:X31">
    <cfRule type="expression" dxfId="78" priority="300">
      <formula>SUMPRODUCT((Y3&gt;=DVac)*(Y3&lt;=FVac))&gt;0</formula>
    </cfRule>
    <cfRule type="expression" dxfId="77" priority="301" stopIfTrue="1">
      <formula>SUMPRODUCT((Y3&gt;=DVac)*(Y3&lt;=FVac))&lt;2</formula>
    </cfRule>
  </conditionalFormatting>
  <conditionalFormatting sqref="Y31:Z38">
    <cfRule type="expression" dxfId="76" priority="295">
      <formula>$Y31=""</formula>
    </cfRule>
  </conditionalFormatting>
  <conditionalFormatting sqref="Y3:Z38">
    <cfRule type="expression" dxfId="75" priority="297">
      <formula>COUNTIF(Fériés,$Y3)=1</formula>
    </cfRule>
    <cfRule type="expression" dxfId="74" priority="298">
      <formula>WEEKDAY($Y3,2)=6</formula>
    </cfRule>
    <cfRule type="expression" dxfId="73" priority="299">
      <formula>WEEKDAY($Y3,2)=7</formula>
    </cfRule>
  </conditionalFormatting>
  <conditionalFormatting sqref="AB3:AB33">
    <cfRule type="cellIs" dxfId="72" priority="289" operator="equal">
      <formula>TODAY()</formula>
    </cfRule>
  </conditionalFormatting>
  <conditionalFormatting sqref="AA3:AA32">
    <cfRule type="expression" dxfId="71" priority="293">
      <formula>SUMPRODUCT((AB3&gt;=DVac)*(AB3&lt;=FVac))&gt;0</formula>
    </cfRule>
    <cfRule type="expression" dxfId="70" priority="294" stopIfTrue="1">
      <formula>SUMPRODUCT((AB3&gt;=DVac)*(AB3&lt;=FVac))&lt;2</formula>
    </cfRule>
  </conditionalFormatting>
  <conditionalFormatting sqref="AB31:AC38">
    <cfRule type="expression" dxfId="69" priority="288">
      <formula>$AB31=""</formula>
    </cfRule>
  </conditionalFormatting>
  <conditionalFormatting sqref="AB3:AC38">
    <cfRule type="expression" dxfId="68" priority="290">
      <formula>COUNTIF(Fériés,$AB3)=1</formula>
    </cfRule>
    <cfRule type="expression" dxfId="67" priority="291">
      <formula>WEEKDAY($AB3,2)=6</formula>
    </cfRule>
    <cfRule type="expression" dxfId="66" priority="292">
      <formula>WEEKDAY($AB3,2)=7</formula>
    </cfRule>
  </conditionalFormatting>
  <conditionalFormatting sqref="AE3:AE33">
    <cfRule type="cellIs" dxfId="65" priority="282" operator="equal">
      <formula>TODAY()</formula>
    </cfRule>
  </conditionalFormatting>
  <conditionalFormatting sqref="AD3:AD30">
    <cfRule type="expression" dxfId="64" priority="286">
      <formula>SUMPRODUCT((AE3&gt;=DVac)*(AE3&lt;=FVac))&gt;0</formula>
    </cfRule>
    <cfRule type="expression" dxfId="63" priority="287" stopIfTrue="1">
      <formula>SUMPRODUCT((AE3&gt;=DVac)*(AE3&lt;=FVac))&lt;2</formula>
    </cfRule>
  </conditionalFormatting>
  <conditionalFormatting sqref="AE31:AF38">
    <cfRule type="expression" dxfId="62" priority="281">
      <formula>$AE31=""</formula>
    </cfRule>
  </conditionalFormatting>
  <conditionalFormatting sqref="AE3:AF38">
    <cfRule type="expression" dxfId="61" priority="283">
      <formula>COUNTIF(Fériés,$AE3)=1</formula>
    </cfRule>
    <cfRule type="expression" dxfId="60" priority="284">
      <formula>WEEKDAY($AE3,2)=6</formula>
    </cfRule>
    <cfRule type="expression" dxfId="59" priority="285">
      <formula>WEEKDAY($AE3,2)=7</formula>
    </cfRule>
  </conditionalFormatting>
  <conditionalFormatting sqref="AH3:AH33">
    <cfRule type="cellIs" dxfId="58" priority="278" operator="equal">
      <formula>TODAY()</formula>
    </cfRule>
  </conditionalFormatting>
  <conditionalFormatting sqref="AG3:AG32">
    <cfRule type="expression" dxfId="57" priority="279">
      <formula>SUMPRODUCT((AH3&gt;=DVac)*(AH3&lt;=FVac))&gt;0</formula>
    </cfRule>
    <cfRule type="expression" dxfId="56" priority="280" stopIfTrue="1">
      <formula>SUMPRODUCT((AH3&gt;=DVac)*(AH3&lt;=FVac))&lt;2</formula>
    </cfRule>
  </conditionalFormatting>
  <conditionalFormatting sqref="AH31:AI38">
    <cfRule type="expression" dxfId="55" priority="274">
      <formula>$AH31=""</formula>
    </cfRule>
  </conditionalFormatting>
  <conditionalFormatting sqref="AH3:AI38">
    <cfRule type="expression" dxfId="54" priority="275">
      <formula>WEEKDAY($AH3,2)=6</formula>
    </cfRule>
    <cfRule type="expression" dxfId="53" priority="276">
      <formula>WEEKDAY($AH3,2)=7</formula>
    </cfRule>
    <cfRule type="expression" dxfId="52" priority="277">
      <formula>COUNTIF(Fériés,$AH3)=1</formula>
    </cfRule>
  </conditionalFormatting>
  <conditionalFormatting sqref="AK3:AK33">
    <cfRule type="cellIs" dxfId="51" priority="271" operator="equal">
      <formula>TODAY()</formula>
    </cfRule>
  </conditionalFormatting>
  <conditionalFormatting sqref="AJ3:AJ32">
    <cfRule type="expression" dxfId="50" priority="272">
      <formula>SUMPRODUCT((AK3&gt;=DVac)*(AK3&lt;=FVac))&gt;0</formula>
    </cfRule>
    <cfRule type="expression" dxfId="49" priority="273" stopIfTrue="1">
      <formula>SUMPRODUCT((AK3&gt;=DVac)*(AK3&lt;=FVac))&lt;2</formula>
    </cfRule>
  </conditionalFormatting>
  <conditionalFormatting sqref="AK31:AL38">
    <cfRule type="expression" dxfId="48" priority="267">
      <formula>$AK31=""</formula>
    </cfRule>
  </conditionalFormatting>
  <conditionalFormatting sqref="AK3:AL38">
    <cfRule type="expression" dxfId="47" priority="268">
      <formula>WEEKDAY($AK3,2)=6</formula>
    </cfRule>
    <cfRule type="expression" dxfId="46" priority="269">
      <formula>WEEKDAY($AK3,2)=7</formula>
    </cfRule>
    <cfRule type="expression" dxfId="45" priority="270">
      <formula>COUNTIF(Fériés,$AK3)=1</formula>
    </cfRule>
  </conditionalFormatting>
  <conditionalFormatting sqref="AN3:AN33">
    <cfRule type="cellIs" dxfId="44" priority="264" operator="equal">
      <formula>TODAY()</formula>
    </cfRule>
  </conditionalFormatting>
  <conditionalFormatting sqref="AM3:AM33">
    <cfRule type="expression" dxfId="43" priority="265">
      <formula>SUMPRODUCT((AN3&gt;=DVac)*(AN3&lt;=FVac))&gt;0</formula>
    </cfRule>
    <cfRule type="expression" dxfId="42" priority="266" stopIfTrue="1">
      <formula>SUMPRODUCT((AN3&gt;=DVac)*(AN3&lt;=FVac))&lt;2</formula>
    </cfRule>
  </conditionalFormatting>
  <conditionalFormatting sqref="AN31:AO38">
    <cfRule type="expression" dxfId="41" priority="260">
      <formula>$AN31=""</formula>
    </cfRule>
  </conditionalFormatting>
  <conditionalFormatting sqref="U33">
    <cfRule type="expression" dxfId="40" priority="258">
      <formula>SUMPRODUCT((V33&gt;=DVac)*(V33&lt;=FVac))&gt;0</formula>
    </cfRule>
    <cfRule type="expression" dxfId="39" priority="259" stopIfTrue="1">
      <formula>SUMPRODUCT((V33&gt;=DVac)*(V33&lt;=FVac))&lt;2</formula>
    </cfRule>
  </conditionalFormatting>
  <conditionalFormatting sqref="U33 U37:U38">
    <cfRule type="expression" dxfId="38" priority="257">
      <formula>$V33=""</formula>
    </cfRule>
  </conditionalFormatting>
  <conditionalFormatting sqref="AA33">
    <cfRule type="expression" dxfId="37" priority="255">
      <formula>SUMPRODUCT((AB33&gt;=DVac)*(AB33&lt;=FVac))&gt;0</formula>
    </cfRule>
    <cfRule type="expression" dxfId="36" priority="256" stopIfTrue="1">
      <formula>SUMPRODUCT((AB33&gt;=DVac)*(AB33&lt;=FVac))&lt;2</formula>
    </cfRule>
  </conditionalFormatting>
  <conditionalFormatting sqref="AA33:AA38">
    <cfRule type="expression" dxfId="35" priority="254">
      <formula>$AB33=""</formula>
    </cfRule>
  </conditionalFormatting>
  <conditionalFormatting sqref="AG33">
    <cfRule type="expression" dxfId="34" priority="252">
      <formula>SUMPRODUCT((AH33&gt;=DVac)*(AH33&lt;=FVac))&gt;0</formula>
    </cfRule>
    <cfRule type="expression" dxfId="33" priority="253" stopIfTrue="1">
      <formula>SUMPRODUCT((AH33&gt;=DVac)*(AH33&lt;=FVac))&lt;2</formula>
    </cfRule>
  </conditionalFormatting>
  <conditionalFormatting sqref="AG33:AG38">
    <cfRule type="expression" dxfId="32" priority="251">
      <formula>$AH33=""</formula>
    </cfRule>
  </conditionalFormatting>
  <conditionalFormatting sqref="U31:U32">
    <cfRule type="expression" dxfId="31" priority="249">
      <formula>SUMPRODUCT((V31&gt;=DVac)*(V31&lt;=FVac))&gt;0</formula>
    </cfRule>
    <cfRule type="expression" dxfId="30" priority="250" stopIfTrue="1">
      <formula>SUMPRODUCT((V31&gt;=DVac)*(V31&lt;=FVac))&lt;2</formula>
    </cfRule>
  </conditionalFormatting>
  <conditionalFormatting sqref="U31:U32">
    <cfRule type="expression" dxfId="29" priority="248">
      <formula>$V31=""</formula>
    </cfRule>
  </conditionalFormatting>
  <conditionalFormatting sqref="H31:H33">
    <cfRule type="expression" dxfId="28" priority="242">
      <formula>$G31=""</formula>
    </cfRule>
  </conditionalFormatting>
  <conditionalFormatting sqref="H31:H33">
    <cfRule type="expression" dxfId="27" priority="243">
      <formula>WEEKDAY($G31,2)=6</formula>
    </cfRule>
    <cfRule type="expression" dxfId="26" priority="244">
      <formula>WEEKDAY($G31,2)=7</formula>
    </cfRule>
    <cfRule type="expression" dxfId="25" priority="246">
      <formula>COUNTIF(Fériés,$G31)=1</formula>
    </cfRule>
  </conditionalFormatting>
  <conditionalFormatting sqref="X32:X33">
    <cfRule type="expression" dxfId="24" priority="237">
      <formula>SUMPRODUCT((Y32&gt;=DVac)*(Y32&lt;=FVac))&gt;0</formula>
    </cfRule>
    <cfRule type="expression" dxfId="23" priority="238" stopIfTrue="1">
      <formula>SUMPRODUCT((Y32&gt;=DVac)*(Y32&lt;=FVac))&lt;2</formula>
    </cfRule>
  </conditionalFormatting>
  <conditionalFormatting sqref="X31:X38">
    <cfRule type="expression" dxfId="22" priority="236">
      <formula>$Y31=""</formula>
    </cfRule>
  </conditionalFormatting>
  <conditionalFormatting sqref="AD31:AD33">
    <cfRule type="expression" dxfId="21" priority="234">
      <formula>SUMPRODUCT((AE31&gt;=DVac)*(AE31&lt;=FVac))&gt;0</formula>
    </cfRule>
    <cfRule type="expression" dxfId="20" priority="235" stopIfTrue="1">
      <formula>SUMPRODUCT((AE31&gt;=DVac)*(AE31&lt;=FVac))&lt;2</formula>
    </cfRule>
  </conditionalFormatting>
  <conditionalFormatting sqref="AD31:AD38">
    <cfRule type="expression" dxfId="19" priority="233">
      <formula>$AE31=""</formula>
    </cfRule>
  </conditionalFormatting>
  <conditionalFormatting sqref="AJ33">
    <cfRule type="expression" dxfId="18" priority="231">
      <formula>SUMPRODUCT((AK33&gt;=DVac)*(AK33&lt;=FVac))&gt;0</formula>
    </cfRule>
    <cfRule type="expression" dxfId="17" priority="232" stopIfTrue="1">
      <formula>SUMPRODUCT((AK33&gt;=DVac)*(AK33&lt;=FVac))&lt;2</formula>
    </cfRule>
  </conditionalFormatting>
  <conditionalFormatting sqref="AJ33:AJ38">
    <cfRule type="expression" dxfId="16" priority="230">
      <formula>$AK33=""</formula>
    </cfRule>
  </conditionalFormatting>
  <conditionalFormatting sqref="H3:H33">
    <cfRule type="expression" dxfId="15" priority="309">
      <formula>WEEKDAY($G3,2)=6</formula>
    </cfRule>
    <cfRule type="expression" dxfId="14" priority="310">
      <formula>WEEKDAY($G3,2)=7</formula>
    </cfRule>
    <cfRule type="expression" dxfId="13" priority="311">
      <formula>COUNTIF(Fériés,$G3)=1</formula>
    </cfRule>
  </conditionalFormatting>
  <conditionalFormatting sqref="AO23">
    <cfRule type="expression" dxfId="12" priority="364">
      <formula>WEEKDAY($AN22,2)=6</formula>
    </cfRule>
    <cfRule type="expression" dxfId="11" priority="365">
      <formula>WEEKDAY($AN22,2)=7</formula>
    </cfRule>
    <cfRule type="expression" dxfId="10" priority="366">
      <formula>COUNTIF(Fériés,$AN22)=1</formula>
    </cfRule>
  </conditionalFormatting>
  <conditionalFormatting sqref="R33">
    <cfRule type="expression" dxfId="9" priority="110">
      <formula>SUMPRODUCT((S33&gt;=DVac)*(S33&lt;=FVac))&gt;0</formula>
    </cfRule>
    <cfRule type="expression" dxfId="8" priority="111" stopIfTrue="1">
      <formula>SUMPRODUCT((S33&gt;=DVac)*(S33&lt;=FVac))&lt;2</formula>
    </cfRule>
  </conditionalFormatting>
  <conditionalFormatting sqref="R31:R38">
    <cfRule type="expression" dxfId="7" priority="109">
      <formula>$S31=""</formula>
    </cfRule>
  </conditionalFormatting>
  <conditionalFormatting sqref="AN3:AO38">
    <cfRule type="expression" dxfId="6" priority="261">
      <formula>WEEKDAY($AN3,2)=6</formula>
    </cfRule>
    <cfRule type="expression" dxfId="5" priority="262">
      <formula>WEEKDAY($AN3,2)=7</formula>
    </cfRule>
    <cfRule type="expression" dxfId="4" priority="263">
      <formula>COUNTIF(Fériés,$AN3)=1</formula>
    </cfRule>
  </conditionalFormatting>
  <conditionalFormatting sqref="B3">
    <cfRule type="expression" dxfId="3" priority="367">
      <formula>#REF!=""</formula>
    </cfRule>
  </conditionalFormatting>
  <conditionalFormatting sqref="O33">
    <cfRule type="expression" dxfId="2" priority="4">
      <formula>SUMPRODUCT((P33&gt;=DVac)*(P33&lt;=FVac))&gt;0</formula>
    </cfRule>
    <cfRule type="expression" dxfId="1" priority="5" stopIfTrue="1">
      <formula>SUMPRODUCT((P33&gt;=DVac)*(P33&lt;=FVac))&lt;2</formula>
    </cfRule>
  </conditionalFormatting>
  <conditionalFormatting sqref="O33">
    <cfRule type="expression" dxfId="0" priority="3">
      <formula>$V33=""</formula>
    </cfRule>
  </conditionalFormatting>
  <dataValidations count="3">
    <dataValidation type="list" allowBlank="1" showInputMessage="1" showErrorMessage="1" sqref="D2:E2">
      <formula1>onglets</formula1>
    </dataValidation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B3">
      <formula1>#REF!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9" scale="63" orientation="landscape" r:id="rId1"/>
  <headerFooter>
    <oddHeader>&amp;C&amp;"-,Bold Italic"&amp;22&amp;ECalendrier des présences</oddHeader>
    <oddFooter>&amp;Rédité le  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00FF"/>
  </sheetPr>
  <dimension ref="B1:AK63"/>
  <sheetViews>
    <sheetView workbookViewId="0">
      <selection activeCell="B18" sqref="B18"/>
    </sheetView>
  </sheetViews>
  <sheetFormatPr baseColWidth="10" defaultColWidth="9.109375" defaultRowHeight="16.5" customHeight="1"/>
  <cols>
    <col min="1" max="1" width="1.109375" style="75" customWidth="1"/>
    <col min="2" max="2" width="24.5546875" style="94" customWidth="1"/>
    <col min="3" max="3" width="1.109375" style="91" customWidth="1"/>
    <col min="4" max="4" width="7" style="95" customWidth="1"/>
    <col min="5" max="5" width="1.109375" style="91" customWidth="1"/>
    <col min="6" max="6" width="9.33203125" style="96" customWidth="1"/>
    <col min="7" max="7" width="1.109375" style="138" customWidth="1"/>
    <col min="8" max="8" width="9.33203125" style="97" customWidth="1"/>
    <col min="9" max="9" width="1.109375" style="138" customWidth="1"/>
    <col min="10" max="10" width="9.33203125" style="98" customWidth="1"/>
    <col min="11" max="11" width="1.109375" style="138" customWidth="1"/>
    <col min="12" max="12" width="9.33203125" style="98" customWidth="1"/>
    <col min="13" max="13" width="1.33203125" style="138" customWidth="1"/>
    <col min="14" max="14" width="9.33203125" style="97" customWidth="1"/>
    <col min="15" max="15" width="1.33203125" style="138" customWidth="1"/>
    <col min="16" max="16" width="9.33203125" style="114" customWidth="1"/>
    <col min="17" max="17" width="1.109375" style="91" customWidth="1"/>
    <col min="18" max="18" width="9.33203125" style="96" customWidth="1"/>
    <col min="19" max="19" width="1.33203125" style="138" customWidth="1"/>
    <col min="20" max="20" width="9.33203125" style="97" customWidth="1"/>
    <col min="21" max="21" width="1.33203125" style="104" customWidth="1"/>
    <col min="22" max="22" width="9.33203125" style="111" customWidth="1"/>
    <col min="23" max="23" width="1.33203125" style="75" customWidth="1"/>
    <col min="24" max="24" width="9.33203125" style="99" customWidth="1"/>
    <col min="25" max="25" width="1.5546875" style="75" customWidth="1"/>
    <col min="26" max="26" width="12.33203125" style="104" customWidth="1"/>
    <col min="27" max="27" width="9" style="104" customWidth="1"/>
    <col min="28" max="28" width="4.88671875" style="104" customWidth="1"/>
    <col min="29" max="29" width="10.6640625" style="113" customWidth="1"/>
    <col min="30" max="30" width="5.88671875" style="75" customWidth="1"/>
    <col min="31" max="31" width="1.6640625" style="75" customWidth="1"/>
    <col min="32" max="32" width="17.5546875" style="116" customWidth="1"/>
    <col min="33" max="33" width="1.6640625" style="116" customWidth="1"/>
    <col min="34" max="34" width="12.6640625" style="75" customWidth="1"/>
    <col min="35" max="35" width="1.6640625" style="75" customWidth="1"/>
    <col min="36" max="36" width="16" style="75" customWidth="1"/>
    <col min="37" max="37" width="1.6640625" style="75" customWidth="1"/>
    <col min="38" max="16384" width="9.109375" style="75"/>
  </cols>
  <sheetData>
    <row r="1" spans="2:37" s="76" customFormat="1" ht="16.5" customHeight="1" thickBot="1">
      <c r="B1" s="90"/>
      <c r="C1" s="91"/>
      <c r="D1" s="92"/>
      <c r="E1" s="91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1"/>
      <c r="R1" s="90"/>
      <c r="S1" s="90"/>
      <c r="T1" s="90"/>
      <c r="U1" s="109"/>
      <c r="V1" s="90"/>
      <c r="W1" s="110"/>
      <c r="X1" s="90"/>
      <c r="Z1" s="91"/>
      <c r="AA1" s="91"/>
      <c r="AB1" s="91"/>
      <c r="AC1" s="77"/>
      <c r="AF1" s="115"/>
      <c r="AG1" s="115"/>
    </row>
    <row r="2" spans="2:37" s="77" customFormat="1" ht="16.5" customHeight="1" thickBot="1">
      <c r="B2" s="90"/>
      <c r="C2" s="91"/>
      <c r="D2" s="92"/>
      <c r="E2" s="91"/>
      <c r="F2" s="167" t="s">
        <v>37</v>
      </c>
      <c r="G2" s="168"/>
      <c r="H2" s="168"/>
      <c r="I2" s="168"/>
      <c r="J2" s="168"/>
      <c r="K2" s="168"/>
      <c r="L2" s="168"/>
      <c r="M2" s="168"/>
      <c r="N2" s="168"/>
      <c r="O2" s="168"/>
      <c r="P2" s="169"/>
      <c r="Q2" s="91"/>
      <c r="R2" s="156" t="s">
        <v>38</v>
      </c>
      <c r="S2" s="157"/>
      <c r="T2" s="157"/>
      <c r="U2" s="157"/>
      <c r="V2" s="157"/>
      <c r="W2" s="157"/>
      <c r="X2" s="158"/>
      <c r="Z2" s="91"/>
      <c r="AA2" s="91"/>
      <c r="AB2" s="91"/>
    </row>
    <row r="3" spans="2:37" s="76" customFormat="1" ht="16.5" customHeight="1">
      <c r="B3" s="182" t="s">
        <v>31</v>
      </c>
      <c r="C3" s="91"/>
      <c r="D3" s="182" t="s">
        <v>32</v>
      </c>
      <c r="E3" s="91"/>
      <c r="F3" s="186" t="s">
        <v>36</v>
      </c>
      <c r="G3" s="90"/>
      <c r="H3" s="186" t="s">
        <v>61</v>
      </c>
      <c r="I3" s="90"/>
      <c r="J3" s="186" t="s">
        <v>33</v>
      </c>
      <c r="K3" s="90"/>
      <c r="L3" s="101" t="s">
        <v>34</v>
      </c>
      <c r="M3" s="90"/>
      <c r="N3" s="93" t="s">
        <v>57</v>
      </c>
      <c r="O3" s="90"/>
      <c r="P3" s="112" t="s">
        <v>58</v>
      </c>
      <c r="Q3" s="91"/>
      <c r="R3" s="137" t="s">
        <v>58</v>
      </c>
      <c r="S3" s="90"/>
      <c r="T3" s="184" t="s">
        <v>61</v>
      </c>
      <c r="U3" s="91"/>
      <c r="V3" s="185" t="s">
        <v>33</v>
      </c>
      <c r="X3" s="106" t="s">
        <v>34</v>
      </c>
      <c r="Z3" s="91"/>
      <c r="AA3" s="91"/>
      <c r="AB3" s="91"/>
      <c r="AC3" s="113"/>
      <c r="AE3" s="117"/>
      <c r="AF3" s="118"/>
      <c r="AG3" s="118"/>
      <c r="AH3" s="134" t="s">
        <v>67</v>
      </c>
      <c r="AI3" s="119"/>
      <c r="AJ3" s="134" t="s">
        <v>66</v>
      </c>
      <c r="AK3" s="120"/>
    </row>
    <row r="4" spans="2:37" s="76" customFormat="1" ht="16.5" customHeight="1" thickBot="1">
      <c r="B4" s="183"/>
      <c r="C4" s="91"/>
      <c r="D4" s="183"/>
      <c r="E4" s="91"/>
      <c r="F4" s="186"/>
      <c r="G4" s="90"/>
      <c r="H4" s="186"/>
      <c r="I4" s="90"/>
      <c r="J4" s="186"/>
      <c r="K4" s="90"/>
      <c r="L4" s="101" t="s">
        <v>35</v>
      </c>
      <c r="M4" s="90"/>
      <c r="N4" s="93" t="s">
        <v>55</v>
      </c>
      <c r="O4" s="90"/>
      <c r="P4" s="105" t="s">
        <v>36</v>
      </c>
      <c r="Q4" s="91"/>
      <c r="R4" s="136" t="s">
        <v>36</v>
      </c>
      <c r="S4" s="90"/>
      <c r="T4" s="184"/>
      <c r="U4" s="91"/>
      <c r="V4" s="184"/>
      <c r="X4" s="107" t="s">
        <v>55</v>
      </c>
      <c r="Z4" s="91"/>
      <c r="AA4" s="91"/>
      <c r="AB4" s="91"/>
      <c r="AC4" s="77"/>
      <c r="AE4" s="121"/>
      <c r="AF4" s="122"/>
      <c r="AG4" s="122"/>
      <c r="AH4" s="135"/>
      <c r="AI4" s="123"/>
      <c r="AJ4" s="135"/>
      <c r="AK4" s="124"/>
    </row>
    <row r="5" spans="2:37" s="85" customFormat="1" ht="16.5" customHeight="1" thickBot="1">
      <c r="B5" s="86" t="s">
        <v>53</v>
      </c>
      <c r="C5" s="87"/>
      <c r="D5" s="86" t="s">
        <v>54</v>
      </c>
      <c r="E5" s="87"/>
      <c r="F5" s="102">
        <v>0</v>
      </c>
      <c r="G5" s="89"/>
      <c r="H5" s="102" t="s">
        <v>54</v>
      </c>
      <c r="I5" s="89"/>
      <c r="J5" s="102">
        <v>0</v>
      </c>
      <c r="K5" s="89"/>
      <c r="L5" s="102">
        <v>0</v>
      </c>
      <c r="M5" s="89"/>
      <c r="N5" s="88" t="s">
        <v>54</v>
      </c>
      <c r="O5" s="89"/>
      <c r="P5" s="102">
        <v>0</v>
      </c>
      <c r="Q5" s="87"/>
      <c r="R5" s="103">
        <v>0</v>
      </c>
      <c r="S5" s="89"/>
      <c r="T5" s="103" t="s">
        <v>54</v>
      </c>
      <c r="U5" s="87"/>
      <c r="V5" s="103">
        <v>0</v>
      </c>
      <c r="X5" s="108">
        <v>0</v>
      </c>
      <c r="Z5" s="176" t="s">
        <v>65</v>
      </c>
      <c r="AA5" s="178">
        <f ca="1">TODAY()</f>
        <v>41718</v>
      </c>
      <c r="AB5" s="178"/>
      <c r="AC5" s="179"/>
      <c r="AE5" s="121"/>
      <c r="AF5" s="125" t="s">
        <v>0</v>
      </c>
      <c r="AG5" s="122"/>
      <c r="AH5" s="126">
        <f>'feuille de Calcul'!O35</f>
        <v>17</v>
      </c>
      <c r="AI5" s="127"/>
      <c r="AJ5" s="128">
        <f>'feuille de Calcul'!B36</f>
        <v>0.28333333333333333</v>
      </c>
      <c r="AK5" s="124"/>
    </row>
    <row r="6" spans="2:37" ht="16.5" customHeight="1" thickBot="1">
      <c r="B6" s="94">
        <v>41646</v>
      </c>
      <c r="D6" s="95">
        <v>0.29166666666666669</v>
      </c>
      <c r="J6" s="98">
        <v>1</v>
      </c>
      <c r="Z6" s="177"/>
      <c r="AA6" s="180"/>
      <c r="AB6" s="180"/>
      <c r="AC6" s="181"/>
      <c r="AE6" s="121"/>
      <c r="AF6" s="122"/>
      <c r="AG6" s="122"/>
      <c r="AH6" s="127"/>
      <c r="AI6" s="127"/>
      <c r="AJ6" s="129"/>
      <c r="AK6" s="124"/>
    </row>
    <row r="7" spans="2:37" ht="16.5" customHeight="1">
      <c r="B7" s="100">
        <v>41648</v>
      </c>
      <c r="D7" s="95">
        <v>0.29166666666666669</v>
      </c>
      <c r="F7" s="96">
        <v>1</v>
      </c>
      <c r="AE7" s="121"/>
      <c r="AF7" s="125" t="s">
        <v>1</v>
      </c>
      <c r="AG7" s="122"/>
      <c r="AH7" s="126">
        <f>'feuille de Calcul'!P35</f>
        <v>19</v>
      </c>
      <c r="AI7" s="127"/>
      <c r="AJ7" s="128">
        <f>'feuille de Calcul'!C36</f>
        <v>0.31666666666666665</v>
      </c>
      <c r="AK7" s="124"/>
    </row>
    <row r="8" spans="2:37" ht="16.5" customHeight="1" thickBot="1">
      <c r="B8" s="94">
        <v>41647</v>
      </c>
      <c r="D8" s="95">
        <v>0.5625</v>
      </c>
      <c r="H8" s="97">
        <v>8.3333333333333329E-2</v>
      </c>
      <c r="AE8" s="121"/>
      <c r="AF8" s="122"/>
      <c r="AG8" s="122"/>
      <c r="AH8" s="127"/>
      <c r="AI8" s="127"/>
      <c r="AJ8" s="129"/>
      <c r="AK8" s="124"/>
    </row>
    <row r="9" spans="2:37" ht="16.5" customHeight="1">
      <c r="B9" s="94">
        <v>41656</v>
      </c>
      <c r="D9" s="95">
        <v>0.29166666666666669</v>
      </c>
      <c r="F9" s="96">
        <v>1</v>
      </c>
      <c r="Z9" s="159" t="s">
        <v>26</v>
      </c>
      <c r="AA9" s="160"/>
      <c r="AB9" s="161"/>
      <c r="AC9" s="172">
        <f>'Repport Soldes'!C5-'Feuille cachée pour calcul'!B7</f>
        <v>19</v>
      </c>
      <c r="AE9" s="121"/>
      <c r="AF9" s="125" t="s">
        <v>2</v>
      </c>
      <c r="AG9" s="122"/>
      <c r="AH9" s="126">
        <f>'feuille de Calcul'!Q35</f>
        <v>13</v>
      </c>
      <c r="AI9" s="127"/>
      <c r="AJ9" s="128">
        <f>'feuille de Calcul'!D36</f>
        <v>0.21666666666666667</v>
      </c>
      <c r="AK9" s="124"/>
    </row>
    <row r="10" spans="2:37" ht="16.5" customHeight="1" thickBot="1">
      <c r="B10" s="94">
        <v>41662</v>
      </c>
      <c r="D10" s="95">
        <v>0.5625</v>
      </c>
      <c r="H10" s="97">
        <v>8.3333333333333329E-2</v>
      </c>
      <c r="Z10" s="162"/>
      <c r="AA10" s="163"/>
      <c r="AB10" s="164"/>
      <c r="AC10" s="173"/>
      <c r="AE10" s="121"/>
      <c r="AF10" s="122"/>
      <c r="AG10" s="122"/>
      <c r="AH10" s="127"/>
      <c r="AI10" s="127"/>
      <c r="AJ10" s="129"/>
      <c r="AK10" s="124"/>
    </row>
    <row r="11" spans="2:37" ht="16.5" customHeight="1" thickBot="1">
      <c r="B11" s="94">
        <v>41667</v>
      </c>
      <c r="D11" s="95">
        <v>0.29166666666666669</v>
      </c>
      <c r="F11" s="96">
        <v>1</v>
      </c>
      <c r="AE11" s="121"/>
      <c r="AF11" s="125" t="s">
        <v>3</v>
      </c>
      <c r="AG11" s="122"/>
      <c r="AH11" s="126">
        <f>'feuille de Calcul'!R35</f>
        <v>0</v>
      </c>
      <c r="AI11" s="127"/>
      <c r="AJ11" s="128">
        <f>'feuille de Calcul'!E36</f>
        <v>0</v>
      </c>
      <c r="AK11" s="124"/>
    </row>
    <row r="12" spans="2:37" ht="16.5" customHeight="1">
      <c r="B12" s="94">
        <v>41668</v>
      </c>
      <c r="D12" s="95">
        <v>0.29166666666666669</v>
      </c>
      <c r="F12" s="96">
        <v>1</v>
      </c>
      <c r="Z12" s="159" t="s">
        <v>40</v>
      </c>
      <c r="AA12" s="160"/>
      <c r="AB12" s="161"/>
      <c r="AC12" s="174">
        <f>'Repport Soldes'!C13+'Feuille cachée pour calcul'!B19+'Feuille cachée pour calcul'!B3-'Feuille cachée pour calcul'!B9</f>
        <v>1.0486111111111109</v>
      </c>
      <c r="AE12" s="121"/>
      <c r="AF12" s="122"/>
      <c r="AG12" s="122"/>
      <c r="AH12" s="127"/>
      <c r="AI12" s="127"/>
      <c r="AJ12" s="129"/>
      <c r="AK12" s="124"/>
    </row>
    <row r="13" spans="2:37" ht="16.5" customHeight="1" thickBot="1">
      <c r="B13" s="94">
        <v>41670</v>
      </c>
      <c r="D13" s="95">
        <v>0.45833333333333331</v>
      </c>
      <c r="F13" s="96">
        <v>0.5</v>
      </c>
      <c r="Z13" s="162"/>
      <c r="AA13" s="163"/>
      <c r="AB13" s="164"/>
      <c r="AC13" s="175"/>
      <c r="AE13" s="121"/>
      <c r="AF13" s="125" t="s">
        <v>4</v>
      </c>
      <c r="AG13" s="122"/>
      <c r="AH13" s="126">
        <f>'feuille de Calcul'!S35</f>
        <v>0</v>
      </c>
      <c r="AI13" s="127"/>
      <c r="AJ13" s="128">
        <f>'feuille de Calcul'!F36</f>
        <v>0</v>
      </c>
      <c r="AK13" s="124"/>
    </row>
    <row r="14" spans="2:37" ht="16.5" customHeight="1" thickBot="1">
      <c r="B14" s="94">
        <v>41683</v>
      </c>
      <c r="D14" s="95">
        <v>0.29166666666666669</v>
      </c>
      <c r="F14" s="96">
        <v>1</v>
      </c>
      <c r="AE14" s="121"/>
      <c r="AF14" s="122"/>
      <c r="AG14" s="122"/>
      <c r="AH14" s="127"/>
      <c r="AI14" s="127"/>
      <c r="AJ14" s="129"/>
      <c r="AK14" s="124"/>
    </row>
    <row r="15" spans="2:37" ht="16.5" customHeight="1">
      <c r="B15" s="94">
        <v>41786</v>
      </c>
      <c r="D15" s="95">
        <v>0.29166666666666669</v>
      </c>
      <c r="F15" s="96">
        <v>9</v>
      </c>
      <c r="V15" s="111">
        <v>0.5</v>
      </c>
      <c r="Z15" s="159" t="s">
        <v>39</v>
      </c>
      <c r="AA15" s="160"/>
      <c r="AB15" s="161"/>
      <c r="AC15" s="172">
        <f>'Repport Soldes'!C11+'Feuille cachée pour calcul'!B21-'Feuille cachée pour calcul'!B11</f>
        <v>0.5</v>
      </c>
      <c r="AE15" s="121"/>
      <c r="AF15" s="125" t="s">
        <v>5</v>
      </c>
      <c r="AG15" s="122"/>
      <c r="AH15" s="126">
        <f>'feuille de Calcul'!T35</f>
        <v>0</v>
      </c>
      <c r="AI15" s="127"/>
      <c r="AJ15" s="128">
        <f>'feuille de Calcul'!G36</f>
        <v>0</v>
      </c>
      <c r="AK15" s="124"/>
    </row>
    <row r="16" spans="2:37" ht="16.5" customHeight="1" thickBot="1">
      <c r="B16" s="94">
        <v>41699</v>
      </c>
      <c r="D16" s="95">
        <v>0.29166666666666669</v>
      </c>
      <c r="F16" s="96">
        <v>1</v>
      </c>
      <c r="Z16" s="162"/>
      <c r="AA16" s="163"/>
      <c r="AB16" s="164"/>
      <c r="AC16" s="173"/>
      <c r="AE16" s="121"/>
      <c r="AF16" s="122"/>
      <c r="AG16" s="122"/>
      <c r="AH16" s="127"/>
      <c r="AI16" s="127"/>
      <c r="AJ16" s="129"/>
      <c r="AK16" s="124"/>
    </row>
    <row r="17" spans="2:37" ht="16.5" customHeight="1" thickBot="1">
      <c r="B17" s="94">
        <v>41710</v>
      </c>
      <c r="D17" s="95">
        <v>0.29166666666666669</v>
      </c>
      <c r="F17" s="96">
        <v>1</v>
      </c>
      <c r="AE17" s="121"/>
      <c r="AF17" s="125" t="s">
        <v>6</v>
      </c>
      <c r="AG17" s="122"/>
      <c r="AH17" s="126">
        <f>'feuille de Calcul'!U35</f>
        <v>0</v>
      </c>
      <c r="AI17" s="127"/>
      <c r="AJ17" s="128">
        <f>'feuille de Calcul'!H36</f>
        <v>0</v>
      </c>
      <c r="AK17" s="124"/>
    </row>
    <row r="18" spans="2:37" ht="16.5" customHeight="1">
      <c r="Z18" s="159" t="s">
        <v>41</v>
      </c>
      <c r="AA18" s="160"/>
      <c r="AB18" s="161"/>
      <c r="AC18" s="172">
        <f>'Repport Soldes'!C7-'Feuille cachée pour calcul'!B13</f>
        <v>3</v>
      </c>
      <c r="AE18" s="121"/>
      <c r="AF18" s="122"/>
      <c r="AG18" s="122"/>
      <c r="AH18" s="127"/>
      <c r="AI18" s="127"/>
      <c r="AJ18" s="129"/>
      <c r="AK18" s="124"/>
    </row>
    <row r="19" spans="2:37" ht="16.5" customHeight="1" thickBot="1">
      <c r="Z19" s="162"/>
      <c r="AA19" s="163"/>
      <c r="AB19" s="164"/>
      <c r="AC19" s="173"/>
      <c r="AE19" s="121"/>
      <c r="AF19" s="125" t="s">
        <v>7</v>
      </c>
      <c r="AG19" s="122"/>
      <c r="AH19" s="126">
        <f>'feuille de Calcul'!V35</f>
        <v>0</v>
      </c>
      <c r="AI19" s="127"/>
      <c r="AJ19" s="128">
        <f>'feuille de Calcul'!I36</f>
        <v>0</v>
      </c>
      <c r="AK19" s="124"/>
    </row>
    <row r="20" spans="2:37" ht="16.5" customHeight="1" thickBot="1">
      <c r="AE20" s="121"/>
      <c r="AF20" s="122"/>
      <c r="AG20" s="122"/>
      <c r="AH20" s="127"/>
      <c r="AI20" s="127"/>
      <c r="AJ20" s="129"/>
      <c r="AK20" s="124"/>
    </row>
    <row r="21" spans="2:37" ht="16.5" customHeight="1">
      <c r="Z21" s="159" t="s">
        <v>42</v>
      </c>
      <c r="AA21" s="160"/>
      <c r="AB21" s="161"/>
      <c r="AC21" s="174">
        <f>'Repport Soldes'!C9+'Feuille cachée pour calcul'!B23-'Feuille cachée pour calcul'!B15</f>
        <v>0</v>
      </c>
      <c r="AE21" s="121"/>
      <c r="AF21" s="125" t="s">
        <v>8</v>
      </c>
      <c r="AG21" s="122"/>
      <c r="AH21" s="126">
        <f>'feuille de Calcul'!W35</f>
        <v>0</v>
      </c>
      <c r="AI21" s="127"/>
      <c r="AJ21" s="128">
        <f>'feuille de Calcul'!J36</f>
        <v>0</v>
      </c>
      <c r="AK21" s="124"/>
    </row>
    <row r="22" spans="2:37" ht="16.5" customHeight="1" thickBot="1">
      <c r="Z22" s="162"/>
      <c r="AA22" s="163"/>
      <c r="AB22" s="164"/>
      <c r="AC22" s="175"/>
      <c r="AE22" s="121"/>
      <c r="AF22" s="122"/>
      <c r="AG22" s="122"/>
      <c r="AH22" s="127"/>
      <c r="AI22" s="127"/>
      <c r="AJ22" s="129"/>
      <c r="AK22" s="124"/>
    </row>
    <row r="23" spans="2:37" ht="16.5" customHeight="1" thickBot="1">
      <c r="AE23" s="121"/>
      <c r="AF23" s="125" t="s">
        <v>15</v>
      </c>
      <c r="AG23" s="122"/>
      <c r="AH23" s="126">
        <f>'feuille de Calcul'!X35</f>
        <v>0</v>
      </c>
      <c r="AI23" s="127"/>
      <c r="AJ23" s="128">
        <f>'feuille de Calcul'!K36</f>
        <v>0</v>
      </c>
      <c r="AK23" s="124"/>
    </row>
    <row r="24" spans="2:37" ht="16.5" customHeight="1">
      <c r="Z24" s="159" t="s">
        <v>60</v>
      </c>
      <c r="AA24" s="160"/>
      <c r="AB24" s="161"/>
      <c r="AC24" s="165">
        <f>'Repport Soldes'!C15+'Feuille cachée pour calcul'!B17-'Feuille cachée pour calcul'!B25</f>
        <v>0</v>
      </c>
      <c r="AE24" s="121"/>
      <c r="AF24" s="122"/>
      <c r="AG24" s="122"/>
      <c r="AH24" s="127"/>
      <c r="AI24" s="127"/>
      <c r="AJ24" s="129"/>
      <c r="AK24" s="124"/>
    </row>
    <row r="25" spans="2:37" ht="16.5" customHeight="1" thickBot="1">
      <c r="Z25" s="162"/>
      <c r="AA25" s="163"/>
      <c r="AB25" s="164"/>
      <c r="AC25" s="166"/>
      <c r="AE25" s="121"/>
      <c r="AF25" s="125" t="s">
        <v>9</v>
      </c>
      <c r="AG25" s="122"/>
      <c r="AH25" s="126">
        <f>'feuille de Calcul'!Y35</f>
        <v>0</v>
      </c>
      <c r="AI25" s="127"/>
      <c r="AJ25" s="128">
        <f>'feuille de Calcul'!L36</f>
        <v>0</v>
      </c>
      <c r="AK25" s="124"/>
    </row>
    <row r="26" spans="2:37" ht="16.5" customHeight="1" thickBot="1">
      <c r="AE26" s="121"/>
      <c r="AF26" s="122"/>
      <c r="AG26" s="122"/>
      <c r="AH26" s="127"/>
      <c r="AI26" s="127"/>
      <c r="AJ26" s="129"/>
      <c r="AK26" s="124"/>
    </row>
    <row r="27" spans="2:37" ht="16.5" customHeight="1">
      <c r="Z27" s="159" t="s">
        <v>43</v>
      </c>
      <c r="AA27" s="160"/>
      <c r="AB27" s="161"/>
      <c r="AC27" s="170">
        <f>'feuille de Calcul'!O37</f>
        <v>49</v>
      </c>
      <c r="AE27" s="121"/>
      <c r="AF27" s="125" t="s">
        <v>10</v>
      </c>
      <c r="AG27" s="122"/>
      <c r="AH27" s="126">
        <f>'feuille de Calcul'!Z35</f>
        <v>0</v>
      </c>
      <c r="AI27" s="127"/>
      <c r="AJ27" s="128">
        <f>'feuille de Calcul'!M36</f>
        <v>0</v>
      </c>
      <c r="AK27" s="124"/>
    </row>
    <row r="28" spans="2:37" ht="16.5" customHeight="1" thickBot="1">
      <c r="Z28" s="162"/>
      <c r="AA28" s="163"/>
      <c r="AB28" s="164"/>
      <c r="AC28" s="171"/>
      <c r="AE28" s="130"/>
      <c r="AF28" s="131"/>
      <c r="AG28" s="131"/>
      <c r="AH28" s="132"/>
      <c r="AI28" s="132"/>
      <c r="AJ28" s="132"/>
      <c r="AK28" s="133"/>
    </row>
    <row r="30" spans="2:37" ht="16.5" customHeight="1">
      <c r="Z30" s="75"/>
      <c r="AA30" s="75"/>
      <c r="AB30" s="75"/>
      <c r="AC30" s="75"/>
      <c r="AF30" s="75"/>
      <c r="AG30" s="75"/>
    </row>
    <row r="31" spans="2:37" ht="16.5" customHeight="1">
      <c r="Z31" s="75"/>
      <c r="AA31" s="75"/>
      <c r="AB31" s="75"/>
      <c r="AC31" s="75"/>
      <c r="AF31" s="75"/>
      <c r="AG31" s="75"/>
    </row>
    <row r="32" spans="2:37" ht="16.5" customHeight="1">
      <c r="Z32" s="75"/>
      <c r="AA32" s="75"/>
      <c r="AB32" s="75"/>
      <c r="AC32" s="75"/>
      <c r="AF32" s="75"/>
      <c r="AG32" s="75"/>
    </row>
    <row r="33" spans="16:33" ht="16.5" customHeight="1">
      <c r="Z33" s="75"/>
      <c r="AA33" s="75"/>
      <c r="AB33" s="75"/>
      <c r="AC33" s="75"/>
      <c r="AF33" s="75"/>
      <c r="AG33" s="75"/>
    </row>
    <row r="34" spans="16:33" ht="16.5" customHeight="1">
      <c r="Z34" s="75"/>
      <c r="AA34" s="75"/>
      <c r="AB34" s="75"/>
      <c r="AC34" s="75"/>
      <c r="AF34" s="75"/>
      <c r="AG34" s="75"/>
    </row>
    <row r="35" spans="16:33" ht="16.5" customHeight="1">
      <c r="Z35" s="75"/>
      <c r="AA35" s="75"/>
      <c r="AB35" s="75"/>
      <c r="AC35" s="75"/>
      <c r="AF35" s="75"/>
      <c r="AG35" s="75"/>
    </row>
    <row r="36" spans="16:33" ht="16.5" customHeight="1">
      <c r="Z36" s="75"/>
      <c r="AA36" s="75"/>
      <c r="AB36" s="75"/>
      <c r="AC36" s="75"/>
      <c r="AF36" s="75"/>
      <c r="AG36" s="75"/>
    </row>
    <row r="37" spans="16:33" ht="16.5" customHeight="1">
      <c r="Z37" s="75"/>
      <c r="AA37" s="75"/>
      <c r="AB37" s="75"/>
      <c r="AC37" s="75"/>
      <c r="AF37" s="75"/>
      <c r="AG37" s="75"/>
    </row>
    <row r="38" spans="16:33" ht="16.5" customHeight="1">
      <c r="Z38" s="75"/>
      <c r="AA38" s="75"/>
      <c r="AB38" s="75"/>
      <c r="AC38" s="75"/>
      <c r="AF38" s="75"/>
      <c r="AG38" s="75"/>
    </row>
    <row r="39" spans="16:33" ht="16.5" customHeight="1">
      <c r="Z39" s="75"/>
      <c r="AA39" s="75"/>
      <c r="AB39" s="75"/>
      <c r="AC39" s="75"/>
      <c r="AF39" s="75"/>
      <c r="AG39" s="75"/>
    </row>
    <row r="40" spans="16:33" ht="16.5" customHeight="1">
      <c r="Z40" s="75"/>
      <c r="AA40" s="75"/>
      <c r="AB40" s="75"/>
      <c r="AC40" s="75"/>
      <c r="AF40" s="75"/>
      <c r="AG40" s="75"/>
    </row>
    <row r="41" spans="16:33" ht="16.5" customHeight="1">
      <c r="Z41" s="75"/>
      <c r="AA41" s="75"/>
      <c r="AB41" s="75"/>
      <c r="AC41" s="75"/>
      <c r="AF41" s="75"/>
      <c r="AG41" s="75"/>
    </row>
    <row r="42" spans="16:33" ht="16.5" customHeight="1">
      <c r="Z42" s="75"/>
      <c r="AA42" s="75"/>
      <c r="AB42" s="75"/>
      <c r="AC42" s="75"/>
      <c r="AF42" s="75"/>
      <c r="AG42" s="75"/>
    </row>
    <row r="43" spans="16:33" ht="16.5" customHeight="1">
      <c r="Z43" s="75"/>
      <c r="AA43" s="75"/>
      <c r="AB43" s="75"/>
      <c r="AC43" s="75"/>
      <c r="AF43" s="75"/>
      <c r="AG43" s="75"/>
    </row>
    <row r="44" spans="16:33" ht="16.5" customHeight="1">
      <c r="Z44" s="75"/>
      <c r="AA44" s="75"/>
      <c r="AB44" s="75"/>
      <c r="AC44" s="75"/>
      <c r="AF44" s="75"/>
      <c r="AG44" s="75"/>
    </row>
    <row r="45" spans="16:33" ht="16.5" customHeight="1">
      <c r="P45" s="142"/>
      <c r="Z45" s="75"/>
      <c r="AA45" s="75"/>
      <c r="AB45" s="75"/>
      <c r="AC45" s="75"/>
      <c r="AF45" s="75"/>
      <c r="AG45" s="75"/>
    </row>
    <row r="46" spans="16:33" ht="16.5" customHeight="1">
      <c r="Z46" s="75"/>
      <c r="AA46" s="75"/>
      <c r="AB46" s="75"/>
      <c r="AC46" s="75"/>
      <c r="AF46" s="75"/>
      <c r="AG46" s="75"/>
    </row>
    <row r="47" spans="16:33" ht="16.5" customHeight="1">
      <c r="Z47" s="75"/>
      <c r="AA47" s="75"/>
      <c r="AB47" s="75"/>
      <c r="AC47" s="75"/>
      <c r="AF47" s="75"/>
      <c r="AG47" s="75"/>
    </row>
    <row r="54" spans="2:2" ht="16.5" customHeight="1">
      <c r="B54" s="141"/>
    </row>
    <row r="56" spans="2:2" ht="16.5" customHeight="1">
      <c r="B56" s="141"/>
    </row>
    <row r="57" spans="2:2" ht="16.5" customHeight="1">
      <c r="B57" s="141"/>
    </row>
    <row r="59" spans="2:2" ht="16.5" customHeight="1">
      <c r="B59" s="141"/>
    </row>
    <row r="60" spans="2:2" ht="16.5" customHeight="1">
      <c r="B60" s="141"/>
    </row>
    <row r="63" spans="2:2" ht="16.5" customHeight="1">
      <c r="B63" s="141"/>
    </row>
  </sheetData>
  <sheetProtection sheet="1" objects="1" scenarios="1" selectLockedCells="1"/>
  <mergeCells count="25">
    <mergeCell ref="Z5:Z6"/>
    <mergeCell ref="AA5:AC6"/>
    <mergeCell ref="B3:B4"/>
    <mergeCell ref="D3:D4"/>
    <mergeCell ref="T3:T4"/>
    <mergeCell ref="V3:V4"/>
    <mergeCell ref="F3:F4"/>
    <mergeCell ref="H3:H4"/>
    <mergeCell ref="J3:J4"/>
    <mergeCell ref="R2:X2"/>
    <mergeCell ref="Z24:AB25"/>
    <mergeCell ref="AC24:AC25"/>
    <mergeCell ref="F2:P2"/>
    <mergeCell ref="Z27:AB28"/>
    <mergeCell ref="AC27:AC28"/>
    <mergeCell ref="AC9:AC10"/>
    <mergeCell ref="AC12:AC13"/>
    <mergeCell ref="AC15:AC16"/>
    <mergeCell ref="AC18:AC19"/>
    <mergeCell ref="AC21:AC22"/>
    <mergeCell ref="Z9:AB10"/>
    <mergeCell ref="Z12:AB13"/>
    <mergeCell ref="Z15:AB16"/>
    <mergeCell ref="Z18:AB19"/>
    <mergeCell ref="Z21:AB22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0000"/>
  </sheetPr>
  <dimension ref="A2:F25"/>
  <sheetViews>
    <sheetView showRowColHeaders="0" workbookViewId="0">
      <selection activeCell="C15" sqref="C15"/>
    </sheetView>
  </sheetViews>
  <sheetFormatPr baseColWidth="10" defaultColWidth="9.109375" defaultRowHeight="15.6"/>
  <cols>
    <col min="1" max="1" width="49" style="68" bestFit="1" customWidth="1"/>
    <col min="2" max="2" width="1.33203125" style="70" customWidth="1"/>
    <col min="3" max="3" width="9.109375" style="71"/>
    <col min="4" max="16384" width="9.109375" style="70"/>
  </cols>
  <sheetData>
    <row r="2" spans="1:6" ht="21">
      <c r="A2" s="188" t="s">
        <v>30</v>
      </c>
      <c r="B2" s="188"/>
      <c r="C2" s="188"/>
      <c r="D2" s="188"/>
      <c r="E2" s="188"/>
      <c r="F2" s="188"/>
    </row>
    <row r="3" spans="1:6">
      <c r="A3" s="189"/>
      <c r="B3" s="189"/>
      <c r="C3" s="189"/>
      <c r="D3" s="189"/>
      <c r="E3" s="189"/>
      <c r="F3" s="189"/>
    </row>
    <row r="4" spans="1:6" ht="16.2" thickBot="1"/>
    <row r="5" spans="1:6" ht="16.2" thickBot="1">
      <c r="A5" s="69" t="s">
        <v>26</v>
      </c>
      <c r="C5" s="74">
        <v>35.5</v>
      </c>
      <c r="D5" s="72" t="s">
        <v>27</v>
      </c>
      <c r="E5" s="72"/>
      <c r="F5" s="72"/>
    </row>
    <row r="6" spans="1:6" ht="16.2" thickBot="1">
      <c r="D6" s="72"/>
      <c r="E6" s="72"/>
      <c r="F6" s="72"/>
    </row>
    <row r="7" spans="1:6" ht="16.2" thickBot="1">
      <c r="A7" s="69" t="s">
        <v>25</v>
      </c>
      <c r="C7" s="74">
        <v>3</v>
      </c>
      <c r="D7" s="72" t="s">
        <v>28</v>
      </c>
      <c r="E7" s="72"/>
      <c r="F7" s="72"/>
    </row>
    <row r="8" spans="1:6" ht="16.2" thickBot="1">
      <c r="D8" s="72"/>
      <c r="E8" s="72"/>
      <c r="F8" s="72"/>
    </row>
    <row r="9" spans="1:6" ht="16.2" thickBot="1">
      <c r="A9" s="69" t="s">
        <v>24</v>
      </c>
      <c r="C9" s="84">
        <v>0</v>
      </c>
      <c r="D9" s="72" t="s">
        <v>29</v>
      </c>
      <c r="E9" s="72"/>
      <c r="F9" s="72"/>
    </row>
    <row r="10" spans="1:6" ht="16.2" thickBot="1">
      <c r="D10" s="72"/>
      <c r="E10" s="72"/>
      <c r="F10" s="72"/>
    </row>
    <row r="11" spans="1:6" ht="16.2" thickBot="1">
      <c r="A11" s="69" t="s">
        <v>23</v>
      </c>
      <c r="C11" s="74">
        <v>1</v>
      </c>
      <c r="D11" s="72" t="s">
        <v>28</v>
      </c>
      <c r="E11" s="72"/>
      <c r="F11" s="72"/>
    </row>
    <row r="12" spans="1:6" ht="16.2" thickBot="1">
      <c r="D12" s="72"/>
      <c r="E12" s="72"/>
      <c r="F12" s="72"/>
    </row>
    <row r="13" spans="1:6" ht="16.2" thickBot="1">
      <c r="A13" s="69" t="s">
        <v>22</v>
      </c>
      <c r="C13" s="84">
        <v>0.39861111111111108</v>
      </c>
      <c r="D13" s="72" t="s">
        <v>29</v>
      </c>
      <c r="E13" s="72"/>
      <c r="F13" s="72"/>
    </row>
    <row r="14" spans="1:6" ht="16.2" thickBot="1"/>
    <row r="15" spans="1:6" ht="16.2" thickBot="1">
      <c r="A15" s="69" t="s">
        <v>63</v>
      </c>
      <c r="C15" s="74">
        <v>0</v>
      </c>
      <c r="D15" s="72" t="s">
        <v>28</v>
      </c>
      <c r="E15" s="72"/>
      <c r="F15" s="72"/>
    </row>
    <row r="17" spans="1:6" ht="18">
      <c r="A17" s="187" t="s">
        <v>51</v>
      </c>
      <c r="B17" s="187"/>
      <c r="C17" s="187"/>
      <c r="D17" s="187"/>
      <c r="E17" s="187"/>
      <c r="F17" s="187"/>
    </row>
    <row r="25" spans="1:6">
      <c r="A25" s="73"/>
    </row>
  </sheetData>
  <sheetProtection sheet="1" objects="1" scenarios="1" selectLockedCells="1"/>
  <mergeCells count="3">
    <mergeCell ref="A17:F17"/>
    <mergeCell ref="A2:F2"/>
    <mergeCell ref="A3:F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Z37"/>
  <sheetViews>
    <sheetView workbookViewId="0">
      <selection activeCell="K25" sqref="K25"/>
    </sheetView>
  </sheetViews>
  <sheetFormatPr baseColWidth="10" defaultColWidth="9.109375" defaultRowHeight="14.4"/>
  <cols>
    <col min="1" max="1" width="9.109375" style="45"/>
    <col min="2" max="13" width="10.6640625" style="44" customWidth="1"/>
    <col min="14" max="14" width="9.109375" style="44"/>
    <col min="15" max="26" width="10.6640625" style="44" customWidth="1"/>
    <col min="27" max="16384" width="9.109375" style="44"/>
  </cols>
  <sheetData>
    <row r="1" spans="1:26" s="45" customFormat="1" ht="15" thickBot="1">
      <c r="A1" s="47"/>
      <c r="B1" s="190" t="s">
        <v>12</v>
      </c>
      <c r="C1" s="191"/>
      <c r="D1" s="191"/>
      <c r="E1" s="191"/>
      <c r="F1" s="191"/>
      <c r="G1" s="191"/>
      <c r="H1" s="191"/>
      <c r="I1" s="191"/>
      <c r="J1" s="192"/>
      <c r="K1" s="192"/>
      <c r="L1" s="191"/>
      <c r="M1" s="193"/>
      <c r="N1" s="47"/>
      <c r="O1" s="194" t="s">
        <v>21</v>
      </c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6"/>
    </row>
    <row r="2" spans="1:26" s="45" customFormat="1" ht="15" thickBot="1">
      <c r="A2" s="55" t="s">
        <v>11</v>
      </c>
      <c r="B2" s="51" t="s">
        <v>0</v>
      </c>
      <c r="C2" s="51" t="s">
        <v>1</v>
      </c>
      <c r="D2" s="51" t="s">
        <v>2</v>
      </c>
      <c r="E2" s="51" t="s">
        <v>3</v>
      </c>
      <c r="F2" s="51" t="s">
        <v>4</v>
      </c>
      <c r="G2" s="51" t="s">
        <v>5</v>
      </c>
      <c r="H2" s="51" t="s">
        <v>6</v>
      </c>
      <c r="I2" s="60" t="s">
        <v>7</v>
      </c>
      <c r="J2" s="60" t="s">
        <v>8</v>
      </c>
      <c r="K2" s="51" t="s">
        <v>15</v>
      </c>
      <c r="L2" s="61" t="s">
        <v>9</v>
      </c>
      <c r="M2" s="51" t="s">
        <v>10</v>
      </c>
      <c r="N2" s="59" t="s">
        <v>11</v>
      </c>
      <c r="O2" s="51" t="s">
        <v>0</v>
      </c>
      <c r="P2" s="51" t="s">
        <v>1</v>
      </c>
      <c r="Q2" s="51" t="s">
        <v>2</v>
      </c>
      <c r="R2" s="51" t="s">
        <v>3</v>
      </c>
      <c r="S2" s="51" t="s">
        <v>4</v>
      </c>
      <c r="T2" s="51" t="s">
        <v>5</v>
      </c>
      <c r="U2" s="51" t="s">
        <v>6</v>
      </c>
      <c r="V2" s="51" t="s">
        <v>7</v>
      </c>
      <c r="W2" s="60" t="s">
        <v>8</v>
      </c>
      <c r="X2" s="51" t="s">
        <v>15</v>
      </c>
      <c r="Y2" s="51" t="s">
        <v>9</v>
      </c>
      <c r="Z2" s="51" t="s">
        <v>10</v>
      </c>
    </row>
    <row r="3" spans="1:26">
      <c r="A3" s="52">
        <v>1</v>
      </c>
      <c r="B3" s="48">
        <f>IF(Présences!E3="p",24,0)</f>
        <v>0</v>
      </c>
      <c r="C3" s="48">
        <f>IF(Présences!H3="p",24,0)</f>
        <v>24</v>
      </c>
      <c r="D3" s="48">
        <f>IF(Présences!K3="p",24,0)</f>
        <v>24</v>
      </c>
      <c r="E3" s="48">
        <f>IF(Présences!N3="p",24,0)</f>
        <v>0</v>
      </c>
      <c r="F3" s="48">
        <f>IF(Présences!Q3="p",24,0)</f>
        <v>0</v>
      </c>
      <c r="G3" s="48">
        <f>IF(Présences!T3="p",24,0)</f>
        <v>0</v>
      </c>
      <c r="H3" s="48">
        <f>IF(Présences!W3="p",24,0)</f>
        <v>0</v>
      </c>
      <c r="I3" s="48">
        <f>IF(Présences!Z3="p",24,0)</f>
        <v>0</v>
      </c>
      <c r="J3" s="49">
        <f>IF(Présences!AC3="p",24,0)</f>
        <v>0</v>
      </c>
      <c r="K3" s="48">
        <f>IF(Présences!AF3="p",24,0)</f>
        <v>0</v>
      </c>
      <c r="L3" s="48">
        <f>IF(Présences!AI3="p",24,0)</f>
        <v>0</v>
      </c>
      <c r="M3" s="48">
        <f>IF(Présences!AL3="p",24,0)</f>
        <v>0</v>
      </c>
      <c r="N3" s="52">
        <v>1</v>
      </c>
      <c r="O3" s="48">
        <f>IF(Présences!E3="p",1,0)</f>
        <v>0</v>
      </c>
      <c r="P3" s="48">
        <f>IF(Présences!H3="p",1,0)</f>
        <v>1</v>
      </c>
      <c r="Q3" s="48">
        <f>IF(Présences!K3="p",1,0)</f>
        <v>1</v>
      </c>
      <c r="R3" s="48">
        <f>IF(Présences!N3="p",1,0)</f>
        <v>0</v>
      </c>
      <c r="S3" s="48">
        <f>IF(Présences!Q3="p",1,0)</f>
        <v>0</v>
      </c>
      <c r="T3" s="48">
        <f>IF(Présences!T3="p",1,0)</f>
        <v>0</v>
      </c>
      <c r="U3" s="48">
        <f>IF(Présences!W3="p",1,0)</f>
        <v>0</v>
      </c>
      <c r="V3" s="48">
        <f>IF(Présences!Z3="p",1,0)</f>
        <v>0</v>
      </c>
      <c r="W3" s="48">
        <f>IF(Présences!AC3="p",1,0)</f>
        <v>0</v>
      </c>
      <c r="X3" s="48">
        <f>IF(Présences!AF3="p",1,0)</f>
        <v>0</v>
      </c>
      <c r="Y3" s="48">
        <f>IF(Présences!AI3="p",1,0)</f>
        <v>0</v>
      </c>
      <c r="Z3" s="48">
        <f>IF(Présences!AL3="p",1,0)</f>
        <v>0</v>
      </c>
    </row>
    <row r="4" spans="1:26">
      <c r="A4" s="53">
        <v>2</v>
      </c>
      <c r="B4" s="49">
        <f>IF(Présences!E4="p",24,0)</f>
        <v>24</v>
      </c>
      <c r="C4" s="49">
        <f>IF(Présences!H4="p",24,0)</f>
        <v>24</v>
      </c>
      <c r="D4" s="49">
        <f>IF(Présences!K4="p",24,0)</f>
        <v>0</v>
      </c>
      <c r="E4" s="49">
        <f>IF(Présences!N4="p",24,0)</f>
        <v>0</v>
      </c>
      <c r="F4" s="49">
        <f>IF(Présences!Q4="p",24,0)</f>
        <v>0</v>
      </c>
      <c r="G4" s="49">
        <f>IF(Présences!T4="p",24,0)</f>
        <v>0</v>
      </c>
      <c r="H4" s="49">
        <f>IF(Présences!W4="p",24,0)</f>
        <v>0</v>
      </c>
      <c r="I4" s="49">
        <f>IF(Présences!Z4="p",24,0)</f>
        <v>0</v>
      </c>
      <c r="J4" s="49">
        <f>IF(Présences!AC4="p",24,0)</f>
        <v>0</v>
      </c>
      <c r="K4" s="49">
        <f>IF(Présences!AF4="p",24,0)</f>
        <v>0</v>
      </c>
      <c r="L4" s="49">
        <f>IF(Présences!AI4="p",24,0)</f>
        <v>0</v>
      </c>
      <c r="M4" s="49">
        <f>IF(Présences!AL4="p",24,0)</f>
        <v>0</v>
      </c>
      <c r="N4" s="53">
        <v>2</v>
      </c>
      <c r="O4" s="49">
        <f>IF(Présences!E4="p",1,0)</f>
        <v>1</v>
      </c>
      <c r="P4" s="49">
        <f>IF(Présences!H4="p",1,0)</f>
        <v>1</v>
      </c>
      <c r="Q4" s="49">
        <f>IF(Présences!K4="p",1,0)</f>
        <v>0</v>
      </c>
      <c r="R4" s="49">
        <f>IF(Présences!N4="p",1,0)</f>
        <v>0</v>
      </c>
      <c r="S4" s="49">
        <f>IF(Présences!Q4="p",1,0)</f>
        <v>0</v>
      </c>
      <c r="T4" s="49">
        <f>IF(Présences!T4="p",1,0)</f>
        <v>0</v>
      </c>
      <c r="U4" s="49">
        <f>IF(Présences!W4="p",1,0)</f>
        <v>0</v>
      </c>
      <c r="V4" s="49">
        <f>IF(Présences!Z4="p",1,0)</f>
        <v>0</v>
      </c>
      <c r="W4" s="49">
        <f>IF(Présences!AC4="p",1,0)</f>
        <v>0</v>
      </c>
      <c r="X4" s="49">
        <f>IF(Présences!AF4="p",1,0)</f>
        <v>0</v>
      </c>
      <c r="Y4" s="49">
        <f>IF(Présences!AI4="p",1,0)</f>
        <v>0</v>
      </c>
      <c r="Z4" s="49">
        <f>IF(Présences!AL4="p",1,0)</f>
        <v>0</v>
      </c>
    </row>
    <row r="5" spans="1:26">
      <c r="A5" s="53">
        <v>3</v>
      </c>
      <c r="B5" s="49">
        <f>IF(Présences!E5="p",24,0)</f>
        <v>24</v>
      </c>
      <c r="C5" s="49">
        <f>IF(Présences!H5="p",24,0)</f>
        <v>0</v>
      </c>
      <c r="D5" s="49">
        <f>IF(Présences!K5="p",24,0)</f>
        <v>0</v>
      </c>
      <c r="E5" s="49">
        <f>IF(Présences!N5="p",24,0)</f>
        <v>0</v>
      </c>
      <c r="F5" s="49">
        <f>IF(Présences!Q5="p",24,0)</f>
        <v>0</v>
      </c>
      <c r="G5" s="49">
        <f>IF(Présences!T5="p",24,0)</f>
        <v>0</v>
      </c>
      <c r="H5" s="49">
        <f>IF(Présences!W5="p",24,0)</f>
        <v>0</v>
      </c>
      <c r="I5" s="49">
        <f>IF(Présences!Z5="p",24,0)</f>
        <v>0</v>
      </c>
      <c r="J5" s="49">
        <f>IF(Présences!AC5="p",24,0)</f>
        <v>0</v>
      </c>
      <c r="K5" s="49">
        <f>IF(Présences!AF5="p",24,0)</f>
        <v>0</v>
      </c>
      <c r="L5" s="49">
        <f>IF(Présences!AI5="p",24,0)</f>
        <v>0</v>
      </c>
      <c r="M5" s="49">
        <f>IF(Présences!AL5="p",24,0)</f>
        <v>0</v>
      </c>
      <c r="N5" s="53">
        <v>3</v>
      </c>
      <c r="O5" s="49">
        <f>IF(Présences!E5="p",1,0)</f>
        <v>1</v>
      </c>
      <c r="P5" s="49">
        <f>IF(Présences!H5="p",1,0)</f>
        <v>0</v>
      </c>
      <c r="Q5" s="49">
        <f>IF(Présences!K5="p",1,0)</f>
        <v>0</v>
      </c>
      <c r="R5" s="49">
        <f>IF(Présences!N5="p",1,0)</f>
        <v>0</v>
      </c>
      <c r="S5" s="49">
        <f>IF(Présences!Q5="p",1,0)</f>
        <v>0</v>
      </c>
      <c r="T5" s="49">
        <f>IF(Présences!T5="p",1,0)</f>
        <v>0</v>
      </c>
      <c r="U5" s="49">
        <f>IF(Présences!W5="p",1,0)</f>
        <v>0</v>
      </c>
      <c r="V5" s="49">
        <f>IF(Présences!Z5="p",1,0)</f>
        <v>0</v>
      </c>
      <c r="W5" s="49">
        <f>IF(Présences!AC5="p",1,0)</f>
        <v>0</v>
      </c>
      <c r="X5" s="49">
        <f>IF(Présences!AF5="p",1,0)</f>
        <v>0</v>
      </c>
      <c r="Y5" s="49">
        <f>IF(Présences!AI5="p",1,0)</f>
        <v>0</v>
      </c>
      <c r="Z5" s="49">
        <f>IF(Présences!AL5="p",1,0)</f>
        <v>0</v>
      </c>
    </row>
    <row r="6" spans="1:26">
      <c r="A6" s="53">
        <v>4</v>
      </c>
      <c r="B6" s="49">
        <f>IF(Présences!E6="p",24,0)</f>
        <v>24</v>
      </c>
      <c r="C6" s="49">
        <f>IF(Présences!H6="p",24,0)</f>
        <v>0</v>
      </c>
      <c r="D6" s="49">
        <f>IF(Présences!K6="p",24,0)</f>
        <v>0</v>
      </c>
      <c r="E6" s="49">
        <f>IF(Présences!N6="p",24,0)</f>
        <v>0</v>
      </c>
      <c r="F6" s="49">
        <f>IF(Présences!Q6="p",24,0)</f>
        <v>0</v>
      </c>
      <c r="G6" s="49">
        <f>IF(Présences!T6="p",24,0)</f>
        <v>0</v>
      </c>
      <c r="H6" s="49">
        <f>IF(Présences!W6="p",24,0)</f>
        <v>0</v>
      </c>
      <c r="I6" s="49">
        <f>IF(Présences!Z6="p",24,0)</f>
        <v>0</v>
      </c>
      <c r="J6" s="49">
        <f>IF(Présences!AC6="p",24,0)</f>
        <v>0</v>
      </c>
      <c r="K6" s="49">
        <f>IF(Présences!AF6="p",24,0)</f>
        <v>0</v>
      </c>
      <c r="L6" s="49">
        <f>IF(Présences!AI6="p",24,0)</f>
        <v>0</v>
      </c>
      <c r="M6" s="49">
        <f>IF(Présences!AL6="p",24,0)</f>
        <v>0</v>
      </c>
      <c r="N6" s="53">
        <v>4</v>
      </c>
      <c r="O6" s="49">
        <f>IF(Présences!E6="p",1,0)</f>
        <v>1</v>
      </c>
      <c r="P6" s="49">
        <f>IF(Présences!H6="p",1,0)</f>
        <v>0</v>
      </c>
      <c r="Q6" s="49">
        <f>IF(Présences!K6="p",1,0)</f>
        <v>0</v>
      </c>
      <c r="R6" s="49">
        <f>IF(Présences!N6="p",1,0)</f>
        <v>0</v>
      </c>
      <c r="S6" s="49">
        <f>IF(Présences!Q6="p",1,0)</f>
        <v>0</v>
      </c>
      <c r="T6" s="49">
        <f>IF(Présences!T6="p",1,0)</f>
        <v>0</v>
      </c>
      <c r="U6" s="49">
        <f>IF(Présences!W6="p",1,0)</f>
        <v>0</v>
      </c>
      <c r="V6" s="49">
        <f>IF(Présences!Z6="p",1,0)</f>
        <v>0</v>
      </c>
      <c r="W6" s="49">
        <f>IF(Présences!AC6="p",1,0)</f>
        <v>0</v>
      </c>
      <c r="X6" s="49">
        <f>IF(Présences!AF6="p",1,0)</f>
        <v>0</v>
      </c>
      <c r="Y6" s="49">
        <f>IF(Présences!AI6="p",1,0)</f>
        <v>0</v>
      </c>
      <c r="Z6" s="49">
        <f>IF(Présences!AL6="p",1,0)</f>
        <v>0</v>
      </c>
    </row>
    <row r="7" spans="1:26">
      <c r="A7" s="53">
        <v>5</v>
      </c>
      <c r="B7" s="49">
        <f>IF(Présences!E7="p",24,0)</f>
        <v>24</v>
      </c>
      <c r="C7" s="49">
        <f>IF(Présences!H7="p",24,0)</f>
        <v>24</v>
      </c>
      <c r="D7" s="49">
        <f>IF(Présences!K7="p",24,0)</f>
        <v>24</v>
      </c>
      <c r="E7" s="49">
        <f>IF(Présences!N7="p",24,0)</f>
        <v>0</v>
      </c>
      <c r="F7" s="49">
        <f>IF(Présences!Q7="p",24,0)</f>
        <v>0</v>
      </c>
      <c r="G7" s="49">
        <f>IF(Présences!T7="p",24,0)</f>
        <v>0</v>
      </c>
      <c r="H7" s="49">
        <f>IF(Présences!W7="p",24,0)</f>
        <v>0</v>
      </c>
      <c r="I7" s="49">
        <f>IF(Présences!Z7="p",24,0)</f>
        <v>0</v>
      </c>
      <c r="J7" s="49">
        <f>IF(Présences!AC7="p",24,0)</f>
        <v>0</v>
      </c>
      <c r="K7" s="49">
        <f>IF(Présences!AF7="p",24,0)</f>
        <v>0</v>
      </c>
      <c r="L7" s="49">
        <f>IF(Présences!AI7="p",24,0)</f>
        <v>0</v>
      </c>
      <c r="M7" s="49">
        <f>IF(Présences!AL7="p",24,0)</f>
        <v>0</v>
      </c>
      <c r="N7" s="53">
        <v>5</v>
      </c>
      <c r="O7" s="49">
        <f>IF(Présences!E7="p",1,0)</f>
        <v>1</v>
      </c>
      <c r="P7" s="49">
        <f>IF(Présences!H7="p",1,0)</f>
        <v>1</v>
      </c>
      <c r="Q7" s="49">
        <f>IF(Présences!K7="p",1,0)</f>
        <v>1</v>
      </c>
      <c r="R7" s="49">
        <f>IF(Présences!N7="p",1,0)</f>
        <v>0</v>
      </c>
      <c r="S7" s="49">
        <f>IF(Présences!Q7="p",1,0)</f>
        <v>0</v>
      </c>
      <c r="T7" s="49">
        <f>IF(Présences!T7="p",1,0)</f>
        <v>0</v>
      </c>
      <c r="U7" s="49">
        <f>IF(Présences!W7="p",1,0)</f>
        <v>0</v>
      </c>
      <c r="V7" s="49">
        <f>IF(Présences!Z7="p",1,0)</f>
        <v>0</v>
      </c>
      <c r="W7" s="49">
        <f>IF(Présences!AC7="p",1,0)</f>
        <v>0</v>
      </c>
      <c r="X7" s="49">
        <f>IF(Présences!AF7="p",1,0)</f>
        <v>0</v>
      </c>
      <c r="Y7" s="49">
        <f>IF(Présences!AI7="p",1,0)</f>
        <v>0</v>
      </c>
      <c r="Z7" s="49">
        <f>IF(Présences!AL7="p",1,0)</f>
        <v>0</v>
      </c>
    </row>
    <row r="8" spans="1:26">
      <c r="A8" s="53">
        <v>6</v>
      </c>
      <c r="B8" s="49">
        <f>IF(Présences!E8="p",24,0)</f>
        <v>0</v>
      </c>
      <c r="C8" s="49">
        <f>IF(Présences!H8="p",24,0)</f>
        <v>24</v>
      </c>
      <c r="D8" s="49">
        <f>IF(Présences!K8="p",24,0)</f>
        <v>24</v>
      </c>
      <c r="E8" s="49">
        <f>IF(Présences!N8="p",24,0)</f>
        <v>0</v>
      </c>
      <c r="F8" s="49">
        <f>IF(Présences!Q8="p",24,0)</f>
        <v>0</v>
      </c>
      <c r="G8" s="49">
        <f>IF(Présences!T8="p",24,0)</f>
        <v>0</v>
      </c>
      <c r="H8" s="49">
        <f>IF(Présences!W8="p",24,0)</f>
        <v>0</v>
      </c>
      <c r="I8" s="49">
        <f>IF(Présences!Z8="p",24,0)</f>
        <v>0</v>
      </c>
      <c r="J8" s="49">
        <f>IF(Présences!AC8="p",24,0)</f>
        <v>0</v>
      </c>
      <c r="K8" s="49">
        <f>IF(Présences!AF8="p",24,0)</f>
        <v>0</v>
      </c>
      <c r="L8" s="49">
        <f>IF(Présences!AI8="p",24,0)</f>
        <v>0</v>
      </c>
      <c r="M8" s="49">
        <f>IF(Présences!AL8="p",24,0)</f>
        <v>0</v>
      </c>
      <c r="N8" s="53">
        <v>6</v>
      </c>
      <c r="O8" s="49">
        <f>IF(Présences!E8="p",1,0)</f>
        <v>0</v>
      </c>
      <c r="P8" s="49">
        <f>IF(Présences!H8="p",1,0)</f>
        <v>1</v>
      </c>
      <c r="Q8" s="49">
        <f>IF(Présences!K8="p",1,0)</f>
        <v>1</v>
      </c>
      <c r="R8" s="49">
        <f>IF(Présences!N8="p",1,0)</f>
        <v>0</v>
      </c>
      <c r="S8" s="49">
        <f>IF(Présences!Q8="p",1,0)</f>
        <v>0</v>
      </c>
      <c r="T8" s="49">
        <f>IF(Présences!T8="p",1,0)</f>
        <v>0</v>
      </c>
      <c r="U8" s="49">
        <f>IF(Présences!W8="p",1,0)</f>
        <v>0</v>
      </c>
      <c r="V8" s="49">
        <f>IF(Présences!Z8="p",1,0)</f>
        <v>0</v>
      </c>
      <c r="W8" s="49">
        <f>IF(Présences!AC8="p",1,0)</f>
        <v>0</v>
      </c>
      <c r="X8" s="49">
        <f>IF(Présences!AF8="p",1,0)</f>
        <v>0</v>
      </c>
      <c r="Y8" s="49">
        <f>IF(Présences!AI8="p",1,0)</f>
        <v>0</v>
      </c>
      <c r="Z8" s="49">
        <f>IF(Présences!AL8="p",1,0)</f>
        <v>0</v>
      </c>
    </row>
    <row r="9" spans="1:26">
      <c r="A9" s="53">
        <v>7</v>
      </c>
      <c r="B9" s="49">
        <f>IF(Présences!E9="p",24,0)</f>
        <v>0</v>
      </c>
      <c r="C9" s="49">
        <f>IF(Présences!H9="p",24,0)</f>
        <v>24</v>
      </c>
      <c r="D9" s="49">
        <f>IF(Présences!K9="p",24,0)</f>
        <v>24</v>
      </c>
      <c r="E9" s="49">
        <f>IF(Présences!N9="p",24,0)</f>
        <v>0</v>
      </c>
      <c r="F9" s="49">
        <f>IF(Présences!Q9="p",24,0)</f>
        <v>0</v>
      </c>
      <c r="G9" s="49">
        <f>IF(Présences!T9="p",24,0)</f>
        <v>0</v>
      </c>
      <c r="H9" s="49">
        <f>IF(Présences!W9="p",24,0)</f>
        <v>0</v>
      </c>
      <c r="I9" s="49">
        <f>IF(Présences!Z9="p",24,0)</f>
        <v>0</v>
      </c>
      <c r="J9" s="49">
        <f>IF(Présences!AC9="p",24,0)</f>
        <v>0</v>
      </c>
      <c r="K9" s="49">
        <f>IF(Présences!AF9="p",24,0)</f>
        <v>0</v>
      </c>
      <c r="L9" s="49">
        <f>IF(Présences!AI9="p",24,0)</f>
        <v>0</v>
      </c>
      <c r="M9" s="49">
        <f>IF(Présences!AL9="p",24,0)</f>
        <v>0</v>
      </c>
      <c r="N9" s="53">
        <v>7</v>
      </c>
      <c r="O9" s="49">
        <f>IF(Présences!E9="p",1,0)</f>
        <v>0</v>
      </c>
      <c r="P9" s="49">
        <f>IF(Présences!H9="p",1,0)</f>
        <v>1</v>
      </c>
      <c r="Q9" s="49">
        <f>IF(Présences!K9="p",1,0)</f>
        <v>1</v>
      </c>
      <c r="R9" s="49">
        <f>IF(Présences!N9="p",1,0)</f>
        <v>0</v>
      </c>
      <c r="S9" s="49">
        <f>IF(Présences!Q9="p",1,0)</f>
        <v>0</v>
      </c>
      <c r="T9" s="49">
        <f>IF(Présences!T9="p",1,0)</f>
        <v>0</v>
      </c>
      <c r="U9" s="49">
        <f>IF(Présences!W9="p",1,0)</f>
        <v>0</v>
      </c>
      <c r="V9" s="49">
        <f>IF(Présences!Z9="p",1,0)</f>
        <v>0</v>
      </c>
      <c r="W9" s="49">
        <f>IF(Présences!AC9="p",1,0)</f>
        <v>0</v>
      </c>
      <c r="X9" s="49">
        <f>IF(Présences!AF9="p",1,0)</f>
        <v>0</v>
      </c>
      <c r="Y9" s="49">
        <f>IF(Présences!AI9="p",1,0)</f>
        <v>0</v>
      </c>
      <c r="Z9" s="49">
        <f>IF(Présences!AL9="p",1,0)</f>
        <v>0</v>
      </c>
    </row>
    <row r="10" spans="1:26">
      <c r="A10" s="53">
        <v>8</v>
      </c>
      <c r="B10" s="49">
        <f>IF(Présences!E10="p",24,0)</f>
        <v>0</v>
      </c>
      <c r="C10" s="49">
        <f>IF(Présences!H10="p",24,0)</f>
        <v>24</v>
      </c>
      <c r="D10" s="49">
        <f>IF(Présences!K10="p",24,0)</f>
        <v>24</v>
      </c>
      <c r="E10" s="49">
        <f>IF(Présences!N10="p",24,0)</f>
        <v>0</v>
      </c>
      <c r="F10" s="49">
        <f>IF(Présences!Q10="p",24,0)</f>
        <v>0</v>
      </c>
      <c r="G10" s="49">
        <f>IF(Présences!T10="p",24,0)</f>
        <v>0</v>
      </c>
      <c r="H10" s="49">
        <f>IF(Présences!W10="p",24,0)</f>
        <v>0</v>
      </c>
      <c r="I10" s="49">
        <f>IF(Présences!Z10="p",24,0)</f>
        <v>0</v>
      </c>
      <c r="J10" s="49">
        <f>IF(Présences!AC10="p",24,0)</f>
        <v>0</v>
      </c>
      <c r="K10" s="49">
        <f>IF(Présences!AF10="p",24,0)</f>
        <v>0</v>
      </c>
      <c r="L10" s="49">
        <f>IF(Présences!AI10="p",24,0)</f>
        <v>0</v>
      </c>
      <c r="M10" s="49">
        <f>IF(Présences!AL10="p",24,0)</f>
        <v>0</v>
      </c>
      <c r="N10" s="53">
        <v>8</v>
      </c>
      <c r="O10" s="49">
        <f>IF(Présences!E10="p",1,0)</f>
        <v>0</v>
      </c>
      <c r="P10" s="49">
        <f>IF(Présences!H10="p",1,0)</f>
        <v>1</v>
      </c>
      <c r="Q10" s="49">
        <f>IF(Présences!K10="p",1,0)</f>
        <v>1</v>
      </c>
      <c r="R10" s="49">
        <f>IF(Présences!N10="p",1,0)</f>
        <v>0</v>
      </c>
      <c r="S10" s="49">
        <f>IF(Présences!Q10="p",1,0)</f>
        <v>0</v>
      </c>
      <c r="T10" s="49">
        <f>IF(Présences!T10="p",1,0)</f>
        <v>0</v>
      </c>
      <c r="U10" s="49">
        <f>IF(Présences!W10="p",1,0)</f>
        <v>0</v>
      </c>
      <c r="V10" s="49">
        <f>IF(Présences!Z10="p",1,0)</f>
        <v>0</v>
      </c>
      <c r="W10" s="49">
        <f>IF(Présences!AC10="p",1,0)</f>
        <v>0</v>
      </c>
      <c r="X10" s="49">
        <f>IF(Présences!AF10="p",1,0)</f>
        <v>0</v>
      </c>
      <c r="Y10" s="49">
        <f>IF(Présences!AI10="p",1,0)</f>
        <v>0</v>
      </c>
      <c r="Z10" s="49">
        <f>IF(Présences!AL10="p",1,0)</f>
        <v>0</v>
      </c>
    </row>
    <row r="11" spans="1:26">
      <c r="A11" s="53">
        <v>9</v>
      </c>
      <c r="B11" s="49">
        <f>IF(Présences!E11="p",24,0)</f>
        <v>24</v>
      </c>
      <c r="C11" s="49">
        <f>IF(Présences!H11="p",24,0)</f>
        <v>24</v>
      </c>
      <c r="D11" s="49">
        <f>IF(Présences!K11="p",24,0)</f>
        <v>24</v>
      </c>
      <c r="E11" s="49">
        <f>IF(Présences!N11="p",24,0)</f>
        <v>0</v>
      </c>
      <c r="F11" s="49">
        <f>IF(Présences!Q11="p",24,0)</f>
        <v>0</v>
      </c>
      <c r="G11" s="49">
        <f>IF(Présences!T11="p",24,0)</f>
        <v>0</v>
      </c>
      <c r="H11" s="49">
        <f>IF(Présences!W11="p",24,0)</f>
        <v>0</v>
      </c>
      <c r="I11" s="49">
        <f>IF(Présences!Z11="p",24,0)</f>
        <v>0</v>
      </c>
      <c r="J11" s="49">
        <f>IF(Présences!AC11="p",24,0)</f>
        <v>0</v>
      </c>
      <c r="K11" s="49">
        <f>IF(Présences!AF11="p",24,0)</f>
        <v>0</v>
      </c>
      <c r="L11" s="49">
        <f>IF(Présences!AI11="p",24,0)</f>
        <v>0</v>
      </c>
      <c r="M11" s="49">
        <f>IF(Présences!AL11="p",24,0)</f>
        <v>0</v>
      </c>
      <c r="N11" s="53">
        <v>9</v>
      </c>
      <c r="O11" s="49">
        <f>IF(Présences!E11="p",1,0)</f>
        <v>1</v>
      </c>
      <c r="P11" s="49">
        <f>IF(Présences!H11="p",1,0)</f>
        <v>1</v>
      </c>
      <c r="Q11" s="49">
        <f>IF(Présences!K11="p",1,0)</f>
        <v>1</v>
      </c>
      <c r="R11" s="49">
        <f>IF(Présences!N11="p",1,0)</f>
        <v>0</v>
      </c>
      <c r="S11" s="49">
        <f>IF(Présences!Q11="p",1,0)</f>
        <v>0</v>
      </c>
      <c r="T11" s="49">
        <f>IF(Présences!T11="p",1,0)</f>
        <v>0</v>
      </c>
      <c r="U11" s="49">
        <f>IF(Présences!W11="p",1,0)</f>
        <v>0</v>
      </c>
      <c r="V11" s="49">
        <f>IF(Présences!Z11="p",1,0)</f>
        <v>0</v>
      </c>
      <c r="W11" s="49">
        <f>IF(Présences!AC11="p",1,0)</f>
        <v>0</v>
      </c>
      <c r="X11" s="49">
        <f>IF(Présences!AF11="p",1,0)</f>
        <v>0</v>
      </c>
      <c r="Y11" s="49">
        <f>IF(Présences!AI11="p",1,0)</f>
        <v>0</v>
      </c>
      <c r="Z11" s="49">
        <f>IF(Présences!AL11="p",1,0)</f>
        <v>0</v>
      </c>
    </row>
    <row r="12" spans="1:26">
      <c r="A12" s="53">
        <v>10</v>
      </c>
      <c r="B12" s="49">
        <f>IF(Présences!E12="p",24,0)</f>
        <v>0</v>
      </c>
      <c r="C12" s="49">
        <f>IF(Présences!H12="p",24,0)</f>
        <v>0</v>
      </c>
      <c r="D12" s="49">
        <f>IF(Présences!K12="p",24,0)</f>
        <v>0</v>
      </c>
      <c r="E12" s="49">
        <f>IF(Présences!N12="p",24,0)</f>
        <v>0</v>
      </c>
      <c r="F12" s="49">
        <f>IF(Présences!Q12="p",24,0)</f>
        <v>0</v>
      </c>
      <c r="G12" s="49">
        <f>IF(Présences!T12="p",24,0)</f>
        <v>0</v>
      </c>
      <c r="H12" s="49">
        <f>IF(Présences!W12="p",24,0)</f>
        <v>0</v>
      </c>
      <c r="I12" s="49">
        <f>IF(Présences!Z12="p",24,0)</f>
        <v>0</v>
      </c>
      <c r="J12" s="49">
        <f>IF(Présences!AC12="p",24,0)</f>
        <v>0</v>
      </c>
      <c r="K12" s="49">
        <f>IF(Présences!AF12="p",24,0)</f>
        <v>0</v>
      </c>
      <c r="L12" s="49">
        <f>IF(Présences!AI12="p",24,0)</f>
        <v>0</v>
      </c>
      <c r="M12" s="49">
        <f>IF(Présences!AL12="p",24,0)</f>
        <v>0</v>
      </c>
      <c r="N12" s="53">
        <v>10</v>
      </c>
      <c r="O12" s="49">
        <f>IF(Présences!E12="p",1,0)</f>
        <v>0</v>
      </c>
      <c r="P12" s="49">
        <f>IF(Présences!H12="p",1,0)</f>
        <v>0</v>
      </c>
      <c r="Q12" s="49">
        <f>IF(Présences!K12="p",1,0)</f>
        <v>0</v>
      </c>
      <c r="R12" s="49">
        <f>IF(Présences!N12="p",1,0)</f>
        <v>0</v>
      </c>
      <c r="S12" s="49">
        <f>IF(Présences!Q12="p",1,0)</f>
        <v>0</v>
      </c>
      <c r="T12" s="49">
        <f>IF(Présences!T12="p",1,0)</f>
        <v>0</v>
      </c>
      <c r="U12" s="49">
        <f>IF(Présences!W12="p",1,0)</f>
        <v>0</v>
      </c>
      <c r="V12" s="49">
        <f>IF(Présences!Z12="p",1,0)</f>
        <v>0</v>
      </c>
      <c r="W12" s="49">
        <f>IF(Présences!AC12="p",1,0)</f>
        <v>0</v>
      </c>
      <c r="X12" s="49">
        <f>IF(Présences!AF12="p",1,0)</f>
        <v>0</v>
      </c>
      <c r="Y12" s="49">
        <f>IF(Présences!AI12="p",1,0)</f>
        <v>0</v>
      </c>
      <c r="Z12" s="49">
        <f>IF(Présences!AL12="p",1,0)</f>
        <v>0</v>
      </c>
    </row>
    <row r="13" spans="1:26">
      <c r="A13" s="53">
        <v>11</v>
      </c>
      <c r="B13" s="49">
        <f>IF(Présences!E13="p",24,0)</f>
        <v>24</v>
      </c>
      <c r="C13" s="49">
        <f>IF(Présences!H13="p",24,0)</f>
        <v>0</v>
      </c>
      <c r="D13" s="49">
        <f>IF(Présences!K13="p",24,0)</f>
        <v>0</v>
      </c>
      <c r="E13" s="49">
        <f>IF(Présences!N13="p",24,0)</f>
        <v>0</v>
      </c>
      <c r="F13" s="49">
        <f>IF(Présences!Q13="p",24,0)</f>
        <v>0</v>
      </c>
      <c r="G13" s="49">
        <f>IF(Présences!T13="p",24,0)</f>
        <v>0</v>
      </c>
      <c r="H13" s="49">
        <f>IF(Présences!W13="p",24,0)</f>
        <v>0</v>
      </c>
      <c r="I13" s="49">
        <f>IF(Présences!Z13="p",24,0)</f>
        <v>0</v>
      </c>
      <c r="J13" s="49">
        <f>IF(Présences!AC13="p",24,0)</f>
        <v>0</v>
      </c>
      <c r="K13" s="49">
        <f>IF(Présences!AF13="p",24,0)</f>
        <v>0</v>
      </c>
      <c r="L13" s="49">
        <f>IF(Présences!AI13="p",24,0)</f>
        <v>0</v>
      </c>
      <c r="M13" s="49">
        <f>IF(Présences!AL13="p",24,0)</f>
        <v>0</v>
      </c>
      <c r="N13" s="53">
        <v>11</v>
      </c>
      <c r="O13" s="49">
        <f>IF(Présences!E13="p",1,0)</f>
        <v>1</v>
      </c>
      <c r="P13" s="49">
        <f>IF(Présences!H13="p",1,0)</f>
        <v>0</v>
      </c>
      <c r="Q13" s="49">
        <f>IF(Présences!K13="p",1,0)</f>
        <v>0</v>
      </c>
      <c r="R13" s="49">
        <f>IF(Présences!N13="p",1,0)</f>
        <v>0</v>
      </c>
      <c r="S13" s="49">
        <f>IF(Présences!Q13="p",1,0)</f>
        <v>0</v>
      </c>
      <c r="T13" s="49">
        <f>IF(Présences!T13="p",1,0)</f>
        <v>0</v>
      </c>
      <c r="U13" s="49">
        <f>IF(Présences!W13="p",1,0)</f>
        <v>0</v>
      </c>
      <c r="V13" s="49">
        <f>IF(Présences!Z13="p",1,0)</f>
        <v>0</v>
      </c>
      <c r="W13" s="49">
        <f>IF(Présences!AC13="p",1,0)</f>
        <v>0</v>
      </c>
      <c r="X13" s="49">
        <f>IF(Présences!AF13="p",1,0)</f>
        <v>0</v>
      </c>
      <c r="Y13" s="49">
        <f>IF(Présences!AI13="p",1,0)</f>
        <v>0</v>
      </c>
      <c r="Z13" s="49">
        <f>IF(Présences!AL13="p",1,0)</f>
        <v>0</v>
      </c>
    </row>
    <row r="14" spans="1:26">
      <c r="A14" s="53">
        <v>12</v>
      </c>
      <c r="B14" s="49">
        <f>IF(Présences!E14="p",24,0)</f>
        <v>24</v>
      </c>
      <c r="C14" s="49">
        <f>IF(Présences!H14="p",24,0)</f>
        <v>24</v>
      </c>
      <c r="D14" s="49">
        <f>IF(Présences!K14="p",24,0)</f>
        <v>24</v>
      </c>
      <c r="E14" s="49">
        <f>IF(Présences!N14="p",24,0)</f>
        <v>0</v>
      </c>
      <c r="F14" s="49">
        <f>IF(Présences!Q14="p",24,0)</f>
        <v>0</v>
      </c>
      <c r="G14" s="49">
        <f>IF(Présences!T14="p",24,0)</f>
        <v>0</v>
      </c>
      <c r="H14" s="49">
        <f>IF(Présences!W14="p",24,0)</f>
        <v>0</v>
      </c>
      <c r="I14" s="49">
        <f>IF(Présences!Z14="p",24,0)</f>
        <v>0</v>
      </c>
      <c r="J14" s="49">
        <f>IF(Présences!AC14="p",24,0)</f>
        <v>0</v>
      </c>
      <c r="K14" s="49">
        <f>IF(Présences!AF14="p",24,0)</f>
        <v>0</v>
      </c>
      <c r="L14" s="49">
        <f>IF(Présences!AI14="p",24,0)</f>
        <v>0</v>
      </c>
      <c r="M14" s="49">
        <f>IF(Présences!AL14="p",24,0)</f>
        <v>0</v>
      </c>
      <c r="N14" s="53">
        <v>12</v>
      </c>
      <c r="O14" s="49">
        <f>IF(Présences!E14="p",1,0)</f>
        <v>1</v>
      </c>
      <c r="P14" s="49">
        <f>IF(Présences!H14="p",1,0)</f>
        <v>1</v>
      </c>
      <c r="Q14" s="49">
        <f>IF(Présences!K14="p",1,0)</f>
        <v>1</v>
      </c>
      <c r="R14" s="49">
        <f>IF(Présences!N14="p",1,0)</f>
        <v>0</v>
      </c>
      <c r="S14" s="49">
        <f>IF(Présences!Q14="p",1,0)</f>
        <v>0</v>
      </c>
      <c r="T14" s="49">
        <f>IF(Présences!T14="p",1,0)</f>
        <v>0</v>
      </c>
      <c r="U14" s="49">
        <f>IF(Présences!W14="p",1,0)</f>
        <v>0</v>
      </c>
      <c r="V14" s="49">
        <f>IF(Présences!Z14="p",1,0)</f>
        <v>0</v>
      </c>
      <c r="W14" s="49">
        <f>IF(Présences!AC14="p",1,0)</f>
        <v>0</v>
      </c>
      <c r="X14" s="49">
        <f>IF(Présences!AF14="p",1,0)</f>
        <v>0</v>
      </c>
      <c r="Y14" s="49">
        <f>IF(Présences!AI14="p",1,0)</f>
        <v>0</v>
      </c>
      <c r="Z14" s="49">
        <f>IF(Présences!AL14="p",1,0)</f>
        <v>0</v>
      </c>
    </row>
    <row r="15" spans="1:26">
      <c r="A15" s="53">
        <v>13</v>
      </c>
      <c r="B15" s="49">
        <f>IF(Présences!E15="p",24,0)</f>
        <v>0</v>
      </c>
      <c r="C15" s="49">
        <f>IF(Présences!H15="p",24,0)</f>
        <v>24</v>
      </c>
      <c r="D15" s="49">
        <f>IF(Présences!K15="p",24,0)</f>
        <v>0</v>
      </c>
      <c r="E15" s="49">
        <f>IF(Présences!N15="p",24,0)</f>
        <v>0</v>
      </c>
      <c r="F15" s="49">
        <f>IF(Présences!Q15="p",24,0)</f>
        <v>0</v>
      </c>
      <c r="G15" s="49">
        <f>IF(Présences!T15="p",24,0)</f>
        <v>0</v>
      </c>
      <c r="H15" s="49">
        <f>IF(Présences!W15="p",24,0)</f>
        <v>0</v>
      </c>
      <c r="I15" s="49">
        <f>IF(Présences!Z15="p",24,0)</f>
        <v>0</v>
      </c>
      <c r="J15" s="49">
        <f>IF(Présences!AC15="p",24,0)</f>
        <v>0</v>
      </c>
      <c r="K15" s="49">
        <f>IF(Présences!AF15="p",24,0)</f>
        <v>0</v>
      </c>
      <c r="L15" s="49">
        <f>IF(Présences!AI15="p",24,0)</f>
        <v>0</v>
      </c>
      <c r="M15" s="49">
        <f>IF(Présences!AL15="p",24,0)</f>
        <v>0</v>
      </c>
      <c r="N15" s="53">
        <v>13</v>
      </c>
      <c r="O15" s="49">
        <f>IF(Présences!E15="p",1,0)</f>
        <v>0</v>
      </c>
      <c r="P15" s="49">
        <f>IF(Présences!H15="p",1,0)</f>
        <v>1</v>
      </c>
      <c r="Q15" s="49">
        <f>IF(Présences!K15="p",1,0)</f>
        <v>0</v>
      </c>
      <c r="R15" s="49">
        <f>IF(Présences!N15="p",1,0)</f>
        <v>0</v>
      </c>
      <c r="S15" s="49">
        <f>IF(Présences!Q15="p",1,0)</f>
        <v>0</v>
      </c>
      <c r="T15" s="49">
        <f>IF(Présences!T15="p",1,0)</f>
        <v>0</v>
      </c>
      <c r="U15" s="49">
        <f>IF(Présences!W15="p",1,0)</f>
        <v>0</v>
      </c>
      <c r="V15" s="49">
        <f>IF(Présences!Z15="p",1,0)</f>
        <v>0</v>
      </c>
      <c r="W15" s="49">
        <f>IF(Présences!AC15="p",1,0)</f>
        <v>0</v>
      </c>
      <c r="X15" s="49">
        <f>IF(Présences!AF15="p",1,0)</f>
        <v>0</v>
      </c>
      <c r="Y15" s="49">
        <f>IF(Présences!AI15="p",1,0)</f>
        <v>0</v>
      </c>
      <c r="Z15" s="49">
        <f>IF(Présences!AL15="p",1,0)</f>
        <v>0</v>
      </c>
    </row>
    <row r="16" spans="1:26">
      <c r="A16" s="53">
        <v>14</v>
      </c>
      <c r="B16" s="49">
        <f>IF(Présences!E16="p",24,0)</f>
        <v>0</v>
      </c>
      <c r="C16" s="49">
        <f>IF(Présences!H16="p",24,0)</f>
        <v>0</v>
      </c>
      <c r="D16" s="49">
        <f>IF(Présences!K16="p",24,0)</f>
        <v>24</v>
      </c>
      <c r="E16" s="49">
        <f>IF(Présences!N16="p",24,0)</f>
        <v>0</v>
      </c>
      <c r="F16" s="49">
        <f>IF(Présences!Q16="p",24,0)</f>
        <v>0</v>
      </c>
      <c r="G16" s="49">
        <f>IF(Présences!T16="p",24,0)</f>
        <v>0</v>
      </c>
      <c r="H16" s="49">
        <f>IF(Présences!W16="p",24,0)</f>
        <v>0</v>
      </c>
      <c r="I16" s="49">
        <f>IF(Présences!Z16="p",24,0)</f>
        <v>0</v>
      </c>
      <c r="J16" s="49">
        <f>IF(Présences!AC16="p",24,0)</f>
        <v>0</v>
      </c>
      <c r="K16" s="49">
        <f>IF(Présences!AF16="p",24,0)</f>
        <v>0</v>
      </c>
      <c r="L16" s="49">
        <f>IF(Présences!AI16="p",24,0)</f>
        <v>0</v>
      </c>
      <c r="M16" s="49">
        <f>IF(Présences!AL16="p",24,0)</f>
        <v>0</v>
      </c>
      <c r="N16" s="53">
        <v>14</v>
      </c>
      <c r="O16" s="49">
        <f>IF(Présences!E16="p",1,0)</f>
        <v>0</v>
      </c>
      <c r="P16" s="49">
        <f>IF(Présences!H16="p",1,0)</f>
        <v>0</v>
      </c>
      <c r="Q16" s="49">
        <f>IF(Présences!K16="p",1,0)</f>
        <v>1</v>
      </c>
      <c r="R16" s="49">
        <f>IF(Présences!N16="p",1,0)</f>
        <v>0</v>
      </c>
      <c r="S16" s="49">
        <f>IF(Présences!Q16="p",1,0)</f>
        <v>0</v>
      </c>
      <c r="T16" s="49">
        <f>IF(Présences!T16="p",1,0)</f>
        <v>0</v>
      </c>
      <c r="U16" s="49">
        <f>IF(Présences!W16="p",1,0)</f>
        <v>0</v>
      </c>
      <c r="V16" s="49">
        <f>IF(Présences!Z16="p",1,0)</f>
        <v>0</v>
      </c>
      <c r="W16" s="49">
        <f>IF(Présences!AC16="p",1,0)</f>
        <v>0</v>
      </c>
      <c r="X16" s="49">
        <f>IF(Présences!AF16="p",1,0)</f>
        <v>0</v>
      </c>
      <c r="Y16" s="49">
        <f>IF(Présences!AI16="p",1,0)</f>
        <v>0</v>
      </c>
      <c r="Z16" s="49">
        <f>IF(Présences!AL16="p",1,0)</f>
        <v>0</v>
      </c>
    </row>
    <row r="17" spans="1:26">
      <c r="A17" s="53">
        <v>15</v>
      </c>
      <c r="B17" s="49">
        <f>IF(Présences!E17="p",24,0)</f>
        <v>24</v>
      </c>
      <c r="C17" s="49">
        <f>IF(Présences!H17="p",24,0)</f>
        <v>24</v>
      </c>
      <c r="D17" s="49">
        <f>IF(Présences!K17="p",24,0)</f>
        <v>24</v>
      </c>
      <c r="E17" s="49">
        <f>IF(Présences!N17="p",24,0)</f>
        <v>0</v>
      </c>
      <c r="F17" s="49">
        <f>IF(Présences!Q17="p",24,0)</f>
        <v>0</v>
      </c>
      <c r="G17" s="49">
        <f>IF(Présences!T17="p",24,0)</f>
        <v>0</v>
      </c>
      <c r="H17" s="49">
        <f>IF(Présences!W17="p",24,0)</f>
        <v>0</v>
      </c>
      <c r="I17" s="49">
        <f>IF(Présences!Z17="p",24,0)</f>
        <v>0</v>
      </c>
      <c r="J17" s="49">
        <f>IF(Présences!AC17="p",24,0)</f>
        <v>0</v>
      </c>
      <c r="K17" s="49">
        <f>IF(Présences!AF17="p",24,0)</f>
        <v>0</v>
      </c>
      <c r="L17" s="49">
        <f>IF(Présences!AI17="p",24,0)</f>
        <v>0</v>
      </c>
      <c r="M17" s="49">
        <f>IF(Présences!AL17="p",24,0)</f>
        <v>0</v>
      </c>
      <c r="N17" s="53">
        <v>15</v>
      </c>
      <c r="O17" s="49">
        <f>IF(Présences!E17="p",1,0)</f>
        <v>1</v>
      </c>
      <c r="P17" s="49">
        <f>IF(Présences!H17="p",1,0)</f>
        <v>1</v>
      </c>
      <c r="Q17" s="49">
        <f>IF(Présences!K17="p",1,0)</f>
        <v>1</v>
      </c>
      <c r="R17" s="49">
        <f>IF(Présences!N17="p",1,0)</f>
        <v>0</v>
      </c>
      <c r="S17" s="49">
        <f>IF(Présences!Q17="p",1,0)</f>
        <v>0</v>
      </c>
      <c r="T17" s="49">
        <f>IF(Présences!T17="p",1,0)</f>
        <v>0</v>
      </c>
      <c r="U17" s="49">
        <f>IF(Présences!W17="p",1,0)</f>
        <v>0</v>
      </c>
      <c r="V17" s="49">
        <f>IF(Présences!Z17="p",1,0)</f>
        <v>0</v>
      </c>
      <c r="W17" s="49">
        <f>IF(Présences!AC17="p",1,0)</f>
        <v>0</v>
      </c>
      <c r="X17" s="49">
        <f>IF(Présences!AF17="p",1,0)</f>
        <v>0</v>
      </c>
      <c r="Y17" s="49">
        <f>IF(Présences!AI17="p",1,0)</f>
        <v>0</v>
      </c>
      <c r="Z17" s="49">
        <f>IF(Présences!AL17="p",1,0)</f>
        <v>0</v>
      </c>
    </row>
    <row r="18" spans="1:26">
      <c r="A18" s="53">
        <v>16</v>
      </c>
      <c r="B18" s="49">
        <f>IF(Présences!E18="p",24,0)</f>
        <v>24</v>
      </c>
      <c r="C18" s="49">
        <f>IF(Présences!H18="p",24,0)</f>
        <v>24</v>
      </c>
      <c r="D18" s="49">
        <f>IF(Présences!K18="p",24,0)</f>
        <v>24</v>
      </c>
      <c r="E18" s="49">
        <f>IF(Présences!N18="p",24,0)</f>
        <v>0</v>
      </c>
      <c r="F18" s="49">
        <f>IF(Présences!Q18="p",24,0)</f>
        <v>0</v>
      </c>
      <c r="G18" s="49">
        <f>IF(Présences!T18="p",24,0)</f>
        <v>0</v>
      </c>
      <c r="H18" s="49">
        <f>IF(Présences!W18="p",24,0)</f>
        <v>0</v>
      </c>
      <c r="I18" s="49">
        <f>IF(Présences!Z18="p",24,0)</f>
        <v>0</v>
      </c>
      <c r="J18" s="49">
        <f>IF(Présences!AC18="p",24,0)</f>
        <v>0</v>
      </c>
      <c r="K18" s="49">
        <f>IF(Présences!AF18="p",24,0)</f>
        <v>0</v>
      </c>
      <c r="L18" s="49">
        <f>IF(Présences!AI18="p",24,0)</f>
        <v>0</v>
      </c>
      <c r="M18" s="49">
        <f>IF(Présences!AL18="p",24,0)</f>
        <v>0</v>
      </c>
      <c r="N18" s="53">
        <v>16</v>
      </c>
      <c r="O18" s="49">
        <f>IF(Présences!E18="p",1,0)</f>
        <v>1</v>
      </c>
      <c r="P18" s="49">
        <f>IF(Présences!H18="p",1,0)</f>
        <v>1</v>
      </c>
      <c r="Q18" s="49">
        <f>IF(Présences!K18="p",1,0)</f>
        <v>1</v>
      </c>
      <c r="R18" s="49">
        <f>IF(Présences!N18="p",1,0)</f>
        <v>0</v>
      </c>
      <c r="S18" s="49">
        <f>IF(Présences!Q18="p",1,0)</f>
        <v>0</v>
      </c>
      <c r="T18" s="49">
        <f>IF(Présences!T18="p",1,0)</f>
        <v>0</v>
      </c>
      <c r="U18" s="49">
        <f>IF(Présences!W18="p",1,0)</f>
        <v>0</v>
      </c>
      <c r="V18" s="49">
        <f>IF(Présences!Z18="p",1,0)</f>
        <v>0</v>
      </c>
      <c r="W18" s="49">
        <f>IF(Présences!AC18="p",1,0)</f>
        <v>0</v>
      </c>
      <c r="X18" s="49">
        <f>IF(Présences!AF18="p",1,0)</f>
        <v>0</v>
      </c>
      <c r="Y18" s="49">
        <f>IF(Présences!AI18="p",1,0)</f>
        <v>0</v>
      </c>
      <c r="Z18" s="49">
        <f>IF(Présences!AL18="p",1,0)</f>
        <v>0</v>
      </c>
    </row>
    <row r="19" spans="1:26">
      <c r="A19" s="53">
        <v>17</v>
      </c>
      <c r="B19" s="49">
        <f>IF(Présences!E19="p",24,0)</f>
        <v>24</v>
      </c>
      <c r="C19" s="49">
        <f>IF(Présences!H19="p",24,0)</f>
        <v>0</v>
      </c>
      <c r="D19" s="49">
        <f>IF(Présences!K19="p",24,0)</f>
        <v>0</v>
      </c>
      <c r="E19" s="49">
        <f>IF(Présences!N19="p",24,0)</f>
        <v>0</v>
      </c>
      <c r="F19" s="49">
        <f>IF(Présences!Q19="p",24,0)</f>
        <v>0</v>
      </c>
      <c r="G19" s="49">
        <f>IF(Présences!T19="p",24,0)</f>
        <v>0</v>
      </c>
      <c r="H19" s="49">
        <f>IF(Présences!W19="p",24,0)</f>
        <v>0</v>
      </c>
      <c r="I19" s="49">
        <f>IF(Présences!Z19="p",24,0)</f>
        <v>0</v>
      </c>
      <c r="J19" s="49">
        <f>IF(Présences!AC19="p",24,0)</f>
        <v>0</v>
      </c>
      <c r="K19" s="49">
        <f>IF(Présences!AF19="p",24,0)</f>
        <v>0</v>
      </c>
      <c r="L19" s="49">
        <f>IF(Présences!AI19="p",24,0)</f>
        <v>0</v>
      </c>
      <c r="M19" s="49">
        <f>IF(Présences!AL19="p",24,0)</f>
        <v>0</v>
      </c>
      <c r="N19" s="53">
        <v>17</v>
      </c>
      <c r="O19" s="49">
        <f>IF(Présences!E19="p",1,0)</f>
        <v>1</v>
      </c>
      <c r="P19" s="49">
        <f>IF(Présences!H19="p",1,0)</f>
        <v>0</v>
      </c>
      <c r="Q19" s="49">
        <f>IF(Présences!K19="p",1,0)</f>
        <v>0</v>
      </c>
      <c r="R19" s="49">
        <f>IF(Présences!N19="p",1,0)</f>
        <v>0</v>
      </c>
      <c r="S19" s="49">
        <f>IF(Présences!Q19="p",1,0)</f>
        <v>0</v>
      </c>
      <c r="T19" s="49">
        <f>IF(Présences!T19="p",1,0)</f>
        <v>0</v>
      </c>
      <c r="U19" s="49">
        <f>IF(Présences!W19="p",1,0)</f>
        <v>0</v>
      </c>
      <c r="V19" s="49">
        <f>IF(Présences!Z19="p",1,0)</f>
        <v>0</v>
      </c>
      <c r="W19" s="49">
        <f>IF(Présences!AC19="p",1,0)</f>
        <v>0</v>
      </c>
      <c r="X19" s="49">
        <f>IF(Présences!AF19="p",1,0)</f>
        <v>0</v>
      </c>
      <c r="Y19" s="49">
        <f>IF(Présences!AI19="p",1,0)</f>
        <v>0</v>
      </c>
      <c r="Z19" s="49">
        <f>IF(Présences!AL19="p",1,0)</f>
        <v>0</v>
      </c>
    </row>
    <row r="20" spans="1:26">
      <c r="A20" s="53">
        <v>18</v>
      </c>
      <c r="B20" s="49">
        <f>IF(Présences!E20="p",24,0)</f>
        <v>0</v>
      </c>
      <c r="C20" s="49">
        <f>IF(Présences!H20="p",24,0)</f>
        <v>0</v>
      </c>
      <c r="D20" s="49">
        <f>IF(Présences!K20="p",24,0)</f>
        <v>0</v>
      </c>
      <c r="E20" s="49">
        <f>IF(Présences!N20="p",24,0)</f>
        <v>0</v>
      </c>
      <c r="F20" s="49">
        <f>IF(Présences!Q20="p",24,0)</f>
        <v>0</v>
      </c>
      <c r="G20" s="49">
        <f>IF(Présences!T20="p",24,0)</f>
        <v>0</v>
      </c>
      <c r="H20" s="49">
        <f>IF(Présences!W20="p",24,0)</f>
        <v>0</v>
      </c>
      <c r="I20" s="49">
        <f>IF(Présences!Z20="p",24,0)</f>
        <v>0</v>
      </c>
      <c r="J20" s="49">
        <f>IF(Présences!AC20="p",24,0)</f>
        <v>0</v>
      </c>
      <c r="K20" s="49">
        <f>IF(Présences!AF20="p",24,0)</f>
        <v>0</v>
      </c>
      <c r="L20" s="49">
        <f>IF(Présences!AI20="p",24,0)</f>
        <v>0</v>
      </c>
      <c r="M20" s="49">
        <f>IF(Présences!AL20="p",24,0)</f>
        <v>0</v>
      </c>
      <c r="N20" s="53">
        <v>18</v>
      </c>
      <c r="O20" s="49">
        <f>IF(Présences!E20="p",1,0)</f>
        <v>0</v>
      </c>
      <c r="P20" s="49">
        <f>IF(Présences!H20="p",1,0)</f>
        <v>0</v>
      </c>
      <c r="Q20" s="49">
        <f>IF(Présences!K20="p",1,0)</f>
        <v>0</v>
      </c>
      <c r="R20" s="49">
        <f>IF(Présences!N20="p",1,0)</f>
        <v>0</v>
      </c>
      <c r="S20" s="49">
        <f>IF(Présences!Q20="p",1,0)</f>
        <v>0</v>
      </c>
      <c r="T20" s="49">
        <f>IF(Présences!T20="p",1,0)</f>
        <v>0</v>
      </c>
      <c r="U20" s="49">
        <f>IF(Présences!W20="p",1,0)</f>
        <v>0</v>
      </c>
      <c r="V20" s="49">
        <f>IF(Présences!Z20="p",1,0)</f>
        <v>0</v>
      </c>
      <c r="W20" s="49">
        <f>IF(Présences!AC20="p",1,0)</f>
        <v>0</v>
      </c>
      <c r="X20" s="49">
        <f>IF(Présences!AF20="p",1,0)</f>
        <v>0</v>
      </c>
      <c r="Y20" s="49">
        <f>IF(Présences!AI20="p",1,0)</f>
        <v>0</v>
      </c>
      <c r="Z20" s="49">
        <f>IF(Présences!AL20="p",1,0)</f>
        <v>0</v>
      </c>
    </row>
    <row r="21" spans="1:26">
      <c r="A21" s="53">
        <v>19</v>
      </c>
      <c r="B21" s="49">
        <f>IF(Présences!E21="p",24,0)</f>
        <v>24</v>
      </c>
      <c r="C21" s="49">
        <f>IF(Présences!H21="p",24,0)</f>
        <v>24</v>
      </c>
      <c r="D21" s="49">
        <f>IF(Présences!K21="p",24,0)</f>
        <v>24</v>
      </c>
      <c r="E21" s="49">
        <f>IF(Présences!N21="p",24,0)</f>
        <v>0</v>
      </c>
      <c r="F21" s="49">
        <f>IF(Présences!Q21="p",24,0)</f>
        <v>0</v>
      </c>
      <c r="G21" s="49">
        <f>IF(Présences!T21="p",24,0)</f>
        <v>0</v>
      </c>
      <c r="H21" s="49">
        <f>IF(Présences!W21="p",24,0)</f>
        <v>0</v>
      </c>
      <c r="I21" s="49">
        <f>IF(Présences!Z21="p",24,0)</f>
        <v>0</v>
      </c>
      <c r="J21" s="49">
        <f>IF(Présences!AC21="p",24,0)</f>
        <v>0</v>
      </c>
      <c r="K21" s="49">
        <f>IF(Présences!AF21="p",24,0)</f>
        <v>0</v>
      </c>
      <c r="L21" s="49">
        <f>IF(Présences!AI21="p",24,0)</f>
        <v>0</v>
      </c>
      <c r="M21" s="49">
        <f>IF(Présences!AL21="p",24,0)</f>
        <v>0</v>
      </c>
      <c r="N21" s="53">
        <v>19</v>
      </c>
      <c r="O21" s="49">
        <f>IF(Présences!E21="p",1,0)</f>
        <v>1</v>
      </c>
      <c r="P21" s="49">
        <f>IF(Présences!H21="p",1,0)</f>
        <v>1</v>
      </c>
      <c r="Q21" s="49">
        <f>IF(Présences!K21="p",1,0)</f>
        <v>1</v>
      </c>
      <c r="R21" s="49">
        <f>IF(Présences!N21="p",1,0)</f>
        <v>0</v>
      </c>
      <c r="S21" s="49">
        <f>IF(Présences!Q21="p",1,0)</f>
        <v>0</v>
      </c>
      <c r="T21" s="49">
        <f>IF(Présences!T21="p",1,0)</f>
        <v>0</v>
      </c>
      <c r="U21" s="49">
        <f>IF(Présences!W21="p",1,0)</f>
        <v>0</v>
      </c>
      <c r="V21" s="49">
        <f>IF(Présences!Z21="p",1,0)</f>
        <v>0</v>
      </c>
      <c r="W21" s="49">
        <f>IF(Présences!AC21="p",1,0)</f>
        <v>0</v>
      </c>
      <c r="X21" s="49">
        <f>IF(Présences!AF21="p",1,0)</f>
        <v>0</v>
      </c>
      <c r="Y21" s="49">
        <f>IF(Présences!AI21="p",1,0)</f>
        <v>0</v>
      </c>
      <c r="Z21" s="49">
        <f>IF(Présences!AL21="p",1,0)</f>
        <v>0</v>
      </c>
    </row>
    <row r="22" spans="1:26">
      <c r="A22" s="53">
        <v>20</v>
      </c>
      <c r="B22" s="49">
        <f>IF(Présences!E22="p",24,0)</f>
        <v>0</v>
      </c>
      <c r="C22" s="49">
        <f>IF(Présences!H22="p",24,0)</f>
        <v>24</v>
      </c>
      <c r="D22" s="49">
        <f>IF(Présences!K22="p",24,0)</f>
        <v>24</v>
      </c>
      <c r="E22" s="49">
        <f>IF(Présences!N22="p",24,0)</f>
        <v>0</v>
      </c>
      <c r="F22" s="49">
        <f>IF(Présences!Q22="p",24,0)</f>
        <v>0</v>
      </c>
      <c r="G22" s="49">
        <f>IF(Présences!T22="p",24,0)</f>
        <v>0</v>
      </c>
      <c r="H22" s="49">
        <f>IF(Présences!W22="p",24,0)</f>
        <v>0</v>
      </c>
      <c r="I22" s="49">
        <f>IF(Présences!Z22="p",24,0)</f>
        <v>0</v>
      </c>
      <c r="J22" s="49">
        <f>IF(Présences!AC22="p",24,0)</f>
        <v>0</v>
      </c>
      <c r="K22" s="49">
        <f>IF(Présences!AF22="p",24,0)</f>
        <v>0</v>
      </c>
      <c r="L22" s="49">
        <f>IF(Présences!AI22="p",24,0)</f>
        <v>0</v>
      </c>
      <c r="M22" s="49">
        <f>IF(Présences!AL22="p",24,0)</f>
        <v>0</v>
      </c>
      <c r="N22" s="53">
        <v>20</v>
      </c>
      <c r="O22" s="49">
        <f>IF(Présences!E22="p",1,0)</f>
        <v>0</v>
      </c>
      <c r="P22" s="49">
        <f>IF(Présences!H22="p",1,0)</f>
        <v>1</v>
      </c>
      <c r="Q22" s="49">
        <f>IF(Présences!K22="p",1,0)</f>
        <v>1</v>
      </c>
      <c r="R22" s="49">
        <f>IF(Présences!N22="p",1,0)</f>
        <v>0</v>
      </c>
      <c r="S22" s="49">
        <f>IF(Présences!Q22="p",1,0)</f>
        <v>0</v>
      </c>
      <c r="T22" s="49">
        <f>IF(Présences!T22="p",1,0)</f>
        <v>0</v>
      </c>
      <c r="U22" s="49">
        <f>IF(Présences!W22="p",1,0)</f>
        <v>0</v>
      </c>
      <c r="V22" s="49">
        <f>IF(Présences!Z22="p",1,0)</f>
        <v>0</v>
      </c>
      <c r="W22" s="49">
        <f>IF(Présences!AC22="p",1,0)</f>
        <v>0</v>
      </c>
      <c r="X22" s="49">
        <f>IF(Présences!AF22="p",1,0)</f>
        <v>0</v>
      </c>
      <c r="Y22" s="49">
        <f>IF(Présences!AI22="p",1,0)</f>
        <v>0</v>
      </c>
      <c r="Z22" s="49">
        <f>IF(Présences!AL22="p",1,0)</f>
        <v>0</v>
      </c>
    </row>
    <row r="23" spans="1:26">
      <c r="A23" s="53">
        <v>21</v>
      </c>
      <c r="B23" s="49">
        <f>IF(Présences!E23="p",24,0)</f>
        <v>0</v>
      </c>
      <c r="C23" s="49">
        <f>IF(Présences!H23="p",24,0)</f>
        <v>24</v>
      </c>
      <c r="D23" s="49">
        <f>IF(Présences!K23="p",24,0)</f>
        <v>24</v>
      </c>
      <c r="E23" s="49">
        <f>IF(Présences!N23="p",24,0)</f>
        <v>0</v>
      </c>
      <c r="F23" s="49">
        <f>IF(Présences!Q23="p",24,0)</f>
        <v>0</v>
      </c>
      <c r="G23" s="49">
        <f>IF(Présences!T23="p",24,0)</f>
        <v>0</v>
      </c>
      <c r="H23" s="49">
        <f>IF(Présences!W23="p",24,0)</f>
        <v>0</v>
      </c>
      <c r="I23" s="49">
        <f>IF(Présences!Z23="p",24,0)</f>
        <v>0</v>
      </c>
      <c r="J23" s="49">
        <f>IF(Présences!AC23="p",24,0)</f>
        <v>0</v>
      </c>
      <c r="K23" s="49">
        <f>IF(Présences!AF23="p",24,0)</f>
        <v>0</v>
      </c>
      <c r="L23" s="49">
        <f>IF(Présences!AI23="p",24,0)</f>
        <v>0</v>
      </c>
      <c r="M23" s="49">
        <f>IF(Présences!AL23="p",24,0)</f>
        <v>0</v>
      </c>
      <c r="N23" s="53">
        <v>21</v>
      </c>
      <c r="O23" s="49">
        <f>IF(Présences!E23="p",1,0)</f>
        <v>0</v>
      </c>
      <c r="P23" s="49">
        <f>IF(Présences!H23="p",1,0)</f>
        <v>1</v>
      </c>
      <c r="Q23" s="49">
        <f>IF(Présences!K23="p",1,0)</f>
        <v>1</v>
      </c>
      <c r="R23" s="49">
        <f>IF(Présences!N23="p",1,0)</f>
        <v>0</v>
      </c>
      <c r="S23" s="49">
        <f>IF(Présences!Q23="p",1,0)</f>
        <v>0</v>
      </c>
      <c r="T23" s="49">
        <f>IF(Présences!T23="p",1,0)</f>
        <v>0</v>
      </c>
      <c r="U23" s="49">
        <f>IF(Présences!W23="p",1,0)</f>
        <v>0</v>
      </c>
      <c r="V23" s="49">
        <f>IF(Présences!Z23="p",1,0)</f>
        <v>0</v>
      </c>
      <c r="W23" s="49">
        <f>IF(Présences!AC23="p",1,0)</f>
        <v>0</v>
      </c>
      <c r="X23" s="49">
        <f>IF(Présences!AF23="p",1,0)</f>
        <v>0</v>
      </c>
      <c r="Y23" s="49">
        <f>IF(Présences!AI23="p",1,0)</f>
        <v>0</v>
      </c>
      <c r="Z23" s="49">
        <f>IF(Présences!AL23="p",1,0)</f>
        <v>0</v>
      </c>
    </row>
    <row r="24" spans="1:26">
      <c r="A24" s="53">
        <v>22</v>
      </c>
      <c r="B24" s="49">
        <f>IF(Présences!E24="p",24,0)</f>
        <v>24</v>
      </c>
      <c r="C24" s="49">
        <f>IF(Présences!H24="p",24,0)</f>
        <v>24</v>
      </c>
      <c r="D24" s="49">
        <f>IF(Présences!K24="p",24,0)</f>
        <v>0</v>
      </c>
      <c r="E24" s="49">
        <f>IF(Présences!N24="p",24,0)</f>
        <v>0</v>
      </c>
      <c r="F24" s="49">
        <f>IF(Présences!Q24="p",24,0)</f>
        <v>0</v>
      </c>
      <c r="G24" s="49">
        <f>IF(Présences!T24="p",24,0)</f>
        <v>0</v>
      </c>
      <c r="H24" s="49">
        <f>IF(Présences!W24="p",24,0)</f>
        <v>0</v>
      </c>
      <c r="I24" s="49">
        <f>IF(Présences!Z24="p",24,0)</f>
        <v>0</v>
      </c>
      <c r="J24" s="49">
        <f>IF(Présences!AC24="p",24,0)</f>
        <v>0</v>
      </c>
      <c r="K24" s="49">
        <f>IF(Présences!AF24="p",24,0)</f>
        <v>0</v>
      </c>
      <c r="L24" s="49">
        <f>IF(Présences!AI24="p",24,0)</f>
        <v>0</v>
      </c>
      <c r="M24" s="49">
        <f>IF(Présences!AL24="p",24,0)</f>
        <v>0</v>
      </c>
      <c r="N24" s="53">
        <v>22</v>
      </c>
      <c r="O24" s="49">
        <f>IF(Présences!E24="p",1,0)</f>
        <v>1</v>
      </c>
      <c r="P24" s="49">
        <f>IF(Présences!H24="p",1,0)</f>
        <v>1</v>
      </c>
      <c r="Q24" s="49">
        <f>IF(Présences!K24="p",1,0)</f>
        <v>0</v>
      </c>
      <c r="R24" s="49">
        <f>IF(Présences!N24="p",1,0)</f>
        <v>0</v>
      </c>
      <c r="S24" s="49">
        <f>IF(Présences!Q24="p",1,0)</f>
        <v>0</v>
      </c>
      <c r="T24" s="49">
        <f>IF(Présences!T24="p",1,0)</f>
        <v>0</v>
      </c>
      <c r="U24" s="49">
        <f>IF(Présences!W24="p",1,0)</f>
        <v>0</v>
      </c>
      <c r="V24" s="49">
        <f>IF(Présences!Z24="p",1,0)</f>
        <v>0</v>
      </c>
      <c r="W24" s="49">
        <f>IF(Présences!AC24="p",1,0)</f>
        <v>0</v>
      </c>
      <c r="X24" s="49">
        <f>IF(Présences!AF24="p",1,0)</f>
        <v>0</v>
      </c>
      <c r="Y24" s="49">
        <f>IF(Présences!AI24="p",1,0)</f>
        <v>0</v>
      </c>
      <c r="Z24" s="49">
        <f>IF(Présences!AL24="p",1,0)</f>
        <v>0</v>
      </c>
    </row>
    <row r="25" spans="1:26">
      <c r="A25" s="53">
        <v>23</v>
      </c>
      <c r="B25" s="49">
        <f>IF(Présences!E25="p",24,0)</f>
        <v>24</v>
      </c>
      <c r="C25" s="49">
        <f>IF(Présences!H25="p",24,0)</f>
        <v>24</v>
      </c>
      <c r="D25" s="49">
        <f>IF(Présences!K25="p",24,0)</f>
        <v>0</v>
      </c>
      <c r="E25" s="49">
        <f>IF(Présences!N25="p",24,0)</f>
        <v>0</v>
      </c>
      <c r="F25" s="49">
        <f>IF(Présences!Q25="p",24,0)</f>
        <v>0</v>
      </c>
      <c r="G25" s="49">
        <f>IF(Présences!T25="p",24,0)</f>
        <v>0</v>
      </c>
      <c r="H25" s="49">
        <f>IF(Présences!W25="p",24,0)</f>
        <v>0</v>
      </c>
      <c r="I25" s="49">
        <f>IF(Présences!Z25="p",24,0)</f>
        <v>0</v>
      </c>
      <c r="J25" s="49">
        <f>IF(Présences!AC25="p",24,0)</f>
        <v>0</v>
      </c>
      <c r="K25" s="49">
        <f>IF(Présences!AF25="p",24,0)</f>
        <v>0</v>
      </c>
      <c r="L25" s="49">
        <f>IF(Présences!AI25="p",24,0)</f>
        <v>0</v>
      </c>
      <c r="M25" s="49">
        <f>IF(Présences!AL25="p",24,0)</f>
        <v>0</v>
      </c>
      <c r="N25" s="53">
        <v>23</v>
      </c>
      <c r="O25" s="49">
        <f>IF(Présences!E25="p",1,0)</f>
        <v>1</v>
      </c>
      <c r="P25" s="49">
        <f>IF(Présences!H25="p",1,0)</f>
        <v>1</v>
      </c>
      <c r="Q25" s="49">
        <f>IF(Présences!K25="p",1,0)</f>
        <v>0</v>
      </c>
      <c r="R25" s="49">
        <f>IF(Présences!N25="p",1,0)</f>
        <v>0</v>
      </c>
      <c r="S25" s="49">
        <f>IF(Présences!Q25="p",1,0)</f>
        <v>0</v>
      </c>
      <c r="T25" s="49">
        <f>IF(Présences!T25="p",1,0)</f>
        <v>0</v>
      </c>
      <c r="U25" s="49">
        <f>IF(Présences!W25="p",1,0)</f>
        <v>0</v>
      </c>
      <c r="V25" s="49">
        <f>IF(Présences!Z25="p",1,0)</f>
        <v>0</v>
      </c>
      <c r="W25" s="49">
        <f>IF(Présences!AC25="p",1,0)</f>
        <v>0</v>
      </c>
      <c r="X25" s="49">
        <f>IF(Présences!AF25="p",1,0)</f>
        <v>0</v>
      </c>
      <c r="Y25" s="49">
        <f>IF(Présences!AI25="p",1,0)</f>
        <v>0</v>
      </c>
      <c r="Z25" s="49">
        <f>IF(Présences!AL25="p",1,0)</f>
        <v>0</v>
      </c>
    </row>
    <row r="26" spans="1:26">
      <c r="A26" s="53">
        <v>24</v>
      </c>
      <c r="B26" s="49">
        <f>IF(Présences!E26="p",24,0)</f>
        <v>24</v>
      </c>
      <c r="C26" s="49">
        <f>IF(Présences!H26="p",24,0)</f>
        <v>0</v>
      </c>
      <c r="D26" s="49">
        <f>IF(Présences!K26="p",24,0)</f>
        <v>0</v>
      </c>
      <c r="E26" s="49">
        <f>IF(Présences!N26="p",24,0)</f>
        <v>0</v>
      </c>
      <c r="F26" s="49">
        <f>IF(Présences!Q26="p",24,0)</f>
        <v>0</v>
      </c>
      <c r="G26" s="49">
        <f>IF(Présences!T26="p",24,0)</f>
        <v>0</v>
      </c>
      <c r="H26" s="49">
        <f>IF(Présences!W26="p",24,0)</f>
        <v>0</v>
      </c>
      <c r="I26" s="49">
        <f>IF(Présences!Z26="p",24,0)</f>
        <v>0</v>
      </c>
      <c r="J26" s="49">
        <f>IF(Présences!AC26="p",24,0)</f>
        <v>0</v>
      </c>
      <c r="K26" s="49">
        <f>IF(Présences!AF26="p",24,0)</f>
        <v>0</v>
      </c>
      <c r="L26" s="49">
        <f>IF(Présences!AI26="p",24,0)</f>
        <v>0</v>
      </c>
      <c r="M26" s="49">
        <f>IF(Présences!AL26="p",24,0)</f>
        <v>0</v>
      </c>
      <c r="N26" s="53">
        <v>24</v>
      </c>
      <c r="O26" s="49">
        <f>IF(Présences!E26="p",1,0)</f>
        <v>1</v>
      </c>
      <c r="P26" s="49">
        <f>IF(Présences!H26="p",1,0)</f>
        <v>0</v>
      </c>
      <c r="Q26" s="49">
        <f>IF(Présences!K26="p",1,0)</f>
        <v>0</v>
      </c>
      <c r="R26" s="49">
        <f>IF(Présences!N26="p",1,0)</f>
        <v>0</v>
      </c>
      <c r="S26" s="49">
        <f>IF(Présences!Q26="p",1,0)</f>
        <v>0</v>
      </c>
      <c r="T26" s="49">
        <f>IF(Présences!T26="p",1,0)</f>
        <v>0</v>
      </c>
      <c r="U26" s="49">
        <f>IF(Présences!W26="p",1,0)</f>
        <v>0</v>
      </c>
      <c r="V26" s="49">
        <f>IF(Présences!Z26="p",1,0)</f>
        <v>0</v>
      </c>
      <c r="W26" s="49">
        <f>IF(Présences!AC26="p",1,0)</f>
        <v>0</v>
      </c>
      <c r="X26" s="49">
        <f>IF(Présences!AF26="p",1,0)</f>
        <v>0</v>
      </c>
      <c r="Y26" s="49">
        <f>IF(Présences!AI26="p",1,0)</f>
        <v>0</v>
      </c>
      <c r="Z26" s="49">
        <f>IF(Présences!AL26="p",1,0)</f>
        <v>0</v>
      </c>
    </row>
    <row r="27" spans="1:26">
      <c r="A27" s="53">
        <v>25</v>
      </c>
      <c r="B27" s="49">
        <f>IF(Présences!E27="p",24,0)</f>
        <v>24</v>
      </c>
      <c r="C27" s="49">
        <f>IF(Présences!H27="p",24,0)</f>
        <v>0</v>
      </c>
      <c r="D27" s="49">
        <f>IF(Présences!K27="p",24,0)</f>
        <v>0</v>
      </c>
      <c r="E27" s="49">
        <f>IF(Présences!N27="p",24,0)</f>
        <v>0</v>
      </c>
      <c r="F27" s="49">
        <f>IF(Présences!Q27="p",24,0)</f>
        <v>0</v>
      </c>
      <c r="G27" s="49">
        <f>IF(Présences!T27="p",24,0)</f>
        <v>0</v>
      </c>
      <c r="H27" s="49">
        <f>IF(Présences!W27="p",24,0)</f>
        <v>0</v>
      </c>
      <c r="I27" s="49">
        <f>IF(Présences!Z27="p",24,0)</f>
        <v>0</v>
      </c>
      <c r="J27" s="49">
        <f>IF(Présences!AC27="p",24,0)</f>
        <v>0</v>
      </c>
      <c r="K27" s="49">
        <f>IF(Présences!AF27="p",24,0)</f>
        <v>0</v>
      </c>
      <c r="L27" s="49">
        <f>IF(Présences!AI27="p",24,0)</f>
        <v>0</v>
      </c>
      <c r="M27" s="49">
        <f>IF(Présences!AL27="p",24,0)</f>
        <v>0</v>
      </c>
      <c r="N27" s="53">
        <v>25</v>
      </c>
      <c r="O27" s="49">
        <f>IF(Présences!E27="p",1,0)</f>
        <v>1</v>
      </c>
      <c r="P27" s="49">
        <f>IF(Présences!H27="p",1,0)</f>
        <v>0</v>
      </c>
      <c r="Q27" s="49">
        <f>IF(Présences!K27="p",1,0)</f>
        <v>0</v>
      </c>
      <c r="R27" s="49">
        <f>IF(Présences!N27="p",1,0)</f>
        <v>0</v>
      </c>
      <c r="S27" s="49">
        <f>IF(Présences!Q27="p",1,0)</f>
        <v>0</v>
      </c>
      <c r="T27" s="49">
        <f>IF(Présences!T27="p",1,0)</f>
        <v>0</v>
      </c>
      <c r="U27" s="49">
        <f>IF(Présences!W27="p",1,0)</f>
        <v>0</v>
      </c>
      <c r="V27" s="49">
        <f>IF(Présences!Z27="p",1,0)</f>
        <v>0</v>
      </c>
      <c r="W27" s="49">
        <f>IF(Présences!AC27="p",1,0)</f>
        <v>0</v>
      </c>
      <c r="X27" s="49">
        <f>IF(Présences!AF27="p",1,0)</f>
        <v>0</v>
      </c>
      <c r="Y27" s="49">
        <f>IF(Présences!AI27="p",1,0)</f>
        <v>0</v>
      </c>
      <c r="Z27" s="49">
        <f>IF(Présences!AL27="p",1,0)</f>
        <v>0</v>
      </c>
    </row>
    <row r="28" spans="1:26">
      <c r="A28" s="53">
        <v>26</v>
      </c>
      <c r="B28" s="49">
        <f>IF(Présences!E28="p",24,0)</f>
        <v>24</v>
      </c>
      <c r="C28" s="49">
        <f>IF(Présences!H28="p",24,0)</f>
        <v>24</v>
      </c>
      <c r="D28" s="49">
        <f>IF(Présences!K28="p",24,0)</f>
        <v>0</v>
      </c>
      <c r="E28" s="49">
        <f>IF(Présences!N28="p",24,0)</f>
        <v>0</v>
      </c>
      <c r="F28" s="49">
        <f>IF(Présences!Q28="p",24,0)</f>
        <v>0</v>
      </c>
      <c r="G28" s="49">
        <f>IF(Présences!T28="p",24,0)</f>
        <v>0</v>
      </c>
      <c r="H28" s="49">
        <f>IF(Présences!W28="p",24,0)</f>
        <v>0</v>
      </c>
      <c r="I28" s="49">
        <f>IF(Présences!Z28="p",24,0)</f>
        <v>0</v>
      </c>
      <c r="J28" s="49">
        <f>IF(Présences!AC28="p",24,0)</f>
        <v>0</v>
      </c>
      <c r="K28" s="49">
        <f>IF(Présences!AF28="p",24,0)</f>
        <v>0</v>
      </c>
      <c r="L28" s="49">
        <f>IF(Présences!AI28="p",24,0)</f>
        <v>0</v>
      </c>
      <c r="M28" s="49">
        <f>IF(Présences!AL28="p",24,0)</f>
        <v>0</v>
      </c>
      <c r="N28" s="53">
        <v>26</v>
      </c>
      <c r="O28" s="49">
        <f>IF(Présences!E28="p",1,0)</f>
        <v>1</v>
      </c>
      <c r="P28" s="49">
        <f>IF(Présences!H28="p",1,0)</f>
        <v>1</v>
      </c>
      <c r="Q28" s="49">
        <f>IF(Présences!K28="p",1,0)</f>
        <v>0</v>
      </c>
      <c r="R28" s="49">
        <f>IF(Présences!N28="p",1,0)</f>
        <v>0</v>
      </c>
      <c r="S28" s="49">
        <f>IF(Présences!Q28="p",1,0)</f>
        <v>0</v>
      </c>
      <c r="T28" s="49">
        <f>IF(Présences!T28="p",1,0)</f>
        <v>0</v>
      </c>
      <c r="U28" s="49">
        <f>IF(Présences!W28="p",1,0)</f>
        <v>0</v>
      </c>
      <c r="V28" s="49">
        <f>IF(Présences!Z28="p",1,0)</f>
        <v>0</v>
      </c>
      <c r="W28" s="49">
        <f>IF(Présences!AC28="p",1,0)</f>
        <v>0</v>
      </c>
      <c r="X28" s="49">
        <f>IF(Présences!AF28="p",1,0)</f>
        <v>0</v>
      </c>
      <c r="Y28" s="49">
        <f>IF(Présences!AI28="p",1,0)</f>
        <v>0</v>
      </c>
      <c r="Z28" s="49">
        <f>IF(Présences!AL28="p",1,0)</f>
        <v>0</v>
      </c>
    </row>
    <row r="29" spans="1:26">
      <c r="A29" s="53">
        <v>27</v>
      </c>
      <c r="B29" s="49">
        <f>IF(Présences!E29="p",24,0)</f>
        <v>0</v>
      </c>
      <c r="C29" s="49">
        <f>IF(Présences!H29="p",24,0)</f>
        <v>24</v>
      </c>
      <c r="D29" s="49">
        <f>IF(Présences!K29="p",24,0)</f>
        <v>0</v>
      </c>
      <c r="E29" s="49">
        <f>IF(Présences!N29="p",24,0)</f>
        <v>0</v>
      </c>
      <c r="F29" s="49">
        <f>IF(Présences!Q29="p",24,0)</f>
        <v>0</v>
      </c>
      <c r="G29" s="49">
        <f>IF(Présences!T29="p",24,0)</f>
        <v>0</v>
      </c>
      <c r="H29" s="49">
        <f>IF(Présences!W29="p",24,0)</f>
        <v>0</v>
      </c>
      <c r="I29" s="49">
        <f>IF(Présences!Z29="p",24,0)</f>
        <v>0</v>
      </c>
      <c r="J29" s="49">
        <f>IF(Présences!AC29="p",24,0)</f>
        <v>0</v>
      </c>
      <c r="K29" s="49">
        <f>IF(Présences!AF29="p",24,0)</f>
        <v>0</v>
      </c>
      <c r="L29" s="49">
        <f>IF(Présences!AI29="p",24,0)</f>
        <v>0</v>
      </c>
      <c r="M29" s="49">
        <f>IF(Présences!AL29="p",24,0)</f>
        <v>0</v>
      </c>
      <c r="N29" s="53">
        <v>27</v>
      </c>
      <c r="O29" s="49">
        <f>IF(Présences!E29="p",1,0)</f>
        <v>0</v>
      </c>
      <c r="P29" s="49">
        <f>IF(Présences!H29="p",1,0)</f>
        <v>1</v>
      </c>
      <c r="Q29" s="49">
        <f>IF(Présences!K29="p",1,0)</f>
        <v>0</v>
      </c>
      <c r="R29" s="49">
        <f>IF(Présences!N29="p",1,0)</f>
        <v>0</v>
      </c>
      <c r="S29" s="49">
        <f>IF(Présences!Q29="p",1,0)</f>
        <v>0</v>
      </c>
      <c r="T29" s="49">
        <f>IF(Présences!T29="p",1,0)</f>
        <v>0</v>
      </c>
      <c r="U29" s="49">
        <f>IF(Présences!W29="p",1,0)</f>
        <v>0</v>
      </c>
      <c r="V29" s="49">
        <f>IF(Présences!Z29="p",1,0)</f>
        <v>0</v>
      </c>
      <c r="W29" s="49">
        <f>IF(Présences!AC29="p",1,0)</f>
        <v>0</v>
      </c>
      <c r="X29" s="49">
        <f>IF(Présences!AF29="p",1,0)</f>
        <v>0</v>
      </c>
      <c r="Y29" s="49">
        <f>IF(Présences!AI29="p",1,0)</f>
        <v>0</v>
      </c>
      <c r="Z29" s="49">
        <f>IF(Présences!AL29="p",1,0)</f>
        <v>0</v>
      </c>
    </row>
    <row r="30" spans="1:26">
      <c r="A30" s="53">
        <v>28</v>
      </c>
      <c r="B30" s="49">
        <f>IF(Présences!E30="p",24,0)</f>
        <v>0</v>
      </c>
      <c r="C30" s="49">
        <f>IF(Présences!H30="p",24,0)</f>
        <v>24</v>
      </c>
      <c r="D30" s="49">
        <f>IF(Présences!K30="p",24,0)</f>
        <v>0</v>
      </c>
      <c r="E30" s="49">
        <f>IF(Présences!N30="p",24,0)</f>
        <v>0</v>
      </c>
      <c r="F30" s="49">
        <f>IF(Présences!Q30="p",24,0)</f>
        <v>0</v>
      </c>
      <c r="G30" s="49">
        <f>IF(Présences!T30="p",24,0)</f>
        <v>0</v>
      </c>
      <c r="H30" s="49">
        <f>IF(Présences!W30="p",24,0)</f>
        <v>0</v>
      </c>
      <c r="I30" s="49">
        <f>IF(Présences!Z30="p",24,0)</f>
        <v>0</v>
      </c>
      <c r="J30" s="49">
        <f>IF(Présences!AC30="p",24,0)</f>
        <v>0</v>
      </c>
      <c r="K30" s="49">
        <f>IF(Présences!AF30="p",24,0)</f>
        <v>0</v>
      </c>
      <c r="L30" s="49">
        <f>IF(Présences!AI30="p",24,0)</f>
        <v>0</v>
      </c>
      <c r="M30" s="49">
        <f>IF(Présences!AL30="p",24,0)</f>
        <v>0</v>
      </c>
      <c r="N30" s="53">
        <v>28</v>
      </c>
      <c r="O30" s="49">
        <f>IF(Présences!E30="p",1,0)</f>
        <v>0</v>
      </c>
      <c r="P30" s="49">
        <f>IF(Présences!H30="p",1,0)</f>
        <v>1</v>
      </c>
      <c r="Q30" s="49">
        <f>IF(Présences!K30="p",1,0)</f>
        <v>0</v>
      </c>
      <c r="R30" s="49">
        <f>IF(Présences!N30="p",1,0)</f>
        <v>0</v>
      </c>
      <c r="S30" s="49">
        <f>IF(Présences!Q30="p",1,0)</f>
        <v>0</v>
      </c>
      <c r="T30" s="49">
        <f>IF(Présences!T30="p",1,0)</f>
        <v>0</v>
      </c>
      <c r="U30" s="49">
        <f>IF(Présences!W30="p",1,0)</f>
        <v>0</v>
      </c>
      <c r="V30" s="49">
        <f>IF(Présences!Z30="p",1,0)</f>
        <v>0</v>
      </c>
      <c r="W30" s="49">
        <f>IF(Présences!AC30="p",1,0)</f>
        <v>0</v>
      </c>
      <c r="X30" s="49">
        <f>IF(Présences!AF30="p",1,0)</f>
        <v>0</v>
      </c>
      <c r="Y30" s="49">
        <f>IF(Présences!AI30="p",1,0)</f>
        <v>0</v>
      </c>
      <c r="Z30" s="49">
        <f>IF(Présences!AL30="p",1,0)</f>
        <v>0</v>
      </c>
    </row>
    <row r="31" spans="1:26">
      <c r="A31" s="53">
        <v>29</v>
      </c>
      <c r="B31" s="49">
        <f>IF(Présences!E31="p",24,0)</f>
        <v>0</v>
      </c>
      <c r="C31" s="49">
        <f>IF(Présences!H31="p",24,0)</f>
        <v>0</v>
      </c>
      <c r="D31" s="49">
        <f>IF(Présences!K31="p",24,0)</f>
        <v>0</v>
      </c>
      <c r="E31" s="49">
        <f>IF(Présences!N31="p",24,0)</f>
        <v>0</v>
      </c>
      <c r="F31" s="49">
        <f>IF(Présences!Q31="p",24,0)</f>
        <v>0</v>
      </c>
      <c r="G31" s="49">
        <f>IF(Présences!T31="p",24,0)</f>
        <v>0</v>
      </c>
      <c r="H31" s="49">
        <f>IF(Présences!W31="p",24,0)</f>
        <v>0</v>
      </c>
      <c r="I31" s="49">
        <f>IF(Présences!Z31="p",24,0)</f>
        <v>0</v>
      </c>
      <c r="J31" s="49">
        <f>IF(Présences!AC31="p",24,0)</f>
        <v>0</v>
      </c>
      <c r="K31" s="49">
        <f>IF(Présences!AF31="p",24,0)</f>
        <v>0</v>
      </c>
      <c r="L31" s="49">
        <f>IF(Présences!AI31="p",24,0)</f>
        <v>0</v>
      </c>
      <c r="M31" s="49">
        <f>IF(Présences!AL31="p",24,0)</f>
        <v>0</v>
      </c>
      <c r="N31" s="53">
        <v>29</v>
      </c>
      <c r="O31" s="49">
        <f>IF(Présences!E31="p",1,0)</f>
        <v>0</v>
      </c>
      <c r="P31" s="49">
        <f>IF(Présences!H31="p",1,0)</f>
        <v>0</v>
      </c>
      <c r="Q31" s="49">
        <f>IF(Présences!K31="p",1,0)</f>
        <v>0</v>
      </c>
      <c r="R31" s="49">
        <f>IF(Présences!N31="p",1,0)</f>
        <v>0</v>
      </c>
      <c r="S31" s="49">
        <f>IF(Présences!Q31="p",1,0)</f>
        <v>0</v>
      </c>
      <c r="T31" s="49">
        <f>IF(Présences!T31="p",1,0)</f>
        <v>0</v>
      </c>
      <c r="U31" s="49">
        <f>IF(Présences!W31="p",1,0)</f>
        <v>0</v>
      </c>
      <c r="V31" s="49">
        <f>IF(Présences!Z31="p",1,0)</f>
        <v>0</v>
      </c>
      <c r="W31" s="49">
        <f>IF(Présences!AC31="p",1,0)</f>
        <v>0</v>
      </c>
      <c r="X31" s="49">
        <f>IF(Présences!AF31="p",1,0)</f>
        <v>0</v>
      </c>
      <c r="Y31" s="49">
        <f>IF(Présences!AI31="p",1,0)</f>
        <v>0</v>
      </c>
      <c r="Z31" s="49">
        <f>IF(Présences!AL31="p",1,0)</f>
        <v>0</v>
      </c>
    </row>
    <row r="32" spans="1:26">
      <c r="A32" s="53">
        <v>30</v>
      </c>
      <c r="B32" s="49">
        <f>IF(Présences!E32="p",24,0)</f>
        <v>0</v>
      </c>
      <c r="C32" s="49">
        <f>IF(Présences!H32="p",24,0)</f>
        <v>0</v>
      </c>
      <c r="D32" s="49">
        <f>IF(Présences!K32="p",24,0)</f>
        <v>0</v>
      </c>
      <c r="E32" s="49">
        <f>IF(Présences!N32="p",24,0)</f>
        <v>0</v>
      </c>
      <c r="F32" s="49">
        <f>IF(Présences!Q32="p",24,0)</f>
        <v>0</v>
      </c>
      <c r="G32" s="49">
        <f>IF(Présences!T32="p",24,0)</f>
        <v>0</v>
      </c>
      <c r="H32" s="49">
        <f>IF(Présences!W32="p",24,0)</f>
        <v>0</v>
      </c>
      <c r="I32" s="49">
        <f>IF(Présences!Z32="p",24,0)</f>
        <v>0</v>
      </c>
      <c r="J32" s="49">
        <f>IF(Présences!AC32="p",24,0)</f>
        <v>0</v>
      </c>
      <c r="K32" s="49">
        <f>IF(Présences!AF32="p",24,0)</f>
        <v>0</v>
      </c>
      <c r="L32" s="49">
        <f>IF(Présences!AI32="p",24,0)</f>
        <v>0</v>
      </c>
      <c r="M32" s="49">
        <f>IF(Présences!AL32="p",24,0)</f>
        <v>0</v>
      </c>
      <c r="N32" s="53">
        <v>30</v>
      </c>
      <c r="O32" s="49">
        <f>IF(Présences!E32="p",1,0)</f>
        <v>0</v>
      </c>
      <c r="P32" s="49">
        <f>IF(Présences!H32="p",1,0)</f>
        <v>0</v>
      </c>
      <c r="Q32" s="49">
        <f>IF(Présences!K32="p",1,0)</f>
        <v>0</v>
      </c>
      <c r="R32" s="49">
        <f>IF(Présences!N32="p",1,0)</f>
        <v>0</v>
      </c>
      <c r="S32" s="49">
        <f>IF(Présences!Q32="p",1,0)</f>
        <v>0</v>
      </c>
      <c r="T32" s="49">
        <f>IF(Présences!T32="p",1,0)</f>
        <v>0</v>
      </c>
      <c r="U32" s="49">
        <f>IF(Présences!W32="p",1,0)</f>
        <v>0</v>
      </c>
      <c r="V32" s="49">
        <f>IF(Présences!Z32="p",1,0)</f>
        <v>0</v>
      </c>
      <c r="W32" s="49">
        <f>IF(Présences!AC32="p",1,0)</f>
        <v>0</v>
      </c>
      <c r="X32" s="49">
        <f>IF(Présences!AF32="p",1,0)</f>
        <v>0</v>
      </c>
      <c r="Y32" s="49">
        <f>IF(Présences!AI32="p",1,0)</f>
        <v>0</v>
      </c>
      <c r="Z32" s="49">
        <f>IF(Présences!AL32="p",1,0)</f>
        <v>0</v>
      </c>
    </row>
    <row r="33" spans="1:26" ht="15" thickBot="1">
      <c r="A33" s="54">
        <v>31</v>
      </c>
      <c r="B33" s="50">
        <f>IF(Présences!E33="p",24,0)</f>
        <v>24</v>
      </c>
      <c r="C33" s="50">
        <f>IF(Présences!H33="p",24,0)</f>
        <v>0</v>
      </c>
      <c r="D33" s="50">
        <f>IF(Présences!K33="p",24,0)</f>
        <v>0</v>
      </c>
      <c r="E33" s="50">
        <f>IF(Présences!N33="p",24,0)</f>
        <v>0</v>
      </c>
      <c r="F33" s="50">
        <f>IF(Présences!Q33="p",24,0)</f>
        <v>0</v>
      </c>
      <c r="G33" s="50">
        <f>IF(Présences!T33="p",24,0)</f>
        <v>0</v>
      </c>
      <c r="H33" s="50">
        <f>IF(Présences!W33="p",24,0)</f>
        <v>0</v>
      </c>
      <c r="I33" s="50">
        <f>IF(Présences!Z33="p",24,0)</f>
        <v>0</v>
      </c>
      <c r="J33" s="50">
        <f>IF(Présences!AC33="p",24,0)</f>
        <v>0</v>
      </c>
      <c r="K33" s="50">
        <f>IF(Présences!AF33="p",24,0)</f>
        <v>0</v>
      </c>
      <c r="L33" s="50">
        <f>IF(Présences!AI33="p",24,0)</f>
        <v>0</v>
      </c>
      <c r="M33" s="50">
        <f>IF(Présences!AL33="p",24,0)</f>
        <v>0</v>
      </c>
      <c r="N33" s="54">
        <v>31</v>
      </c>
      <c r="O33" s="50">
        <f>IF(Présences!E33="p",1,0)</f>
        <v>1</v>
      </c>
      <c r="P33" s="50">
        <f>IF(Présences!H33="p",1,0)</f>
        <v>0</v>
      </c>
      <c r="Q33" s="50">
        <f>IF(Présences!K33="p",1,0)</f>
        <v>0</v>
      </c>
      <c r="R33" s="50">
        <f>IF(Présences!N33="p",1,0)</f>
        <v>0</v>
      </c>
      <c r="S33" s="50">
        <f>IF(Présences!Q33="p",1,0)</f>
        <v>0</v>
      </c>
      <c r="T33" s="50">
        <f>IF(Présences!T33="p",1,0)</f>
        <v>0</v>
      </c>
      <c r="U33" s="50">
        <f>IF(Présences!W33="p",1,0)</f>
        <v>0</v>
      </c>
      <c r="V33" s="50">
        <f>IF(Présences!Z33="p",1,0)</f>
        <v>0</v>
      </c>
      <c r="W33" s="50">
        <f>IF(Présences!AC33="p",1,0)</f>
        <v>0</v>
      </c>
      <c r="X33" s="50">
        <f>IF(Présences!AF33="p",1,0)</f>
        <v>0</v>
      </c>
      <c r="Y33" s="50">
        <f>IF(Présences!AI33="p",1,0)</f>
        <v>0</v>
      </c>
      <c r="Z33" s="50">
        <f>IF(Présences!AL33="p",1,0)</f>
        <v>0</v>
      </c>
    </row>
    <row r="35" spans="1:26" s="56" customFormat="1" ht="15.75" customHeight="1">
      <c r="A35" s="58" t="s">
        <v>14</v>
      </c>
      <c r="B35" s="57">
        <f>SUM(B3:B33)</f>
        <v>408</v>
      </c>
      <c r="C35" s="56">
        <f>SUM(C3:C33)</f>
        <v>456</v>
      </c>
      <c r="D35" s="57">
        <f t="shared" ref="D35:M35" si="0">SUM(D3:D33)</f>
        <v>312</v>
      </c>
      <c r="E35" s="56">
        <f t="shared" si="0"/>
        <v>0</v>
      </c>
      <c r="F35" s="57">
        <f t="shared" si="0"/>
        <v>0</v>
      </c>
      <c r="G35" s="56">
        <f t="shared" si="0"/>
        <v>0</v>
      </c>
      <c r="H35" s="57">
        <f t="shared" si="0"/>
        <v>0</v>
      </c>
      <c r="I35" s="56">
        <f t="shared" si="0"/>
        <v>0</v>
      </c>
      <c r="J35" s="56">
        <f t="shared" ref="J35" si="1">SUM(J3:J33)</f>
        <v>0</v>
      </c>
      <c r="K35" s="57">
        <f t="shared" si="0"/>
        <v>0</v>
      </c>
      <c r="L35" s="56">
        <f t="shared" si="0"/>
        <v>0</v>
      </c>
      <c r="M35" s="57">
        <f t="shared" si="0"/>
        <v>0</v>
      </c>
      <c r="N35" s="58" t="s">
        <v>16</v>
      </c>
      <c r="O35" s="56">
        <f>SUM(O3:O33)</f>
        <v>17</v>
      </c>
      <c r="P35" s="56">
        <f t="shared" ref="P35:Z35" si="2">SUM(P3:P33)</f>
        <v>19</v>
      </c>
      <c r="Q35" s="56">
        <f t="shared" si="2"/>
        <v>13</v>
      </c>
      <c r="R35" s="56">
        <f t="shared" si="2"/>
        <v>0</v>
      </c>
      <c r="S35" s="56">
        <f t="shared" si="2"/>
        <v>0</v>
      </c>
      <c r="T35" s="56">
        <f t="shared" si="2"/>
        <v>0</v>
      </c>
      <c r="U35" s="56">
        <f t="shared" si="2"/>
        <v>0</v>
      </c>
      <c r="V35" s="56">
        <f t="shared" si="2"/>
        <v>0</v>
      </c>
      <c r="W35" s="56">
        <f t="shared" si="2"/>
        <v>0</v>
      </c>
      <c r="X35" s="56">
        <f t="shared" si="2"/>
        <v>0</v>
      </c>
      <c r="Y35" s="56">
        <f t="shared" si="2"/>
        <v>0</v>
      </c>
      <c r="Z35" s="56">
        <f t="shared" si="2"/>
        <v>0</v>
      </c>
    </row>
    <row r="36" spans="1:26" s="46" customFormat="1" ht="15" thickBot="1">
      <c r="A36" s="62" t="s">
        <v>17</v>
      </c>
      <c r="B36" s="82">
        <f>B35/1440</f>
        <v>0.28333333333333333</v>
      </c>
      <c r="C36" s="82">
        <f t="shared" ref="C36:M36" si="3">C35/1440</f>
        <v>0.31666666666666665</v>
      </c>
      <c r="D36" s="82">
        <f t="shared" si="3"/>
        <v>0.21666666666666667</v>
      </c>
      <c r="E36" s="82">
        <f t="shared" si="3"/>
        <v>0</v>
      </c>
      <c r="F36" s="82">
        <f t="shared" si="3"/>
        <v>0</v>
      </c>
      <c r="G36" s="82">
        <f t="shared" si="3"/>
        <v>0</v>
      </c>
      <c r="H36" s="82">
        <f t="shared" si="3"/>
        <v>0</v>
      </c>
      <c r="I36" s="82">
        <f t="shared" si="3"/>
        <v>0</v>
      </c>
      <c r="J36" s="82">
        <f t="shared" ref="J36" si="4">J35/1440</f>
        <v>0</v>
      </c>
      <c r="K36" s="82">
        <f t="shared" si="3"/>
        <v>0</v>
      </c>
      <c r="L36" s="82">
        <f t="shared" si="3"/>
        <v>0</v>
      </c>
      <c r="M36" s="82">
        <f t="shared" si="3"/>
        <v>0</v>
      </c>
    </row>
    <row r="37" spans="1:26" ht="15" thickBot="1">
      <c r="A37" s="63" t="s">
        <v>13</v>
      </c>
      <c r="B37" s="83">
        <f>SUM(B36:M36)</f>
        <v>0.81666666666666665</v>
      </c>
      <c r="C37" s="197" t="s">
        <v>18</v>
      </c>
      <c r="D37" s="197"/>
      <c r="E37" s="197"/>
      <c r="F37" s="197"/>
      <c r="G37" s="197"/>
      <c r="H37" s="198"/>
      <c r="N37" s="65" t="s">
        <v>13</v>
      </c>
      <c r="O37" s="64">
        <f>SUM(O35:Z35)</f>
        <v>49</v>
      </c>
      <c r="P37" s="199" t="s">
        <v>20</v>
      </c>
      <c r="Q37" s="199"/>
      <c r="R37" s="199"/>
      <c r="S37" s="199"/>
      <c r="T37" s="199"/>
      <c r="U37" s="200"/>
    </row>
  </sheetData>
  <sheetProtection selectLockedCells="1" selectUnlockedCells="1"/>
  <mergeCells count="4">
    <mergeCell ref="B1:M1"/>
    <mergeCell ref="O1:Z1"/>
    <mergeCell ref="C37:H37"/>
    <mergeCell ref="P37:U37"/>
  </mergeCells>
  <pageMargins left="0.25" right="0.25" top="0.75" bottom="0.75" header="0.3" footer="0.3"/>
  <pageSetup paperSize="9" orientation="landscape" r:id="rId1"/>
  <ignoredErrors>
    <ignoredError sqref="E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2:L25"/>
  <sheetViews>
    <sheetView workbookViewId="0">
      <selection activeCell="A31" sqref="A31"/>
    </sheetView>
  </sheetViews>
  <sheetFormatPr baseColWidth="10" defaultColWidth="8.88671875" defaultRowHeight="14.4"/>
  <cols>
    <col min="1" max="1" width="36.88671875" customWidth="1"/>
    <col min="7" max="7" width="15.44140625" customWidth="1"/>
  </cols>
  <sheetData>
    <row r="2" spans="1:12">
      <c r="A2" t="s">
        <v>44</v>
      </c>
      <c r="H2" s="78"/>
      <c r="I2" s="78"/>
      <c r="J2" s="78"/>
      <c r="K2" s="78"/>
      <c r="L2" s="78"/>
    </row>
    <row r="3" spans="1:12">
      <c r="A3" t="s">
        <v>46</v>
      </c>
      <c r="B3" s="79">
        <f>'feuille de Calcul'!B37</f>
        <v>0.81666666666666665</v>
      </c>
      <c r="H3" s="78"/>
      <c r="I3" s="78"/>
    </row>
    <row r="4" spans="1:12">
      <c r="G4" s="81"/>
      <c r="H4" s="81"/>
      <c r="I4" s="81"/>
    </row>
    <row r="5" spans="1:12">
      <c r="A5" t="s">
        <v>21</v>
      </c>
      <c r="B5">
        <f>'feuille de Calcul'!O37</f>
        <v>49</v>
      </c>
      <c r="G5" s="81"/>
      <c r="H5" s="81"/>
      <c r="I5" s="81"/>
    </row>
    <row r="6" spans="1:12">
      <c r="G6" s="81"/>
      <c r="H6" s="81"/>
      <c r="I6" s="81"/>
    </row>
    <row r="7" spans="1:12">
      <c r="A7" t="s">
        <v>45</v>
      </c>
      <c r="B7">
        <f>SUM(Gestion!F6:F248)</f>
        <v>16.5</v>
      </c>
      <c r="G7" s="81"/>
      <c r="H7" s="81"/>
      <c r="I7" s="81"/>
    </row>
    <row r="8" spans="1:12">
      <c r="G8" s="81"/>
      <c r="H8" s="81"/>
      <c r="I8" s="81"/>
    </row>
    <row r="9" spans="1:12">
      <c r="A9" t="s">
        <v>47</v>
      </c>
      <c r="B9" s="79">
        <f>SUM(Gestion!H6:H367)</f>
        <v>0.16666666666666666</v>
      </c>
      <c r="G9" s="81"/>
      <c r="H9" s="81"/>
      <c r="I9" s="81"/>
    </row>
    <row r="10" spans="1:12">
      <c r="G10" s="81"/>
      <c r="H10" s="81"/>
      <c r="I10" s="81"/>
    </row>
    <row r="11" spans="1:12">
      <c r="A11" t="s">
        <v>48</v>
      </c>
      <c r="B11">
        <f>SUM(Gestion!J6:J367)</f>
        <v>1</v>
      </c>
      <c r="G11" s="81"/>
      <c r="H11" s="81"/>
      <c r="I11" s="81"/>
    </row>
    <row r="12" spans="1:12">
      <c r="G12" s="81"/>
      <c r="H12" s="81"/>
      <c r="I12" s="81"/>
    </row>
    <row r="13" spans="1:12">
      <c r="A13" t="s">
        <v>49</v>
      </c>
      <c r="B13">
        <f>SUM(Gestion!L6:L367)</f>
        <v>0</v>
      </c>
      <c r="G13" s="81"/>
      <c r="H13" s="81"/>
      <c r="I13" s="81"/>
    </row>
    <row r="14" spans="1:12">
      <c r="G14" s="81"/>
      <c r="H14" s="81"/>
      <c r="I14" s="81"/>
    </row>
    <row r="15" spans="1:12">
      <c r="A15" t="s">
        <v>50</v>
      </c>
      <c r="B15" s="79">
        <f>SUM(Gestion!N6:N367)</f>
        <v>0</v>
      </c>
      <c r="E15" s="78"/>
      <c r="F15" s="78"/>
      <c r="G15" s="81"/>
      <c r="H15" s="81"/>
      <c r="I15" s="81"/>
      <c r="J15" s="81"/>
      <c r="K15" s="81"/>
      <c r="L15" s="81"/>
    </row>
    <row r="16" spans="1:12">
      <c r="E16" s="78"/>
      <c r="F16" s="78"/>
      <c r="G16" s="81"/>
      <c r="H16" s="81"/>
      <c r="I16" s="81"/>
      <c r="J16" s="81"/>
      <c r="K16" s="81"/>
      <c r="L16" s="81"/>
    </row>
    <row r="17" spans="1:12">
      <c r="A17" t="s">
        <v>59</v>
      </c>
      <c r="B17">
        <f>SUM(Gestion!R6:R366)</f>
        <v>0</v>
      </c>
      <c r="E17" s="78"/>
      <c r="F17" s="78"/>
      <c r="G17" s="81"/>
      <c r="H17" s="81"/>
      <c r="I17" s="81"/>
    </row>
    <row r="18" spans="1:12">
      <c r="E18" s="78"/>
      <c r="F18" s="78"/>
      <c r="G18" s="81"/>
      <c r="H18" s="81"/>
      <c r="I18" s="81"/>
    </row>
    <row r="19" spans="1:12">
      <c r="A19" t="s">
        <v>52</v>
      </c>
      <c r="B19" s="79">
        <f>SUM(Gestion!T6:T363)</f>
        <v>0</v>
      </c>
      <c r="E19" s="78"/>
      <c r="F19" s="78"/>
      <c r="G19" s="81"/>
      <c r="H19" s="81"/>
      <c r="I19" s="81"/>
    </row>
    <row r="20" spans="1:12">
      <c r="E20" s="78"/>
      <c r="F20" s="78"/>
      <c r="G20" s="81"/>
      <c r="H20" s="81"/>
      <c r="I20" s="81"/>
    </row>
    <row r="21" spans="1:12">
      <c r="A21" t="s">
        <v>56</v>
      </c>
      <c r="B21">
        <f>SUM(Gestion!V6:V366)</f>
        <v>0.5</v>
      </c>
      <c r="E21" s="78"/>
      <c r="F21" s="78"/>
      <c r="G21" s="81"/>
      <c r="H21" s="81"/>
      <c r="I21" s="81"/>
    </row>
    <row r="22" spans="1:12">
      <c r="D22" s="80"/>
      <c r="E22" s="78"/>
      <c r="F22" s="78"/>
      <c r="G22" s="81"/>
      <c r="H22" s="81"/>
      <c r="I22" s="81"/>
    </row>
    <row r="23" spans="1:12">
      <c r="A23" t="s">
        <v>62</v>
      </c>
      <c r="B23" s="79">
        <f>SUM(Gestion!X6:X366)</f>
        <v>0</v>
      </c>
      <c r="E23" s="78"/>
      <c r="F23" s="78"/>
      <c r="G23" s="81"/>
      <c r="H23" s="81"/>
      <c r="I23" s="81"/>
      <c r="J23" s="81"/>
      <c r="K23" s="81"/>
      <c r="L23" s="81"/>
    </row>
    <row r="24" spans="1:12">
      <c r="E24" s="78"/>
      <c r="F24" s="78"/>
      <c r="G24" s="81"/>
      <c r="H24" s="81"/>
      <c r="I24" s="81"/>
      <c r="J24" s="81"/>
      <c r="K24" s="81"/>
      <c r="L24" s="81"/>
    </row>
    <row r="25" spans="1:12">
      <c r="A25" t="s">
        <v>64</v>
      </c>
      <c r="B25">
        <f>SUM(Gestion!P6:P366)</f>
        <v>0</v>
      </c>
    </row>
  </sheetData>
  <pageMargins left="0.7" right="0.7" top="0.75" bottom="0.75" header="0.3" footer="0.3"/>
  <pageSetup paperSize="9" orientation="portrait" r:id="rId1"/>
  <ignoredErrors>
    <ignoredError sqref="B7 B11 B13 B17 B21 B23 B2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B1:K36"/>
  <sheetViews>
    <sheetView workbookViewId="0">
      <selection activeCell="B15" sqref="B15"/>
    </sheetView>
  </sheetViews>
  <sheetFormatPr baseColWidth="10" defaultColWidth="9.109375" defaultRowHeight="20.25" customHeight="1"/>
  <cols>
    <col min="1" max="1" width="3" style="144" customWidth="1"/>
    <col min="2" max="2" width="16.88671875" style="143" bestFit="1" customWidth="1"/>
    <col min="3" max="3" width="20.109375" style="143" bestFit="1" customWidth="1"/>
    <col min="4" max="4" width="7.109375" style="144" customWidth="1"/>
    <col min="5" max="7" width="9.109375" style="144"/>
    <col min="8" max="8" width="5.44140625" style="144" customWidth="1"/>
    <col min="9" max="9" width="4.88671875" style="144" customWidth="1"/>
    <col min="10" max="10" width="11" style="144" customWidth="1"/>
    <col min="11" max="11" width="6" style="144" customWidth="1"/>
    <col min="12" max="16384" width="9.109375" style="144"/>
  </cols>
  <sheetData>
    <row r="1" spans="2:11" ht="15" thickBot="1"/>
    <row r="2" spans="2:11" ht="14.4">
      <c r="B2" s="201">
        <f>SUM(C10:C36)</f>
        <v>32</v>
      </c>
      <c r="C2" s="202"/>
      <c r="D2" s="207" t="s">
        <v>74</v>
      </c>
      <c r="E2" s="208"/>
      <c r="F2" s="208"/>
      <c r="G2" s="208"/>
      <c r="H2" s="208"/>
      <c r="I2" s="208"/>
      <c r="J2" s="208"/>
      <c r="K2" s="208"/>
    </row>
    <row r="3" spans="2:11" ht="14.4">
      <c r="B3" s="203"/>
      <c r="C3" s="204"/>
      <c r="D3" s="207"/>
      <c r="E3" s="208"/>
      <c r="F3" s="208"/>
      <c r="G3" s="208"/>
      <c r="H3" s="208"/>
      <c r="I3" s="208"/>
      <c r="J3" s="208"/>
      <c r="K3" s="208"/>
    </row>
    <row r="4" spans="2:11" ht="14.4">
      <c r="B4" s="203"/>
      <c r="C4" s="204"/>
      <c r="D4" s="207"/>
      <c r="E4" s="208"/>
      <c r="F4" s="208"/>
      <c r="G4" s="208"/>
      <c r="H4" s="208"/>
      <c r="I4" s="208"/>
      <c r="J4" s="208"/>
      <c r="K4" s="208"/>
    </row>
    <row r="5" spans="2:11" ht="15" customHeight="1">
      <c r="B5" s="203"/>
      <c r="C5" s="204"/>
      <c r="D5" s="207"/>
      <c r="E5" s="208"/>
      <c r="F5" s="208"/>
      <c r="G5" s="208"/>
      <c r="H5" s="208"/>
      <c r="I5" s="208"/>
      <c r="J5" s="208"/>
      <c r="K5" s="208"/>
    </row>
    <row r="6" spans="2:11" ht="15" thickBot="1">
      <c r="B6" s="205"/>
      <c r="C6" s="206"/>
      <c r="D6" s="207"/>
      <c r="E6" s="208"/>
      <c r="F6" s="208"/>
      <c r="G6" s="208"/>
      <c r="H6" s="208"/>
      <c r="I6" s="208"/>
      <c r="J6" s="208"/>
      <c r="K6" s="208"/>
    </row>
    <row r="7" spans="2:11" ht="14.4"/>
    <row r="8" spans="2:11" ht="15" thickBot="1"/>
    <row r="9" spans="2:11" s="146" customFormat="1" ht="18.600000000000001" thickBot="1">
      <c r="B9" s="145" t="s">
        <v>75</v>
      </c>
      <c r="C9" s="145" t="s">
        <v>76</v>
      </c>
    </row>
    <row r="10" spans="2:11" s="146" customFormat="1" ht="18.600000000000001" thickBot="1">
      <c r="B10" s="147">
        <v>41381</v>
      </c>
      <c r="C10" s="148">
        <v>6</v>
      </c>
    </row>
    <row r="11" spans="2:11" s="146" customFormat="1" ht="18.600000000000001" thickBot="1">
      <c r="B11" s="147">
        <v>41396</v>
      </c>
      <c r="C11" s="148">
        <v>5</v>
      </c>
    </row>
    <row r="12" spans="2:11" s="146" customFormat="1" ht="18.600000000000001" thickBot="1">
      <c r="B12" s="147">
        <v>41527</v>
      </c>
      <c r="C12" s="148">
        <v>7</v>
      </c>
    </row>
    <row r="13" spans="2:11" s="146" customFormat="1" ht="18.600000000000001" thickBot="1">
      <c r="B13" s="147">
        <v>41597</v>
      </c>
      <c r="C13" s="148">
        <v>7</v>
      </c>
    </row>
    <row r="14" spans="2:11" s="146" customFormat="1" ht="18.600000000000001" thickBot="1">
      <c r="B14" s="147">
        <v>41625</v>
      </c>
      <c r="C14" s="148">
        <v>7</v>
      </c>
    </row>
    <row r="15" spans="2:11" s="146" customFormat="1" ht="18.600000000000001" thickBot="1">
      <c r="B15" s="147"/>
      <c r="C15" s="148"/>
    </row>
    <row r="16" spans="2:11" s="146" customFormat="1" ht="18.600000000000001" thickBot="1">
      <c r="B16" s="147"/>
      <c r="C16" s="148"/>
    </row>
    <row r="17" spans="2:10" s="146" customFormat="1" ht="18.600000000000001" thickBot="1">
      <c r="B17" s="147"/>
      <c r="C17" s="148"/>
      <c r="E17" s="209" t="s">
        <v>77</v>
      </c>
      <c r="F17" s="210"/>
      <c r="G17" s="210"/>
      <c r="H17" s="210"/>
      <c r="I17" s="210"/>
      <c r="J17" s="211"/>
    </row>
    <row r="18" spans="2:10" s="146" customFormat="1" ht="18.600000000000001" thickBot="1">
      <c r="B18" s="147"/>
      <c r="C18" s="148"/>
      <c r="E18" s="212"/>
      <c r="F18" s="213"/>
      <c r="G18" s="213"/>
      <c r="H18" s="213"/>
      <c r="I18" s="213"/>
      <c r="J18" s="214"/>
    </row>
    <row r="19" spans="2:10" s="146" customFormat="1" ht="18.600000000000001" thickBot="1">
      <c r="B19" s="147"/>
      <c r="C19" s="148"/>
      <c r="E19" s="212"/>
      <c r="F19" s="213"/>
      <c r="G19" s="213"/>
      <c r="H19" s="213"/>
      <c r="I19" s="213"/>
      <c r="J19" s="214"/>
    </row>
    <row r="20" spans="2:10" s="146" customFormat="1" ht="18.600000000000001" thickBot="1">
      <c r="B20" s="147"/>
      <c r="C20" s="148"/>
      <c r="E20" s="212"/>
      <c r="F20" s="213"/>
      <c r="G20" s="213"/>
      <c r="H20" s="213"/>
      <c r="I20" s="213"/>
      <c r="J20" s="214"/>
    </row>
    <row r="21" spans="2:10" s="146" customFormat="1" ht="18.600000000000001" thickBot="1">
      <c r="B21" s="147"/>
      <c r="C21" s="148"/>
      <c r="E21" s="212"/>
      <c r="F21" s="213"/>
      <c r="G21" s="213"/>
      <c r="H21" s="213"/>
      <c r="I21" s="213"/>
      <c r="J21" s="214"/>
    </row>
    <row r="22" spans="2:10" s="146" customFormat="1" ht="18.600000000000001" thickBot="1">
      <c r="B22" s="147"/>
      <c r="C22" s="148"/>
      <c r="E22" s="212"/>
      <c r="F22" s="213"/>
      <c r="G22" s="213"/>
      <c r="H22" s="213"/>
      <c r="I22" s="213"/>
      <c r="J22" s="214"/>
    </row>
    <row r="23" spans="2:10" s="146" customFormat="1" ht="18.600000000000001" thickBot="1">
      <c r="B23" s="147"/>
      <c r="C23" s="148"/>
      <c r="E23" s="212"/>
      <c r="F23" s="213"/>
      <c r="G23" s="213"/>
      <c r="H23" s="213"/>
      <c r="I23" s="213"/>
      <c r="J23" s="214"/>
    </row>
    <row r="24" spans="2:10" s="146" customFormat="1" ht="18.600000000000001" thickBot="1">
      <c r="B24" s="147"/>
      <c r="C24" s="148"/>
      <c r="E24" s="215"/>
      <c r="F24" s="216"/>
      <c r="G24" s="216"/>
      <c r="H24" s="216"/>
      <c r="I24" s="216"/>
      <c r="J24" s="217"/>
    </row>
    <row r="25" spans="2:10" s="146" customFormat="1" ht="18.600000000000001" thickBot="1">
      <c r="B25" s="147"/>
      <c r="C25" s="148"/>
    </row>
    <row r="26" spans="2:10" s="146" customFormat="1" ht="18.600000000000001" thickBot="1">
      <c r="B26" s="147"/>
      <c r="C26" s="148"/>
    </row>
    <row r="27" spans="2:10" s="146" customFormat="1" ht="18.600000000000001" thickBot="1">
      <c r="B27" s="147"/>
      <c r="C27" s="148"/>
    </row>
    <row r="28" spans="2:10" s="146" customFormat="1" ht="18.600000000000001" thickBot="1">
      <c r="B28" s="147"/>
      <c r="C28" s="148"/>
    </row>
    <row r="29" spans="2:10" s="146" customFormat="1" ht="18.600000000000001" thickBot="1">
      <c r="B29" s="147"/>
      <c r="C29" s="148"/>
    </row>
    <row r="30" spans="2:10" s="146" customFormat="1" ht="18.600000000000001" thickBot="1">
      <c r="B30" s="147"/>
      <c r="C30" s="148"/>
    </row>
    <row r="31" spans="2:10" s="146" customFormat="1" ht="18.600000000000001" thickBot="1">
      <c r="B31" s="147"/>
      <c r="C31" s="148"/>
    </row>
    <row r="32" spans="2:10" s="146" customFormat="1" ht="18.600000000000001" thickBot="1">
      <c r="B32" s="147"/>
      <c r="C32" s="148"/>
    </row>
    <row r="33" spans="2:3" s="146" customFormat="1" ht="18.600000000000001" thickBot="1">
      <c r="B33" s="147"/>
      <c r="C33" s="148"/>
    </row>
    <row r="34" spans="2:3" s="146" customFormat="1" ht="18.600000000000001" thickBot="1">
      <c r="B34" s="147"/>
      <c r="C34" s="148"/>
    </row>
    <row r="35" spans="2:3" s="146" customFormat="1" ht="18.600000000000001" thickBot="1">
      <c r="B35" s="147"/>
      <c r="C35" s="148"/>
    </row>
    <row r="36" spans="2:3" ht="18.600000000000001" thickBot="1">
      <c r="B36" s="147"/>
      <c r="C36" s="148"/>
    </row>
  </sheetData>
  <mergeCells count="3">
    <mergeCell ref="B2:C6"/>
    <mergeCell ref="D2:K6"/>
    <mergeCell ref="E17:J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2:F23"/>
  <sheetViews>
    <sheetView showRowColHeaders="0" workbookViewId="0">
      <selection activeCell="A11" sqref="A11:F14"/>
    </sheetView>
  </sheetViews>
  <sheetFormatPr baseColWidth="10" defaultColWidth="9.109375" defaultRowHeight="18"/>
  <cols>
    <col min="1" max="16384" width="9.109375" style="139"/>
  </cols>
  <sheetData>
    <row r="2" spans="1:6">
      <c r="B2" s="140" t="s">
        <v>68</v>
      </c>
    </row>
    <row r="4" spans="1:6">
      <c r="B4" s="140" t="s">
        <v>69</v>
      </c>
    </row>
    <row r="11" spans="1:6">
      <c r="A11" s="218" t="s">
        <v>72</v>
      </c>
      <c r="B11" s="219"/>
      <c r="C11" s="219"/>
      <c r="D11" s="219"/>
      <c r="E11" s="219"/>
      <c r="F11" s="219"/>
    </row>
    <row r="12" spans="1:6">
      <c r="A12" s="219"/>
      <c r="B12" s="219"/>
      <c r="C12" s="219"/>
      <c r="D12" s="219"/>
      <c r="E12" s="219"/>
      <c r="F12" s="219"/>
    </row>
    <row r="13" spans="1:6">
      <c r="A13" s="219"/>
      <c r="B13" s="219"/>
      <c r="C13" s="219"/>
      <c r="D13" s="219"/>
      <c r="E13" s="219"/>
      <c r="F13" s="219"/>
    </row>
    <row r="14" spans="1:6">
      <c r="A14" s="219"/>
      <c r="B14" s="219"/>
      <c r="C14" s="219"/>
      <c r="D14" s="219"/>
      <c r="E14" s="219"/>
      <c r="F14" s="219"/>
    </row>
    <row r="22" spans="2:2" s="140" customFormat="1">
      <c r="B22" s="140" t="s">
        <v>70</v>
      </c>
    </row>
    <row r="23" spans="2:2">
      <c r="B23" s="140" t="s">
        <v>71</v>
      </c>
    </row>
  </sheetData>
  <sheetProtection sheet="1" objects="1" scenarios="1" selectLockedCells="1"/>
  <mergeCells count="1">
    <mergeCell ref="A11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Présences</vt:lpstr>
      <vt:lpstr>Gestion</vt:lpstr>
      <vt:lpstr>Repport Soldes</vt:lpstr>
      <vt:lpstr>feuille de Calcul</vt:lpstr>
      <vt:lpstr>Feuille cachée pour calcul</vt:lpstr>
      <vt:lpstr>Exemptions</vt:lpstr>
      <vt:lpstr>Reset</vt:lpstr>
      <vt:lpstr>An</vt:lpstr>
      <vt:lpstr>Présences!colvac</vt:lpstr>
      <vt:lpstr>Présences!Zone_d_impression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anonyme</cp:lastModifiedBy>
  <cp:lastPrinted>2018-02-07T06:20:00Z</cp:lastPrinted>
  <dcterms:created xsi:type="dcterms:W3CDTF">2012-06-21T15:41:37Z</dcterms:created>
  <dcterms:modified xsi:type="dcterms:W3CDTF">2018-03-21T09:46:12Z</dcterms:modified>
</cp:coreProperties>
</file>