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270" activeTab="1"/>
  </bookViews>
  <sheets>
    <sheet name="Suivi production" sheetId="8" r:id="rId1"/>
    <sheet name="Suivi partenaires" sheetId="7" r:id="rId2"/>
  </sheets>
  <calcPr calcId="145621"/>
</workbook>
</file>

<file path=xl/calcChain.xml><?xml version="1.0" encoding="utf-8"?>
<calcChain xmlns="http://schemas.openxmlformats.org/spreadsheetml/2006/main">
  <c r="T11" i="8" l="1"/>
  <c r="S11" i="8"/>
  <c r="R11" i="8"/>
  <c r="Q11" i="8"/>
  <c r="O11" i="8"/>
  <c r="N11" i="8"/>
  <c r="M11" i="8"/>
  <c r="L11" i="8"/>
  <c r="H11" i="8"/>
  <c r="I11" i="8"/>
  <c r="J11" i="8"/>
  <c r="G11" i="8"/>
  <c r="E11" i="8"/>
  <c r="D11" i="8"/>
  <c r="C11" i="8"/>
  <c r="B11" i="8"/>
  <c r="I7" i="7"/>
  <c r="I8" i="7"/>
  <c r="I9" i="7"/>
  <c r="I10" i="7"/>
  <c r="I6" i="7"/>
</calcChain>
</file>

<file path=xl/sharedStrings.xml><?xml version="1.0" encoding="utf-8"?>
<sst xmlns="http://schemas.openxmlformats.org/spreadsheetml/2006/main" count="107" uniqueCount="44">
  <si>
    <t>Début de cycle</t>
  </si>
  <si>
    <t>Fin de cycle</t>
  </si>
  <si>
    <t>Agent 1</t>
  </si>
  <si>
    <t>Agent 2</t>
  </si>
  <si>
    <t>Agent 3</t>
  </si>
  <si>
    <t>Agent 4</t>
  </si>
  <si>
    <t>Agent 5</t>
  </si>
  <si>
    <t>Nom</t>
  </si>
  <si>
    <t>Prénom</t>
  </si>
  <si>
    <t>Adresse</t>
  </si>
  <si>
    <t>Téléphone</t>
  </si>
  <si>
    <t>…</t>
  </si>
  <si>
    <t>Coordonnées</t>
  </si>
  <si>
    <t>Production</t>
  </si>
  <si>
    <t>Prod attendue</t>
  </si>
  <si>
    <t>Prod réalisée</t>
  </si>
  <si>
    <t>Jerome</t>
  </si>
  <si>
    <t>Mylène</t>
  </si>
  <si>
    <t>Blanc</t>
  </si>
  <si>
    <t>George</t>
  </si>
  <si>
    <t>Noir</t>
  </si>
  <si>
    <t>Nicolas</t>
  </si>
  <si>
    <t>Rose</t>
  </si>
  <si>
    <t>Bruno</t>
  </si>
  <si>
    <t>Orange</t>
  </si>
  <si>
    <t>Jaune</t>
  </si>
  <si>
    <t>Autres infos</t>
  </si>
  <si>
    <t>Encore plus d'infos</t>
  </si>
  <si>
    <t>3 rue</t>
  </si>
  <si>
    <t>4 avenue</t>
  </si>
  <si>
    <t>5 bd</t>
  </si>
  <si>
    <t>6 route</t>
  </si>
  <si>
    <t>7 impasse</t>
  </si>
  <si>
    <t>03</t>
  </si>
  <si>
    <t>01</t>
  </si>
  <si>
    <t>02</t>
  </si>
  <si>
    <t>04</t>
  </si>
  <si>
    <t>05</t>
  </si>
  <si>
    <t>x</t>
  </si>
  <si>
    <t>y</t>
  </si>
  <si>
    <t>z</t>
  </si>
  <si>
    <t>a</t>
  </si>
  <si>
    <t>b</t>
  </si>
  <si>
    <t>Tableau des partenaires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</si>
</sst>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._0_0"/>
  </numFmts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3" borderId="1" applyNumberFormat="0" applyAlignment="0" applyProtection="0"/>
    <xf numFmtId="0" fontId="4" fillId="2" borderId="0" applyNumberFormat="0" applyBorder="0" applyAlignment="0" applyProtection="0"/>
  </cellStyleXfs>
  <cellXfs count="43">
    <xf numFmtId="0" fontId="0" fillId="0" borderId="0" xfId="0"/>
    <xf numFmtId="0" fontId="0" fillId="0" borderId="2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6" borderId="16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49" fontId="0" fillId="0" borderId="11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0" fontId="5" fillId="5" borderId="2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</cellXfs>
  <cellStyles count="5">
    <cellStyle name="BvDAddIn_Currency" xfId="2"/>
    <cellStyle name="Calcul 2" xfId="3"/>
    <cellStyle name="Normal" xfId="0" builtinId="0"/>
    <cellStyle name="Normal 2" xfId="1"/>
    <cellStyle name="Satisfaisa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2</xdr:row>
      <xdr:rowOff>85725</xdr:rowOff>
    </xdr:from>
    <xdr:to>
      <xdr:col>6</xdr:col>
      <xdr:colOff>704850</xdr:colOff>
      <xdr:row>3</xdr:row>
      <xdr:rowOff>28575</xdr:rowOff>
    </xdr:to>
    <xdr:cxnSp macro="">
      <xdr:nvCxnSpPr>
        <xdr:cNvPr id="3" name="Connecteur droit avec flèche 2"/>
        <xdr:cNvCxnSpPr/>
      </xdr:nvCxnSpPr>
      <xdr:spPr>
        <a:xfrm flipH="1">
          <a:off x="4076700" y="419100"/>
          <a:ext cx="1200150" cy="10477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723900</xdr:colOff>
      <xdr:row>1</xdr:row>
      <xdr:rowOff>76200</xdr:rowOff>
    </xdr:from>
    <xdr:ext cx="1221681" cy="280205"/>
    <xdr:sp macro="" textlink="">
      <xdr:nvSpPr>
        <xdr:cNvPr id="6" name="ZoneTexte 5"/>
        <xdr:cNvSpPr txBox="1"/>
      </xdr:nvSpPr>
      <xdr:spPr>
        <a:xfrm>
          <a:off x="5295900" y="238125"/>
          <a:ext cx="122168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200" b="1"/>
            <a:t>Liste déroulante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T12"/>
  <sheetViews>
    <sheetView workbookViewId="0">
      <selection activeCell="B3" sqref="B3:E4"/>
    </sheetView>
  </sheetViews>
  <sheetFormatPr baseColWidth="10" defaultRowHeight="12.75" x14ac:dyDescent="0.2"/>
  <cols>
    <col min="7" max="10" width="15.7109375" customWidth="1"/>
  </cols>
  <sheetData>
    <row r="2" spans="2:20" ht="13.5" thickBot="1" x14ac:dyDescent="0.25"/>
    <row r="3" spans="2:20" x14ac:dyDescent="0.2">
      <c r="B3" s="26" t="s">
        <v>5</v>
      </c>
      <c r="C3" s="27"/>
      <c r="D3" s="27"/>
      <c r="E3" s="28"/>
      <c r="F3" s="23"/>
      <c r="G3" s="23"/>
      <c r="H3" s="23"/>
      <c r="I3" s="23"/>
      <c r="J3" s="23"/>
    </row>
    <row r="4" spans="2:20" ht="13.5" thickBot="1" x14ac:dyDescent="0.25">
      <c r="B4" s="29"/>
      <c r="C4" s="30"/>
      <c r="D4" s="30"/>
      <c r="E4" s="31"/>
      <c r="F4" s="23"/>
      <c r="G4" s="23"/>
      <c r="H4" s="23"/>
      <c r="I4" s="23"/>
      <c r="J4" s="23"/>
    </row>
    <row r="7" spans="2:20" x14ac:dyDescent="0.2">
      <c r="B7" s="37" t="s">
        <v>12</v>
      </c>
      <c r="C7" s="38"/>
      <c r="D7" s="38"/>
      <c r="E7" s="39"/>
      <c r="G7" s="37" t="s">
        <v>13</v>
      </c>
      <c r="H7" s="38"/>
      <c r="I7" s="38"/>
      <c r="J7" s="39"/>
      <c r="L7" s="37" t="s">
        <v>26</v>
      </c>
      <c r="M7" s="38"/>
      <c r="N7" s="38"/>
      <c r="O7" s="39"/>
      <c r="Q7" s="37" t="s">
        <v>27</v>
      </c>
      <c r="R7" s="38"/>
      <c r="S7" s="38"/>
      <c r="T7" s="39"/>
    </row>
    <row r="8" spans="2:20" x14ac:dyDescent="0.2">
      <c r="B8" s="40"/>
      <c r="C8" s="41"/>
      <c r="D8" s="41"/>
      <c r="E8" s="42"/>
      <c r="G8" s="40"/>
      <c r="H8" s="41"/>
      <c r="I8" s="41"/>
      <c r="J8" s="42"/>
      <c r="L8" s="40"/>
      <c r="M8" s="41"/>
      <c r="N8" s="41"/>
      <c r="O8" s="42"/>
      <c r="Q8" s="40"/>
      <c r="R8" s="41"/>
      <c r="S8" s="41"/>
      <c r="T8" s="42"/>
    </row>
    <row r="10" spans="2:20" x14ac:dyDescent="0.2">
      <c r="B10" s="2" t="s">
        <v>7</v>
      </c>
      <c r="C10" s="2" t="s">
        <v>8</v>
      </c>
      <c r="D10" s="2" t="s">
        <v>9</v>
      </c>
      <c r="E10" s="2" t="s">
        <v>10</v>
      </c>
      <c r="G10" s="2" t="s">
        <v>0</v>
      </c>
      <c r="H10" s="2" t="s">
        <v>14</v>
      </c>
      <c r="I10" s="2" t="s">
        <v>15</v>
      </c>
      <c r="J10" s="2" t="s">
        <v>1</v>
      </c>
      <c r="L10" s="2" t="s">
        <v>11</v>
      </c>
      <c r="M10" s="2" t="s">
        <v>11</v>
      </c>
      <c r="N10" s="2" t="s">
        <v>11</v>
      </c>
      <c r="O10" s="2" t="s">
        <v>11</v>
      </c>
      <c r="Q10" s="2" t="s">
        <v>11</v>
      </c>
      <c r="R10" s="2" t="s">
        <v>11</v>
      </c>
      <c r="S10" s="2" t="s">
        <v>11</v>
      </c>
      <c r="T10" s="2" t="s">
        <v>11</v>
      </c>
    </row>
    <row r="11" spans="2:20" x14ac:dyDescent="0.2">
      <c r="B11" s="33" t="str">
        <f>VLOOKUP(B3,'Suivi partenaires'!A5:Q10,2,0)</f>
        <v>Nicolas</v>
      </c>
      <c r="C11" s="33" t="str">
        <f>VLOOKUP(B3,'Suivi partenaires'!A5:Q10,3,0)</f>
        <v>Rose</v>
      </c>
      <c r="D11" s="33" t="str">
        <f>VLOOKUP(B3,'Suivi partenaires'!A5:Q10,4,0)</f>
        <v>6 route</v>
      </c>
      <c r="E11" s="33" t="str">
        <f>VLOOKUP(B3,'Suivi partenaires'!A5:Q10,5,0)</f>
        <v>04</v>
      </c>
      <c r="F11" s="34"/>
      <c r="G11" s="35">
        <f>VLOOKUP(B3,'Suivi partenaires'!A5:Q10,6,0)</f>
        <v>42981</v>
      </c>
      <c r="H11" s="36">
        <f>VLOOKUP(B3,'Suivi partenaires'!A5:Q10,7,0)</f>
        <v>10</v>
      </c>
      <c r="I11" s="36">
        <f>VLOOKUP(B3,'Suivi partenaires'!A5:Q10,8,0)</f>
        <v>0</v>
      </c>
      <c r="J11" s="35">
        <f>VLOOKUP(B3,'Suivi partenaires'!A5:Q10,9,0)</f>
        <v>43103</v>
      </c>
      <c r="K11" s="34"/>
      <c r="L11" s="33" t="str">
        <f>VLOOKUP(B3,'Suivi partenaires'!A5:Q10,10,0)</f>
        <v>a</v>
      </c>
      <c r="M11" s="33" t="str">
        <f>VLOOKUP(B3,'Suivi partenaires'!A5:Q11,11,0)</f>
        <v>a</v>
      </c>
      <c r="N11" s="33" t="str">
        <f>VLOOKUP(B3,'Suivi partenaires'!A5:Q10,12,0)</f>
        <v>a</v>
      </c>
      <c r="O11" s="33" t="str">
        <f>VLOOKUP(B3,'Suivi partenaires'!A5:Q10,13,0)</f>
        <v>a</v>
      </c>
      <c r="P11" s="34"/>
      <c r="Q11" s="33" t="str">
        <f>VLOOKUP(B3,'Suivi partenaires'!A5:Q10,14,0)</f>
        <v>a</v>
      </c>
      <c r="R11" s="33" t="str">
        <f>VLOOKUP(B3,'Suivi partenaires'!A5:Q10,15,0)</f>
        <v>a</v>
      </c>
      <c r="S11" s="33" t="str">
        <f>VLOOKUP(B3,'Suivi partenaires'!A5:Q10,16,0)</f>
        <v>a</v>
      </c>
      <c r="T11" s="33" t="str">
        <f>VLOOKUP(B3,'Suivi partenaires'!A5:Q10,17,0)</f>
        <v>a</v>
      </c>
    </row>
    <row r="12" spans="2:20" x14ac:dyDescent="0.2">
      <c r="B12" s="33"/>
      <c r="C12" s="33"/>
      <c r="D12" s="33"/>
      <c r="E12" s="33"/>
      <c r="F12" s="34"/>
      <c r="G12" s="35"/>
      <c r="H12" s="36"/>
      <c r="I12" s="36"/>
      <c r="J12" s="35"/>
      <c r="K12" s="34"/>
      <c r="L12" s="33"/>
      <c r="M12" s="33"/>
      <c r="N12" s="33"/>
      <c r="O12" s="33"/>
      <c r="P12" s="34"/>
      <c r="Q12" s="33"/>
      <c r="R12" s="33"/>
      <c r="S12" s="33"/>
      <c r="T12" s="33"/>
    </row>
  </sheetData>
  <mergeCells count="21">
    <mergeCell ref="T11:T12"/>
    <mergeCell ref="M11:M12"/>
    <mergeCell ref="N11:N12"/>
    <mergeCell ref="O11:O12"/>
    <mergeCell ref="Q11:Q12"/>
    <mergeCell ref="R11:R12"/>
    <mergeCell ref="S11:S12"/>
    <mergeCell ref="Q7:T8"/>
    <mergeCell ref="B11:B12"/>
    <mergeCell ref="C11:C12"/>
    <mergeCell ref="E11:E12"/>
    <mergeCell ref="D11:D12"/>
    <mergeCell ref="G11:G12"/>
    <mergeCell ref="H11:H12"/>
    <mergeCell ref="I11:I12"/>
    <mergeCell ref="J11:J12"/>
    <mergeCell ref="L11:L12"/>
    <mergeCell ref="B3:E4"/>
    <mergeCell ref="B7:E8"/>
    <mergeCell ref="G7:J8"/>
    <mergeCell ref="L7:O8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'Suivi partenaires'!$A$6:$A$10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10"/>
  <sheetViews>
    <sheetView tabSelected="1" workbookViewId="0">
      <selection activeCell="C28" sqref="C28"/>
    </sheetView>
  </sheetViews>
  <sheetFormatPr baseColWidth="10" defaultRowHeight="12.75" x14ac:dyDescent="0.2"/>
  <cols>
    <col min="6" max="9" width="15.7109375" customWidth="1"/>
  </cols>
  <sheetData>
    <row r="1" spans="1:17" x14ac:dyDescent="0.2">
      <c r="B1" s="26" t="s">
        <v>43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8"/>
    </row>
    <row r="2" spans="1:17" ht="13.5" thickBot="1" x14ac:dyDescent="0.25"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1"/>
    </row>
    <row r="3" spans="1:17" ht="13.5" thickBot="1" x14ac:dyDescent="0.25"/>
    <row r="4" spans="1:17" x14ac:dyDescent="0.2">
      <c r="B4" s="3" t="s">
        <v>12</v>
      </c>
      <c r="C4" s="4"/>
      <c r="D4" s="4"/>
      <c r="E4" s="5"/>
      <c r="F4" s="3" t="s">
        <v>13</v>
      </c>
      <c r="G4" s="4"/>
      <c r="H4" s="4"/>
      <c r="I4" s="5"/>
      <c r="J4" s="16" t="s">
        <v>26</v>
      </c>
      <c r="K4" s="17"/>
      <c r="L4" s="17"/>
      <c r="M4" s="18"/>
      <c r="N4" s="16" t="s">
        <v>27</v>
      </c>
      <c r="O4" s="17"/>
      <c r="P4" s="17"/>
      <c r="Q4" s="18"/>
    </row>
    <row r="5" spans="1:17" x14ac:dyDescent="0.2">
      <c r="B5" s="6" t="s">
        <v>7</v>
      </c>
      <c r="C5" s="2" t="s">
        <v>8</v>
      </c>
      <c r="D5" s="2" t="s">
        <v>9</v>
      </c>
      <c r="E5" s="7" t="s">
        <v>10</v>
      </c>
      <c r="F5" s="6" t="s">
        <v>0</v>
      </c>
      <c r="G5" s="2" t="s">
        <v>14</v>
      </c>
      <c r="H5" s="2" t="s">
        <v>15</v>
      </c>
      <c r="I5" s="7" t="s">
        <v>1</v>
      </c>
      <c r="J5" s="13" t="s">
        <v>11</v>
      </c>
      <c r="K5" s="14" t="s">
        <v>11</v>
      </c>
      <c r="L5" s="14" t="s">
        <v>11</v>
      </c>
      <c r="M5" s="15" t="s">
        <v>11</v>
      </c>
      <c r="N5" s="13" t="s">
        <v>11</v>
      </c>
      <c r="O5" s="14" t="s">
        <v>11</v>
      </c>
      <c r="P5" s="14" t="s">
        <v>11</v>
      </c>
      <c r="Q5" s="15" t="s">
        <v>11</v>
      </c>
    </row>
    <row r="6" spans="1:17" ht="15" customHeight="1" x14ac:dyDescent="0.2">
      <c r="A6" s="32" t="s">
        <v>2</v>
      </c>
      <c r="B6" s="8" t="s">
        <v>16</v>
      </c>
      <c r="C6" s="1" t="s">
        <v>25</v>
      </c>
      <c r="D6" s="1" t="s">
        <v>28</v>
      </c>
      <c r="E6" s="24" t="s">
        <v>34</v>
      </c>
      <c r="F6" s="19">
        <v>43018</v>
      </c>
      <c r="G6" s="1">
        <v>20</v>
      </c>
      <c r="H6" s="1"/>
      <c r="I6" s="21">
        <f>EDATE(F6,4)</f>
        <v>43141</v>
      </c>
      <c r="J6" s="8" t="s">
        <v>38</v>
      </c>
      <c r="K6" s="1" t="s">
        <v>38</v>
      </c>
      <c r="L6" s="1" t="s">
        <v>38</v>
      </c>
      <c r="M6" s="9" t="s">
        <v>38</v>
      </c>
      <c r="N6" s="8" t="s">
        <v>38</v>
      </c>
      <c r="O6" s="1" t="s">
        <v>38</v>
      </c>
      <c r="P6" s="1" t="s">
        <v>38</v>
      </c>
      <c r="Q6" s="9" t="s">
        <v>38</v>
      </c>
    </row>
    <row r="7" spans="1:17" ht="15" customHeight="1" x14ac:dyDescent="0.2">
      <c r="A7" s="32" t="s">
        <v>3</v>
      </c>
      <c r="B7" s="8" t="s">
        <v>17</v>
      </c>
      <c r="C7" s="1" t="s">
        <v>18</v>
      </c>
      <c r="D7" s="1" t="s">
        <v>29</v>
      </c>
      <c r="E7" s="24" t="s">
        <v>35</v>
      </c>
      <c r="F7" s="19">
        <v>42952</v>
      </c>
      <c r="G7" s="1">
        <v>20</v>
      </c>
      <c r="H7" s="1"/>
      <c r="I7" s="21">
        <f t="shared" ref="I7:I10" si="0">EDATE(F7,4)</f>
        <v>43074</v>
      </c>
      <c r="J7" s="8" t="s">
        <v>39</v>
      </c>
      <c r="K7" s="1" t="s">
        <v>39</v>
      </c>
      <c r="L7" s="1" t="s">
        <v>39</v>
      </c>
      <c r="M7" s="9" t="s">
        <v>39</v>
      </c>
      <c r="N7" s="8" t="s">
        <v>39</v>
      </c>
      <c r="O7" s="1" t="s">
        <v>39</v>
      </c>
      <c r="P7" s="1" t="s">
        <v>39</v>
      </c>
      <c r="Q7" s="9" t="s">
        <v>39</v>
      </c>
    </row>
    <row r="8" spans="1:17" ht="15" customHeight="1" x14ac:dyDescent="0.2">
      <c r="A8" s="32" t="s">
        <v>4</v>
      </c>
      <c r="B8" s="8" t="s">
        <v>19</v>
      </c>
      <c r="C8" s="1" t="s">
        <v>20</v>
      </c>
      <c r="D8" s="1" t="s">
        <v>30</v>
      </c>
      <c r="E8" s="24" t="s">
        <v>33</v>
      </c>
      <c r="F8" s="19">
        <v>42981</v>
      </c>
      <c r="G8" s="1">
        <v>30</v>
      </c>
      <c r="H8" s="1"/>
      <c r="I8" s="21">
        <f t="shared" si="0"/>
        <v>43103</v>
      </c>
      <c r="J8" s="8" t="s">
        <v>40</v>
      </c>
      <c r="K8" s="1" t="s">
        <v>40</v>
      </c>
      <c r="L8" s="1" t="s">
        <v>40</v>
      </c>
      <c r="M8" s="9" t="s">
        <v>40</v>
      </c>
      <c r="N8" s="8" t="s">
        <v>40</v>
      </c>
      <c r="O8" s="1" t="s">
        <v>40</v>
      </c>
      <c r="P8" s="1" t="s">
        <v>40</v>
      </c>
      <c r="Q8" s="9" t="s">
        <v>40</v>
      </c>
    </row>
    <row r="9" spans="1:17" ht="15" customHeight="1" x14ac:dyDescent="0.2">
      <c r="A9" s="32" t="s">
        <v>5</v>
      </c>
      <c r="B9" s="8" t="s">
        <v>21</v>
      </c>
      <c r="C9" s="1" t="s">
        <v>22</v>
      </c>
      <c r="D9" s="1" t="s">
        <v>31</v>
      </c>
      <c r="E9" s="24" t="s">
        <v>36</v>
      </c>
      <c r="F9" s="19">
        <v>42981</v>
      </c>
      <c r="G9" s="1">
        <v>10</v>
      </c>
      <c r="H9" s="1"/>
      <c r="I9" s="21">
        <f t="shared" si="0"/>
        <v>43103</v>
      </c>
      <c r="J9" s="8" t="s">
        <v>41</v>
      </c>
      <c r="K9" s="1" t="s">
        <v>41</v>
      </c>
      <c r="L9" s="1" t="s">
        <v>41</v>
      </c>
      <c r="M9" s="9" t="s">
        <v>41</v>
      </c>
      <c r="N9" s="8" t="s">
        <v>41</v>
      </c>
      <c r="O9" s="1" t="s">
        <v>41</v>
      </c>
      <c r="P9" s="1" t="s">
        <v>41</v>
      </c>
      <c r="Q9" s="9" t="s">
        <v>41</v>
      </c>
    </row>
    <row r="10" spans="1:17" ht="15" customHeight="1" thickBot="1" x14ac:dyDescent="0.25">
      <c r="A10" s="32" t="s">
        <v>6</v>
      </c>
      <c r="B10" s="10" t="s">
        <v>23</v>
      </c>
      <c r="C10" s="11" t="s">
        <v>24</v>
      </c>
      <c r="D10" s="11" t="s">
        <v>32</v>
      </c>
      <c r="E10" s="25" t="s">
        <v>37</v>
      </c>
      <c r="F10" s="20">
        <v>42928</v>
      </c>
      <c r="G10" s="11">
        <v>50</v>
      </c>
      <c r="H10" s="11"/>
      <c r="I10" s="22">
        <f t="shared" si="0"/>
        <v>43051</v>
      </c>
      <c r="J10" s="10" t="s">
        <v>42</v>
      </c>
      <c r="K10" s="11" t="s">
        <v>42</v>
      </c>
      <c r="L10" s="11" t="s">
        <v>42</v>
      </c>
      <c r="M10" s="12" t="s">
        <v>42</v>
      </c>
      <c r="N10" s="10" t="s">
        <v>42</v>
      </c>
      <c r="O10" s="11" t="s">
        <v>42</v>
      </c>
      <c r="P10" s="11" t="s">
        <v>42</v>
      </c>
      <c r="Q10" s="12" t="s">
        <v>42</v>
      </c>
    </row>
  </sheetData>
  <mergeCells count="5">
    <mergeCell ref="B4:E4"/>
    <mergeCell ref="F4:I4"/>
    <mergeCell ref="J4:M4"/>
    <mergeCell ref="N4:Q4"/>
    <mergeCell ref="B1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production</vt:lpstr>
      <vt:lpstr>Suivi partenaires</vt:lpstr>
    </vt:vector>
  </TitlesOfParts>
  <Company>FWU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Gauffre</dc:creator>
  <cp:lastModifiedBy>Caroline Gauffre</cp:lastModifiedBy>
  <dcterms:created xsi:type="dcterms:W3CDTF">2017-10-03T15:43:39Z</dcterms:created>
  <dcterms:modified xsi:type="dcterms:W3CDTF">2017-10-20T07:56:34Z</dcterms:modified>
</cp:coreProperties>
</file>