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15" windowWidth="28515" windowHeight="12150"/>
  </bookViews>
  <sheets>
    <sheet name="Suivi production" sheetId="8" r:id="rId1"/>
    <sheet name="Suivi partenaires" sheetId="7" r:id="rId2"/>
  </sheets>
  <calcPr calcId="145621"/>
</workbook>
</file>

<file path=xl/calcChain.xml><?xml version="1.0" encoding="utf-8"?>
<calcChain xmlns="http://schemas.openxmlformats.org/spreadsheetml/2006/main">
  <c r="K33" i="8" l="1"/>
  <c r="K24" i="8"/>
  <c r="E28" i="8"/>
  <c r="D28" i="8"/>
  <c r="C28" i="8"/>
  <c r="B28" i="8"/>
  <c r="E20" i="8"/>
  <c r="D20" i="8"/>
  <c r="C20" i="8"/>
  <c r="B20" i="8"/>
  <c r="H11" i="8" l="1"/>
  <c r="I11" i="8"/>
  <c r="K15" i="8" s="1"/>
  <c r="J11" i="8"/>
  <c r="G11" i="8"/>
  <c r="E11" i="8"/>
  <c r="D11" i="8"/>
  <c r="C11" i="8"/>
  <c r="B11" i="8"/>
  <c r="I7" i="7"/>
  <c r="I8" i="7"/>
  <c r="I9" i="7"/>
  <c r="I10" i="7"/>
  <c r="I6" i="7"/>
</calcChain>
</file>

<file path=xl/sharedStrings.xml><?xml version="1.0" encoding="utf-8"?>
<sst xmlns="http://schemas.openxmlformats.org/spreadsheetml/2006/main" count="113" uniqueCount="48">
  <si>
    <t>Début de cycle</t>
  </si>
  <si>
    <t>Fin de cycle</t>
  </si>
  <si>
    <t>Agent 1</t>
  </si>
  <si>
    <t>Agent 2</t>
  </si>
  <si>
    <t>Agent 3</t>
  </si>
  <si>
    <t>Agent 4</t>
  </si>
  <si>
    <t>Agent 5</t>
  </si>
  <si>
    <t>Nom</t>
  </si>
  <si>
    <t>Prénom</t>
  </si>
  <si>
    <t>Adresse</t>
  </si>
  <si>
    <t>Téléphone</t>
  </si>
  <si>
    <t>…</t>
  </si>
  <si>
    <t>Coordonnées</t>
  </si>
  <si>
    <t>Production</t>
  </si>
  <si>
    <t>Prod attendue</t>
  </si>
  <si>
    <t>Prod réalisée</t>
  </si>
  <si>
    <t>Jerome</t>
  </si>
  <si>
    <t>Mylène</t>
  </si>
  <si>
    <t>Blanc</t>
  </si>
  <si>
    <t>George</t>
  </si>
  <si>
    <t>Noir</t>
  </si>
  <si>
    <t>Nicolas</t>
  </si>
  <si>
    <t>Rose</t>
  </si>
  <si>
    <t>Bruno</t>
  </si>
  <si>
    <t>Orange</t>
  </si>
  <si>
    <t>Jaune</t>
  </si>
  <si>
    <t>Autres infos</t>
  </si>
  <si>
    <t>Encore plus d'infos</t>
  </si>
  <si>
    <t>3 rue</t>
  </si>
  <si>
    <t>4 avenue</t>
  </si>
  <si>
    <t>5 bd</t>
  </si>
  <si>
    <t>6 route</t>
  </si>
  <si>
    <t>7 impasse</t>
  </si>
  <si>
    <t>03</t>
  </si>
  <si>
    <t>01</t>
  </si>
  <si>
    <t>02</t>
  </si>
  <si>
    <t>04</t>
  </si>
  <si>
    <t>05</t>
  </si>
  <si>
    <t>x</t>
  </si>
  <si>
    <t>y</t>
  </si>
  <si>
    <t>z</t>
  </si>
  <si>
    <t>a</t>
  </si>
  <si>
    <t>b</t>
  </si>
  <si>
    <t>Tableau des partenaires</t>
  </si>
  <si>
    <t>Total</t>
  </si>
  <si>
    <t>Année 1</t>
  </si>
  <si>
    <t>Année 2</t>
  </si>
  <si>
    <t>Année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</si>
</sst>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._0_0"/>
  </numFmts>
  <fonts count="7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rgb="FFFA7D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theme="1"/>
      </left>
      <right/>
      <top/>
      <bottom/>
      <diagonal/>
    </border>
  </borders>
  <cellStyleXfs count="5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0" fontId="3" fillId="3" borderId="1" applyNumberFormat="0" applyAlignment="0" applyProtection="0"/>
    <xf numFmtId="0" fontId="4" fillId="2" borderId="0" applyNumberFormat="0" applyBorder="0" applyAlignment="0" applyProtection="0"/>
  </cellStyleXfs>
  <cellXfs count="60">
    <xf numFmtId="0" fontId="0" fillId="0" borderId="0" xfId="0"/>
    <xf numFmtId="0" fontId="0" fillId="0" borderId="2" xfId="0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6" borderId="16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14" fontId="0" fillId="0" borderId="16" xfId="0" applyNumberFormat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49" fontId="0" fillId="0" borderId="11" xfId="0" applyNumberFormat="1" applyBorder="1" applyAlignment="1">
      <alignment horizontal="center"/>
    </xf>
    <xf numFmtId="49" fontId="0" fillId="0" borderId="13" xfId="0" applyNumberFormat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0" borderId="0" xfId="0" applyAlignment="1">
      <alignment vertical="center"/>
    </xf>
    <xf numFmtId="0" fontId="5" fillId="5" borderId="21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0" fontId="5" fillId="5" borderId="23" xfId="0" applyFont="1" applyFill="1" applyBorder="1" applyAlignment="1">
      <alignment horizontal="center" vertical="center"/>
    </xf>
    <xf numFmtId="0" fontId="5" fillId="5" borderId="24" xfId="0" applyFont="1" applyFill="1" applyBorder="1" applyAlignment="1">
      <alignment horizontal="center" vertical="center"/>
    </xf>
    <xf numFmtId="0" fontId="5" fillId="5" borderId="25" xfId="0" applyFont="1" applyFill="1" applyBorder="1" applyAlignment="1">
      <alignment horizontal="center" vertical="center"/>
    </xf>
    <xf numFmtId="0" fontId="5" fillId="5" borderId="26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15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5" fillId="7" borderId="28" xfId="0" applyFont="1" applyFill="1" applyBorder="1" applyAlignment="1">
      <alignment horizontal="center" vertical="center"/>
    </xf>
    <xf numFmtId="0" fontId="5" fillId="7" borderId="29" xfId="0" applyFont="1" applyFill="1" applyBorder="1" applyAlignment="1">
      <alignment horizontal="center" vertical="center"/>
    </xf>
    <xf numFmtId="0" fontId="5" fillId="7" borderId="30" xfId="0" applyFont="1" applyFill="1" applyBorder="1" applyAlignment="1">
      <alignment horizontal="center" vertical="center"/>
    </xf>
    <xf numFmtId="0" fontId="5" fillId="7" borderId="31" xfId="0" applyFont="1" applyFill="1" applyBorder="1" applyAlignment="1">
      <alignment horizontal="center" vertical="center"/>
    </xf>
    <xf numFmtId="0" fontId="5" fillId="7" borderId="32" xfId="0" applyFont="1" applyFill="1" applyBorder="1" applyAlignment="1">
      <alignment horizontal="center" vertical="center"/>
    </xf>
    <xf numFmtId="0" fontId="5" fillId="7" borderId="33" xfId="0" applyFont="1" applyFill="1" applyBorder="1" applyAlignment="1">
      <alignment horizontal="center" vertical="center"/>
    </xf>
    <xf numFmtId="0" fontId="0" fillId="6" borderId="0" xfId="0" applyFill="1" applyAlignment="1">
      <alignment vertical="center"/>
    </xf>
    <xf numFmtId="0" fontId="0" fillId="6" borderId="0" xfId="0" applyFill="1" applyBorder="1" applyAlignment="1">
      <alignment vertical="center"/>
    </xf>
    <xf numFmtId="0" fontId="0" fillId="6" borderId="0" xfId="0" applyFill="1"/>
    <xf numFmtId="14" fontId="0" fillId="0" borderId="2" xfId="0" applyNumberFormat="1" applyFill="1" applyBorder="1" applyAlignment="1">
      <alignment horizontal="center" vertical="center"/>
    </xf>
    <xf numFmtId="0" fontId="0" fillId="0" borderId="27" xfId="0" applyFill="1" applyBorder="1" applyAlignment="1">
      <alignment horizontal="center"/>
    </xf>
    <xf numFmtId="0" fontId="0" fillId="0" borderId="2" xfId="0" applyNumberFormat="1" applyFill="1" applyBorder="1" applyAlignment="1">
      <alignment horizontal="center" vertical="center"/>
    </xf>
    <xf numFmtId="0" fontId="0" fillId="6" borderId="0" xfId="0" applyFill="1" applyAlignment="1"/>
    <xf numFmtId="0" fontId="0" fillId="8" borderId="0" xfId="0" applyFill="1"/>
    <xf numFmtId="0" fontId="0" fillId="6" borderId="0" xfId="0" applyFill="1" applyAlignment="1">
      <alignment horizontal="center"/>
    </xf>
    <xf numFmtId="0" fontId="0" fillId="6" borderId="34" xfId="0" applyFill="1" applyBorder="1" applyAlignment="1">
      <alignment horizontal="center"/>
    </xf>
    <xf numFmtId="0" fontId="6" fillId="6" borderId="0" xfId="0" applyFont="1" applyFill="1" applyAlignment="1">
      <alignment horizontal="center"/>
    </xf>
  </cellXfs>
  <cellStyles count="5">
    <cellStyle name="BvDAddIn_Currency" xfId="2"/>
    <cellStyle name="Calcul 2" xfId="3"/>
    <cellStyle name="Normal" xfId="0" builtinId="0"/>
    <cellStyle name="Normal 2" xfId="1"/>
    <cellStyle name="Satisfaisant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1</xdr:row>
      <xdr:rowOff>123825</xdr:rowOff>
    </xdr:from>
    <xdr:to>
      <xdr:col>1</xdr:col>
      <xdr:colOff>161925</xdr:colOff>
      <xdr:row>3</xdr:row>
      <xdr:rowOff>38100</xdr:rowOff>
    </xdr:to>
    <xdr:cxnSp macro="">
      <xdr:nvCxnSpPr>
        <xdr:cNvPr id="3" name="Connecteur droit avec flèche 2"/>
        <xdr:cNvCxnSpPr/>
      </xdr:nvCxnSpPr>
      <xdr:spPr>
        <a:xfrm>
          <a:off x="304800" y="285750"/>
          <a:ext cx="619125" cy="247650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0</xdr:colOff>
      <xdr:row>0</xdr:row>
      <xdr:rowOff>38100</xdr:rowOff>
    </xdr:from>
    <xdr:ext cx="1221681" cy="280205"/>
    <xdr:sp macro="" textlink="">
      <xdr:nvSpPr>
        <xdr:cNvPr id="6" name="ZoneTexte 5"/>
        <xdr:cNvSpPr txBox="1"/>
      </xdr:nvSpPr>
      <xdr:spPr>
        <a:xfrm>
          <a:off x="0" y="38100"/>
          <a:ext cx="1221681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de-DE" sz="1200" b="1"/>
            <a:t>Liste déroulante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T36"/>
  <sheetViews>
    <sheetView tabSelected="1" workbookViewId="0">
      <selection activeCell="H45" sqref="H45"/>
    </sheetView>
  </sheetViews>
  <sheetFormatPr baseColWidth="10" defaultRowHeight="12.75" x14ac:dyDescent="0.2"/>
  <cols>
    <col min="7" max="10" width="15.7109375" customWidth="1"/>
  </cols>
  <sheetData>
    <row r="2" spans="2:20" ht="13.5" thickBot="1" x14ac:dyDescent="0.25"/>
    <row r="3" spans="2:20" x14ac:dyDescent="0.2">
      <c r="B3" s="43" t="s">
        <v>2</v>
      </c>
      <c r="C3" s="44"/>
      <c r="D3" s="44"/>
      <c r="E3" s="44"/>
      <c r="F3" s="44"/>
      <c r="G3" s="44"/>
      <c r="H3" s="44"/>
      <c r="I3" s="44"/>
      <c r="J3" s="45"/>
    </row>
    <row r="4" spans="2:20" ht="13.5" thickBot="1" x14ac:dyDescent="0.25">
      <c r="B4" s="46"/>
      <c r="C4" s="47"/>
      <c r="D4" s="47"/>
      <c r="E4" s="47"/>
      <c r="F4" s="47"/>
      <c r="G4" s="47"/>
      <c r="H4" s="47"/>
      <c r="I4" s="47"/>
      <c r="J4" s="48"/>
    </row>
    <row r="7" spans="2:20" x14ac:dyDescent="0.2">
      <c r="B7" s="27" t="s">
        <v>12</v>
      </c>
      <c r="C7" s="28"/>
      <c r="D7" s="28"/>
      <c r="E7" s="29"/>
      <c r="G7" s="27" t="s">
        <v>13</v>
      </c>
      <c r="H7" s="28"/>
      <c r="I7" s="28"/>
      <c r="J7" s="29"/>
      <c r="L7" s="42"/>
      <c r="M7" s="42"/>
      <c r="N7" s="42"/>
      <c r="O7" s="42"/>
      <c r="P7" s="40"/>
      <c r="Q7" s="42"/>
      <c r="R7" s="42"/>
      <c r="S7" s="42"/>
      <c r="T7" s="42"/>
    </row>
    <row r="8" spans="2:20" x14ac:dyDescent="0.2">
      <c r="B8" s="30"/>
      <c r="C8" s="31"/>
      <c r="D8" s="31"/>
      <c r="E8" s="32"/>
      <c r="G8" s="30"/>
      <c r="H8" s="31"/>
      <c r="I8" s="31"/>
      <c r="J8" s="32"/>
      <c r="L8" s="42"/>
      <c r="M8" s="42"/>
      <c r="N8" s="42"/>
      <c r="O8" s="42"/>
      <c r="P8" s="40"/>
      <c r="Q8" s="42"/>
      <c r="R8" s="42"/>
      <c r="S8" s="42"/>
      <c r="T8" s="42"/>
    </row>
    <row r="9" spans="2:20" x14ac:dyDescent="0.2">
      <c r="L9" s="40"/>
      <c r="M9" s="40"/>
      <c r="N9" s="40"/>
      <c r="O9" s="40"/>
      <c r="P9" s="40"/>
      <c r="Q9" s="40"/>
      <c r="R9" s="40"/>
      <c r="S9" s="40"/>
      <c r="T9" s="40"/>
    </row>
    <row r="10" spans="2:20" x14ac:dyDescent="0.2">
      <c r="B10" s="2" t="s">
        <v>7</v>
      </c>
      <c r="C10" s="2" t="s">
        <v>8</v>
      </c>
      <c r="D10" s="2" t="s">
        <v>9</v>
      </c>
      <c r="E10" s="2" t="s">
        <v>10</v>
      </c>
      <c r="G10" s="2" t="s">
        <v>0</v>
      </c>
      <c r="H10" s="2" t="s">
        <v>14</v>
      </c>
      <c r="I10" s="2" t="s">
        <v>15</v>
      </c>
      <c r="J10" s="2" t="s">
        <v>1</v>
      </c>
      <c r="L10" s="41"/>
      <c r="M10" s="41"/>
      <c r="N10" s="41"/>
      <c r="O10" s="41"/>
      <c r="P10" s="40"/>
      <c r="Q10" s="41"/>
      <c r="R10" s="41"/>
      <c r="S10" s="41"/>
      <c r="T10" s="41"/>
    </row>
    <row r="11" spans="2:20" x14ac:dyDescent="0.2">
      <c r="B11" s="33" t="str">
        <f>VLOOKUP(B3,'Suivi partenaires'!A5:Q10,2,0)</f>
        <v>Jerome</v>
      </c>
      <c r="C11" s="33" t="str">
        <f>VLOOKUP(B3,'Suivi partenaires'!A5:Q10,3,0)</f>
        <v>Jaune</v>
      </c>
      <c r="D11" s="33" t="str">
        <f>VLOOKUP(B3,'Suivi partenaires'!A5:Q10,4,0)</f>
        <v>3 rue</v>
      </c>
      <c r="E11" s="33" t="str">
        <f>VLOOKUP(B3,'Suivi partenaires'!A5:Q10,5,0)</f>
        <v>01</v>
      </c>
      <c r="F11" s="20"/>
      <c r="G11" s="52">
        <f>VLOOKUP(B3,'Suivi partenaires'!A5:Q10,6,0)</f>
        <v>43018</v>
      </c>
      <c r="H11" s="54">
        <f>VLOOKUP(B3,'Suivi partenaires'!A5:Q10,7,0)</f>
        <v>20</v>
      </c>
      <c r="I11" s="54">
        <f>VLOOKUP(B3,'Suivi partenaires'!A5:Q10,8,0)</f>
        <v>0</v>
      </c>
      <c r="J11" s="52">
        <f>VLOOKUP(B3,'Suivi partenaires'!A5:Q10,9,0)</f>
        <v>43141</v>
      </c>
      <c r="K11" s="49"/>
      <c r="L11" s="50"/>
      <c r="M11" s="42"/>
      <c r="N11" s="42"/>
      <c r="O11" s="42"/>
      <c r="P11" s="42"/>
      <c r="Q11" s="42"/>
      <c r="R11" s="42"/>
      <c r="S11" s="42"/>
      <c r="T11" s="42"/>
    </row>
    <row r="12" spans="2:20" x14ac:dyDescent="0.2">
      <c r="B12" s="33"/>
      <c r="C12" s="33"/>
      <c r="D12" s="33"/>
      <c r="E12" s="33"/>
      <c r="F12" s="20"/>
      <c r="G12" s="52"/>
      <c r="H12" s="54"/>
      <c r="I12" s="54"/>
      <c r="J12" s="52"/>
      <c r="K12" s="49"/>
      <c r="L12" s="50"/>
      <c r="M12" s="42"/>
      <c r="N12" s="42"/>
      <c r="O12" s="42"/>
      <c r="P12" s="42"/>
      <c r="Q12" s="42"/>
      <c r="R12" s="42"/>
      <c r="S12" s="42"/>
      <c r="T12" s="42"/>
    </row>
    <row r="13" spans="2:20" x14ac:dyDescent="0.2">
      <c r="G13" s="51"/>
      <c r="H13" s="51"/>
      <c r="I13" s="51"/>
      <c r="J13" s="51"/>
      <c r="K13" s="59" t="s">
        <v>45</v>
      </c>
      <c r="L13" s="59"/>
    </row>
    <row r="14" spans="2:20" x14ac:dyDescent="0.2">
      <c r="G14" s="53"/>
      <c r="H14" s="53"/>
      <c r="I14" s="53"/>
      <c r="J14" s="53"/>
      <c r="K14" s="58" t="s">
        <v>44</v>
      </c>
      <c r="L14" s="57"/>
    </row>
    <row r="15" spans="2:20" x14ac:dyDescent="0.2">
      <c r="G15" s="53"/>
      <c r="H15" s="53"/>
      <c r="I15" s="53"/>
      <c r="J15" s="53"/>
      <c r="K15" s="58">
        <f>SUM(I11,I14,I17)</f>
        <v>0</v>
      </c>
      <c r="L15" s="57"/>
    </row>
    <row r="16" spans="2:20" x14ac:dyDescent="0.2">
      <c r="B16" s="27" t="s">
        <v>26</v>
      </c>
      <c r="C16" s="28"/>
      <c r="D16" s="28"/>
      <c r="E16" s="29"/>
      <c r="G16" s="51"/>
      <c r="H16" s="51"/>
      <c r="I16" s="51"/>
      <c r="J16" s="51"/>
      <c r="K16" s="51"/>
      <c r="L16" s="51"/>
    </row>
    <row r="17" spans="2:12" x14ac:dyDescent="0.2">
      <c r="B17" s="30"/>
      <c r="C17" s="31"/>
      <c r="D17" s="31"/>
      <c r="E17" s="32"/>
      <c r="G17" s="53"/>
      <c r="H17" s="53"/>
      <c r="I17" s="53"/>
      <c r="J17" s="53"/>
      <c r="K17" s="51"/>
      <c r="L17" s="51"/>
    </row>
    <row r="18" spans="2:12" x14ac:dyDescent="0.2">
      <c r="G18" s="53"/>
      <c r="H18" s="53"/>
      <c r="I18" s="53"/>
      <c r="J18" s="53"/>
      <c r="K18" s="51"/>
      <c r="L18" s="51"/>
    </row>
    <row r="19" spans="2:12" x14ac:dyDescent="0.2">
      <c r="B19" s="2" t="s">
        <v>11</v>
      </c>
      <c r="C19" s="2" t="s">
        <v>11</v>
      </c>
      <c r="D19" s="2" t="s">
        <v>11</v>
      </c>
      <c r="E19" s="2" t="s">
        <v>11</v>
      </c>
      <c r="G19" s="56"/>
      <c r="H19" s="56"/>
      <c r="I19" s="56"/>
      <c r="J19" s="56"/>
      <c r="K19" s="56"/>
      <c r="L19" s="56"/>
    </row>
    <row r="20" spans="2:12" x14ac:dyDescent="0.2">
      <c r="B20" s="33" t="str">
        <f>VLOOKUP(B3,'Suivi partenaires'!A5:Q10,10,0)</f>
        <v>x</v>
      </c>
      <c r="C20" s="33" t="str">
        <f>VLOOKUP(B3,'Suivi partenaires'!A5:Q10,11,0)</f>
        <v>x</v>
      </c>
      <c r="D20" s="33" t="str">
        <f>VLOOKUP(B3,'Suivi partenaires'!A5:Q10,12,0)</f>
        <v>x</v>
      </c>
      <c r="E20" s="33" t="str">
        <f>VLOOKUP(B3,'Suivi partenaires'!A5:Q10,13,0)</f>
        <v>x</v>
      </c>
      <c r="G20" s="53"/>
      <c r="H20" s="53"/>
      <c r="I20" s="53"/>
      <c r="J20" s="53"/>
      <c r="K20" s="51"/>
      <c r="L20" s="51"/>
    </row>
    <row r="21" spans="2:12" x14ac:dyDescent="0.2">
      <c r="B21" s="33"/>
      <c r="C21" s="33"/>
      <c r="D21" s="33"/>
      <c r="E21" s="33"/>
      <c r="G21" s="53"/>
      <c r="H21" s="53"/>
      <c r="I21" s="53"/>
      <c r="J21" s="53"/>
      <c r="K21" s="51"/>
      <c r="L21" s="51"/>
    </row>
    <row r="22" spans="2:12" x14ac:dyDescent="0.2">
      <c r="G22" s="51"/>
      <c r="H22" s="51"/>
      <c r="I22" s="51"/>
      <c r="J22" s="51"/>
      <c r="K22" s="59" t="s">
        <v>46</v>
      </c>
      <c r="L22" s="59"/>
    </row>
    <row r="23" spans="2:12" x14ac:dyDescent="0.2">
      <c r="G23" s="53"/>
      <c r="H23" s="53"/>
      <c r="I23" s="53"/>
      <c r="J23" s="53"/>
      <c r="K23" s="58" t="s">
        <v>44</v>
      </c>
      <c r="L23" s="57"/>
    </row>
    <row r="24" spans="2:12" x14ac:dyDescent="0.2">
      <c r="B24" s="27" t="s">
        <v>27</v>
      </c>
      <c r="C24" s="28"/>
      <c r="D24" s="28"/>
      <c r="E24" s="29"/>
      <c r="G24" s="53"/>
      <c r="H24" s="53"/>
      <c r="I24" s="53"/>
      <c r="J24" s="53"/>
      <c r="K24" s="58">
        <f>SUM(I20,I23,I26)</f>
        <v>0</v>
      </c>
      <c r="L24" s="57"/>
    </row>
    <row r="25" spans="2:12" x14ac:dyDescent="0.2">
      <c r="B25" s="30"/>
      <c r="C25" s="31"/>
      <c r="D25" s="31"/>
      <c r="E25" s="32"/>
      <c r="G25" s="51"/>
      <c r="H25" s="51"/>
      <c r="I25" s="51"/>
      <c r="J25" s="51"/>
      <c r="K25" s="51"/>
      <c r="L25" s="51"/>
    </row>
    <row r="26" spans="2:12" x14ac:dyDescent="0.2">
      <c r="G26" s="53"/>
      <c r="H26" s="53"/>
      <c r="I26" s="53"/>
      <c r="J26" s="53"/>
      <c r="K26" s="51"/>
      <c r="L26" s="51"/>
    </row>
    <row r="27" spans="2:12" x14ac:dyDescent="0.2">
      <c r="B27" s="2" t="s">
        <v>11</v>
      </c>
      <c r="C27" s="2" t="s">
        <v>11</v>
      </c>
      <c r="D27" s="2" t="s">
        <v>11</v>
      </c>
      <c r="E27" s="2" t="s">
        <v>11</v>
      </c>
      <c r="G27" s="53"/>
      <c r="H27" s="53"/>
      <c r="I27" s="53"/>
      <c r="J27" s="53"/>
      <c r="K27" s="51"/>
      <c r="L27" s="51"/>
    </row>
    <row r="28" spans="2:12" x14ac:dyDescent="0.2">
      <c r="B28" s="33" t="str">
        <f>VLOOKUP(B3,'Suivi partenaires'!A5:Q10,14,0)</f>
        <v>x</v>
      </c>
      <c r="C28" s="33" t="str">
        <f>VLOOKUP(B3,'Suivi partenaires'!A5:Q10,15,0)</f>
        <v>x</v>
      </c>
      <c r="D28" s="33" t="str">
        <f>VLOOKUP(B3,'Suivi partenaires'!A5:Q10,16,0)</f>
        <v>x</v>
      </c>
      <c r="E28" s="33" t="str">
        <f>VLOOKUP(B3,'Suivi partenaires'!A5:Q10,17,0)</f>
        <v>x</v>
      </c>
      <c r="G28" s="56"/>
      <c r="H28" s="56"/>
      <c r="I28" s="56"/>
      <c r="J28" s="56"/>
      <c r="K28" s="56"/>
      <c r="L28" s="56"/>
    </row>
    <row r="29" spans="2:12" x14ac:dyDescent="0.2">
      <c r="B29" s="33"/>
      <c r="C29" s="33"/>
      <c r="D29" s="33"/>
      <c r="E29" s="33"/>
      <c r="G29" s="53"/>
      <c r="H29" s="53"/>
      <c r="I29" s="53"/>
      <c r="J29" s="53"/>
      <c r="K29" s="51"/>
      <c r="L29" s="51"/>
    </row>
    <row r="30" spans="2:12" x14ac:dyDescent="0.2">
      <c r="G30" s="53"/>
      <c r="H30" s="53"/>
      <c r="I30" s="53"/>
      <c r="J30" s="53"/>
      <c r="K30" s="51"/>
      <c r="L30" s="51"/>
    </row>
    <row r="31" spans="2:12" x14ac:dyDescent="0.2">
      <c r="G31" s="51"/>
      <c r="H31" s="51"/>
      <c r="I31" s="55"/>
      <c r="J31" s="51"/>
      <c r="K31" s="59" t="s">
        <v>47</v>
      </c>
      <c r="L31" s="59"/>
    </row>
    <row r="32" spans="2:12" x14ac:dyDescent="0.2">
      <c r="G32" s="53"/>
      <c r="H32" s="53"/>
      <c r="I32" s="53"/>
      <c r="J32" s="53"/>
      <c r="K32" s="58" t="s">
        <v>44</v>
      </c>
      <c r="L32" s="57"/>
    </row>
    <row r="33" spans="7:12" x14ac:dyDescent="0.2">
      <c r="G33" s="53"/>
      <c r="H33" s="53"/>
      <c r="I33" s="53"/>
      <c r="J33" s="53"/>
      <c r="K33" s="58">
        <f>SUM(I29,I32,I35)</f>
        <v>0</v>
      </c>
      <c r="L33" s="57"/>
    </row>
    <row r="34" spans="7:12" x14ac:dyDescent="0.2">
      <c r="G34" s="51"/>
      <c r="H34" s="51"/>
      <c r="I34" s="51"/>
      <c r="J34" s="51"/>
      <c r="K34" s="51"/>
      <c r="L34" s="51"/>
    </row>
    <row r="35" spans="7:12" x14ac:dyDescent="0.2">
      <c r="G35" s="53"/>
      <c r="H35" s="53"/>
      <c r="I35" s="53"/>
      <c r="J35" s="53"/>
      <c r="K35" s="51"/>
      <c r="L35" s="51"/>
    </row>
    <row r="36" spans="7:12" x14ac:dyDescent="0.2">
      <c r="G36" s="53"/>
      <c r="H36" s="53"/>
      <c r="I36" s="53"/>
      <c r="J36" s="53"/>
      <c r="K36" s="51"/>
      <c r="L36" s="51"/>
    </row>
  </sheetData>
  <mergeCells count="62">
    <mergeCell ref="K32:L32"/>
    <mergeCell ref="K33:L33"/>
    <mergeCell ref="G32:G33"/>
    <mergeCell ref="H32:H33"/>
    <mergeCell ref="I32:I33"/>
    <mergeCell ref="J32:J33"/>
    <mergeCell ref="G35:G36"/>
    <mergeCell ref="H35:H36"/>
    <mergeCell ref="I35:I36"/>
    <mergeCell ref="J35:J36"/>
    <mergeCell ref="H29:H30"/>
    <mergeCell ref="J29:J30"/>
    <mergeCell ref="I29:I30"/>
    <mergeCell ref="K13:L13"/>
    <mergeCell ref="K14:L14"/>
    <mergeCell ref="K15:L15"/>
    <mergeCell ref="K22:L22"/>
    <mergeCell ref="K23:L23"/>
    <mergeCell ref="K24:L24"/>
    <mergeCell ref="K31:L31"/>
    <mergeCell ref="B28:B29"/>
    <mergeCell ref="C28:C29"/>
    <mergeCell ref="D28:D29"/>
    <mergeCell ref="E28:E29"/>
    <mergeCell ref="G29:G30"/>
    <mergeCell ref="G26:G27"/>
    <mergeCell ref="H26:H27"/>
    <mergeCell ref="I26:I27"/>
    <mergeCell ref="J26:J27"/>
    <mergeCell ref="B16:E17"/>
    <mergeCell ref="B20:B21"/>
    <mergeCell ref="C20:C21"/>
    <mergeCell ref="D20:D21"/>
    <mergeCell ref="E20:E21"/>
    <mergeCell ref="B24:E25"/>
    <mergeCell ref="G20:G21"/>
    <mergeCell ref="H20:H21"/>
    <mergeCell ref="I20:I21"/>
    <mergeCell ref="J20:J21"/>
    <mergeCell ref="G23:G24"/>
    <mergeCell ref="H23:H24"/>
    <mergeCell ref="I23:I24"/>
    <mergeCell ref="J23:J24"/>
    <mergeCell ref="G14:G15"/>
    <mergeCell ref="H14:H15"/>
    <mergeCell ref="I14:I15"/>
    <mergeCell ref="J14:J15"/>
    <mergeCell ref="G17:G18"/>
    <mergeCell ref="H17:H18"/>
    <mergeCell ref="I17:I18"/>
    <mergeCell ref="J17:J18"/>
    <mergeCell ref="H11:H12"/>
    <mergeCell ref="I11:I12"/>
    <mergeCell ref="J11:J12"/>
    <mergeCell ref="B11:B12"/>
    <mergeCell ref="C11:C12"/>
    <mergeCell ref="E11:E12"/>
    <mergeCell ref="D11:D12"/>
    <mergeCell ref="G11:G12"/>
    <mergeCell ref="B7:E8"/>
    <mergeCell ref="G7:J8"/>
    <mergeCell ref="B3:J4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'Suivi partenaires'!$A$6:$A$10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10"/>
  <sheetViews>
    <sheetView workbookViewId="0">
      <selection activeCell="E20" sqref="E20"/>
    </sheetView>
  </sheetViews>
  <sheetFormatPr baseColWidth="10" defaultRowHeight="12.75" x14ac:dyDescent="0.2"/>
  <cols>
    <col min="6" max="9" width="15.7109375" customWidth="1"/>
  </cols>
  <sheetData>
    <row r="1" spans="1:17" x14ac:dyDescent="0.2">
      <c r="B1" s="21" t="s">
        <v>43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3"/>
    </row>
    <row r="2" spans="1:17" ht="13.5" thickBot="1" x14ac:dyDescent="0.25">
      <c r="B2" s="24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6"/>
    </row>
    <row r="3" spans="1:17" ht="13.5" thickBot="1" x14ac:dyDescent="0.25"/>
    <row r="4" spans="1:17" x14ac:dyDescent="0.2">
      <c r="B4" s="34" t="s">
        <v>12</v>
      </c>
      <c r="C4" s="35"/>
      <c r="D4" s="35"/>
      <c r="E4" s="36"/>
      <c r="F4" s="34" t="s">
        <v>13</v>
      </c>
      <c r="G4" s="35"/>
      <c r="H4" s="35"/>
      <c r="I4" s="36"/>
      <c r="J4" s="37" t="s">
        <v>26</v>
      </c>
      <c r="K4" s="38"/>
      <c r="L4" s="38"/>
      <c r="M4" s="39"/>
      <c r="N4" s="37" t="s">
        <v>27</v>
      </c>
      <c r="O4" s="38"/>
      <c r="P4" s="38"/>
      <c r="Q4" s="39"/>
    </row>
    <row r="5" spans="1:17" x14ac:dyDescent="0.2">
      <c r="B5" s="3" t="s">
        <v>7</v>
      </c>
      <c r="C5" s="2" t="s">
        <v>8</v>
      </c>
      <c r="D5" s="2" t="s">
        <v>9</v>
      </c>
      <c r="E5" s="4" t="s">
        <v>10</v>
      </c>
      <c r="F5" s="3" t="s">
        <v>0</v>
      </c>
      <c r="G5" s="2" t="s">
        <v>14</v>
      </c>
      <c r="H5" s="2" t="s">
        <v>15</v>
      </c>
      <c r="I5" s="4" t="s">
        <v>1</v>
      </c>
      <c r="J5" s="10" t="s">
        <v>11</v>
      </c>
      <c r="K5" s="11" t="s">
        <v>11</v>
      </c>
      <c r="L5" s="11" t="s">
        <v>11</v>
      </c>
      <c r="M5" s="12" t="s">
        <v>11</v>
      </c>
      <c r="N5" s="10" t="s">
        <v>11</v>
      </c>
      <c r="O5" s="11" t="s">
        <v>11</v>
      </c>
      <c r="P5" s="11" t="s">
        <v>11</v>
      </c>
      <c r="Q5" s="12" t="s">
        <v>11</v>
      </c>
    </row>
    <row r="6" spans="1:17" ht="15" customHeight="1" x14ac:dyDescent="0.2">
      <c r="A6" s="19" t="s">
        <v>2</v>
      </c>
      <c r="B6" s="5" t="s">
        <v>16</v>
      </c>
      <c r="C6" s="1" t="s">
        <v>25</v>
      </c>
      <c r="D6" s="1" t="s">
        <v>28</v>
      </c>
      <c r="E6" s="17" t="s">
        <v>34</v>
      </c>
      <c r="F6" s="13">
        <v>43018</v>
      </c>
      <c r="G6" s="1">
        <v>20</v>
      </c>
      <c r="H6" s="1"/>
      <c r="I6" s="15">
        <f>EDATE(F6,4)</f>
        <v>43141</v>
      </c>
      <c r="J6" s="5" t="s">
        <v>38</v>
      </c>
      <c r="K6" s="1" t="s">
        <v>38</v>
      </c>
      <c r="L6" s="1" t="s">
        <v>38</v>
      </c>
      <c r="M6" s="6" t="s">
        <v>38</v>
      </c>
      <c r="N6" s="5" t="s">
        <v>38</v>
      </c>
      <c r="O6" s="1" t="s">
        <v>38</v>
      </c>
      <c r="P6" s="1" t="s">
        <v>38</v>
      </c>
      <c r="Q6" s="6" t="s">
        <v>38</v>
      </c>
    </row>
    <row r="7" spans="1:17" ht="15" customHeight="1" x14ac:dyDescent="0.2">
      <c r="A7" s="19" t="s">
        <v>3</v>
      </c>
      <c r="B7" s="5" t="s">
        <v>17</v>
      </c>
      <c r="C7" s="1" t="s">
        <v>18</v>
      </c>
      <c r="D7" s="1" t="s">
        <v>29</v>
      </c>
      <c r="E7" s="17" t="s">
        <v>35</v>
      </c>
      <c r="F7" s="13">
        <v>42952</v>
      </c>
      <c r="G7" s="1">
        <v>20</v>
      </c>
      <c r="H7" s="1"/>
      <c r="I7" s="15">
        <f t="shared" ref="I7:I10" si="0">EDATE(F7,4)</f>
        <v>43074</v>
      </c>
      <c r="J7" s="5" t="s">
        <v>39</v>
      </c>
      <c r="K7" s="1" t="s">
        <v>39</v>
      </c>
      <c r="L7" s="1" t="s">
        <v>39</v>
      </c>
      <c r="M7" s="6" t="s">
        <v>39</v>
      </c>
      <c r="N7" s="5" t="s">
        <v>39</v>
      </c>
      <c r="O7" s="1" t="s">
        <v>39</v>
      </c>
      <c r="P7" s="1" t="s">
        <v>39</v>
      </c>
      <c r="Q7" s="6" t="s">
        <v>39</v>
      </c>
    </row>
    <row r="8" spans="1:17" ht="15" customHeight="1" x14ac:dyDescent="0.2">
      <c r="A8" s="19" t="s">
        <v>4</v>
      </c>
      <c r="B8" s="5" t="s">
        <v>19</v>
      </c>
      <c r="C8" s="1" t="s">
        <v>20</v>
      </c>
      <c r="D8" s="1" t="s">
        <v>30</v>
      </c>
      <c r="E8" s="17" t="s">
        <v>33</v>
      </c>
      <c r="F8" s="13">
        <v>42981</v>
      </c>
      <c r="G8" s="1">
        <v>30</v>
      </c>
      <c r="H8" s="1"/>
      <c r="I8" s="15">
        <f t="shared" si="0"/>
        <v>43103</v>
      </c>
      <c r="J8" s="5" t="s">
        <v>40</v>
      </c>
      <c r="K8" s="1" t="s">
        <v>40</v>
      </c>
      <c r="L8" s="1" t="s">
        <v>40</v>
      </c>
      <c r="M8" s="6" t="s">
        <v>40</v>
      </c>
      <c r="N8" s="5" t="s">
        <v>40</v>
      </c>
      <c r="O8" s="1" t="s">
        <v>40</v>
      </c>
      <c r="P8" s="1" t="s">
        <v>40</v>
      </c>
      <c r="Q8" s="6" t="s">
        <v>40</v>
      </c>
    </row>
    <row r="9" spans="1:17" ht="15" customHeight="1" x14ac:dyDescent="0.2">
      <c r="A9" s="19" t="s">
        <v>5</v>
      </c>
      <c r="B9" s="5" t="s">
        <v>21</v>
      </c>
      <c r="C9" s="1" t="s">
        <v>22</v>
      </c>
      <c r="D9" s="1" t="s">
        <v>31</v>
      </c>
      <c r="E9" s="17" t="s">
        <v>36</v>
      </c>
      <c r="F9" s="13">
        <v>42981</v>
      </c>
      <c r="G9" s="1">
        <v>10</v>
      </c>
      <c r="H9" s="1"/>
      <c r="I9" s="15">
        <f t="shared" si="0"/>
        <v>43103</v>
      </c>
      <c r="J9" s="5" t="s">
        <v>41</v>
      </c>
      <c r="K9" s="1" t="s">
        <v>41</v>
      </c>
      <c r="L9" s="1" t="s">
        <v>41</v>
      </c>
      <c r="M9" s="6" t="s">
        <v>41</v>
      </c>
      <c r="N9" s="5" t="s">
        <v>41</v>
      </c>
      <c r="O9" s="1" t="s">
        <v>41</v>
      </c>
      <c r="P9" s="1" t="s">
        <v>41</v>
      </c>
      <c r="Q9" s="6" t="s">
        <v>41</v>
      </c>
    </row>
    <row r="10" spans="1:17" ht="15" customHeight="1" thickBot="1" x14ac:dyDescent="0.25">
      <c r="A10" s="19" t="s">
        <v>6</v>
      </c>
      <c r="B10" s="7" t="s">
        <v>23</v>
      </c>
      <c r="C10" s="8" t="s">
        <v>24</v>
      </c>
      <c r="D10" s="8" t="s">
        <v>32</v>
      </c>
      <c r="E10" s="18" t="s">
        <v>37</v>
      </c>
      <c r="F10" s="14">
        <v>42928</v>
      </c>
      <c r="G10" s="8">
        <v>50</v>
      </c>
      <c r="H10" s="8"/>
      <c r="I10" s="16">
        <f t="shared" si="0"/>
        <v>43051</v>
      </c>
      <c r="J10" s="7" t="s">
        <v>42</v>
      </c>
      <c r="K10" s="8" t="s">
        <v>42</v>
      </c>
      <c r="L10" s="8" t="s">
        <v>42</v>
      </c>
      <c r="M10" s="9" t="s">
        <v>42</v>
      </c>
      <c r="N10" s="7" t="s">
        <v>42</v>
      </c>
      <c r="O10" s="8" t="s">
        <v>42</v>
      </c>
      <c r="P10" s="8" t="s">
        <v>42</v>
      </c>
      <c r="Q10" s="9" t="s">
        <v>42</v>
      </c>
    </row>
  </sheetData>
  <mergeCells count="5">
    <mergeCell ref="B4:E4"/>
    <mergeCell ref="F4:I4"/>
    <mergeCell ref="J4:M4"/>
    <mergeCell ref="N4:Q4"/>
    <mergeCell ref="B1:Q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production</vt:lpstr>
      <vt:lpstr>Suivi partenaires</vt:lpstr>
    </vt:vector>
  </TitlesOfParts>
  <Company>FWU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Gauffre</dc:creator>
  <cp:lastModifiedBy>Caroline Gauffre</cp:lastModifiedBy>
  <dcterms:created xsi:type="dcterms:W3CDTF">2017-10-03T15:43:39Z</dcterms:created>
  <dcterms:modified xsi:type="dcterms:W3CDTF">2017-10-20T12:33:55Z</dcterms:modified>
</cp:coreProperties>
</file>