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K:\02. Nouveautés\99. TAD\TAD OCT\"/>
    </mc:Choice>
  </mc:AlternateContent>
  <bookViews>
    <workbookView xWindow="0" yWindow="0" windowWidth="25200" windowHeight="12345" tabRatio="867"/>
  </bookViews>
  <sheets>
    <sheet name="MARCHE" sheetId="2" r:id="rId1"/>
    <sheet name="Product List" sheetId="13" r:id="rId2"/>
    <sheet name="RESULTAT" sheetId="15" r:id="rId3"/>
    <sheet name="Exemple resultat espèré" sheetId="16" r:id="rId4"/>
    <sheet name="Liste Responsable TAD" sheetId="1" r:id="rId5"/>
    <sheet name="TAD UK" sheetId="3" r:id="rId6"/>
    <sheet name="TAD Europe Hotel" sheetId="14" r:id="rId7"/>
    <sheet name="TAD MOPO" sheetId="4" r:id="rId8"/>
    <sheet name="TAD FR BNL" sheetId="5" r:id="rId9"/>
    <sheet name="TAD EUROPE TR" sheetId="6" r:id="rId10"/>
    <sheet name="TAD CANADA" sheetId="7" r:id="rId11"/>
    <sheet name="TAD BU SUD" sheetId="8" r:id="rId12"/>
    <sheet name="TAD BU NORD" sheetId="9" r:id="rId13"/>
    <sheet name="TAD BPI" sheetId="10" r:id="rId14"/>
    <sheet name="TAD ASIE" sheetId="11" r:id="rId15"/>
    <sheet name="TAD AMERIQUES" sheetId="12" r:id="rId16"/>
  </sheets>
  <definedNames>
    <definedName name="_xlnm._FilterDatabase" localSheetId="4" hidden="1">'Liste Responsable TAD'!$A$4:$G$15</definedName>
    <definedName name="_xlnm._FilterDatabase" localSheetId="0" hidden="1">MARCHE!$E$3:$J$78</definedName>
    <definedName name="_xlnm._FilterDatabase" localSheetId="7" hidden="1">'TAD MOPO'!$B$7:$AA$7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6" l="1"/>
  <c r="M10" i="16" s="1"/>
  <c r="N10" i="16" s="1"/>
  <c r="O10" i="16" s="1"/>
  <c r="P10" i="16" s="1"/>
  <c r="Q10" i="16" s="1"/>
  <c r="R10" i="16" s="1"/>
  <c r="S10" i="16" s="1"/>
  <c r="T10" i="16" s="1"/>
  <c r="U10" i="16" s="1"/>
  <c r="V10" i="16" s="1"/>
  <c r="W10" i="16" s="1"/>
  <c r="X10" i="16" s="1"/>
  <c r="Y10" i="16" s="1"/>
  <c r="Z10" i="16" s="1"/>
  <c r="L10" i="15"/>
  <c r="M10" i="15" s="1"/>
  <c r="N10" i="15" s="1"/>
  <c r="O10" i="15" s="1"/>
  <c r="P10" i="15" s="1"/>
  <c r="Q10" i="15" s="1"/>
  <c r="R10" i="15" s="1"/>
  <c r="S10" i="15" s="1"/>
  <c r="T10" i="15" s="1"/>
  <c r="U10" i="15" s="1"/>
  <c r="V10" i="15" s="1"/>
  <c r="W10" i="15" s="1"/>
  <c r="X10" i="15" s="1"/>
  <c r="Y10" i="15" s="1"/>
  <c r="Z10" i="15" s="1"/>
  <c r="N10" i="13"/>
  <c r="O10" i="13"/>
  <c r="P10" i="13"/>
  <c r="Q10" i="13"/>
  <c r="R10" i="13" s="1"/>
  <c r="S10" i="13" s="1"/>
  <c r="T10" i="13" s="1"/>
  <c r="U10" i="13" s="1"/>
  <c r="V10" i="13" s="1"/>
  <c r="W10" i="13" s="1"/>
  <c r="X10" i="13" s="1"/>
  <c r="Y10" i="13" s="1"/>
  <c r="Z10" i="13" s="1"/>
  <c r="M10" i="13"/>
  <c r="L10" i="13"/>
  <c r="E78" i="2" l="1"/>
  <c r="I78" i="2" s="1"/>
  <c r="E77" i="2"/>
  <c r="I77" i="2" s="1"/>
  <c r="E76" i="2"/>
  <c r="I76" i="2" s="1"/>
  <c r="E75" i="2"/>
  <c r="I75" i="2" s="1"/>
  <c r="E74" i="2"/>
  <c r="I74" i="2" s="1"/>
  <c r="E73" i="2"/>
  <c r="I73" i="2" s="1"/>
  <c r="E72" i="2"/>
  <c r="I72" i="2" s="1"/>
  <c r="E71" i="2"/>
  <c r="I71" i="2" s="1"/>
  <c r="E70" i="2"/>
  <c r="I70" i="2" s="1"/>
  <c r="E69" i="2"/>
  <c r="I69" i="2" s="1"/>
  <c r="E68" i="2"/>
  <c r="I68" i="2" s="1"/>
  <c r="E67" i="2"/>
  <c r="I67" i="2" s="1"/>
  <c r="E66" i="2"/>
  <c r="I66" i="2" s="1"/>
  <c r="E65" i="2"/>
  <c r="I65" i="2" s="1"/>
  <c r="E64" i="2"/>
  <c r="I64" i="2" s="1"/>
  <c r="E63" i="2"/>
  <c r="I63" i="2" s="1"/>
  <c r="E62" i="2"/>
  <c r="I62" i="2" s="1"/>
  <c r="E61" i="2"/>
  <c r="I61" i="2" s="1"/>
  <c r="E60" i="2"/>
  <c r="I60" i="2" s="1"/>
  <c r="E59" i="2"/>
  <c r="I59" i="2" s="1"/>
  <c r="E58" i="2"/>
  <c r="I58" i="2" s="1"/>
  <c r="E57" i="2"/>
  <c r="I57" i="2" s="1"/>
  <c r="E56" i="2"/>
  <c r="I56" i="2" s="1"/>
  <c r="E55" i="2"/>
  <c r="I55" i="2" s="1"/>
  <c r="E54" i="2"/>
  <c r="I54" i="2" s="1"/>
  <c r="E53" i="2"/>
  <c r="I53" i="2" s="1"/>
  <c r="E52" i="2"/>
  <c r="I52" i="2" s="1"/>
  <c r="E51" i="2"/>
  <c r="I51" i="2" s="1"/>
  <c r="E50" i="2"/>
  <c r="I50" i="2" s="1"/>
  <c r="E49" i="2"/>
  <c r="I49" i="2" s="1"/>
  <c r="E48" i="2"/>
  <c r="I48" i="2" s="1"/>
  <c r="E47" i="2"/>
  <c r="I47" i="2" s="1"/>
  <c r="E46" i="2"/>
  <c r="I46" i="2" s="1"/>
  <c r="E45" i="2"/>
  <c r="I45" i="2" s="1"/>
  <c r="E44" i="2"/>
  <c r="I44" i="2" s="1"/>
  <c r="E43" i="2"/>
  <c r="I43" i="2" s="1"/>
  <c r="E42" i="2"/>
  <c r="I42" i="2" s="1"/>
  <c r="E41" i="2"/>
  <c r="I41" i="2" s="1"/>
  <c r="E40" i="2"/>
  <c r="I40" i="2" s="1"/>
  <c r="E39" i="2"/>
  <c r="I39" i="2" s="1"/>
  <c r="E38" i="2"/>
  <c r="I38" i="2" s="1"/>
  <c r="E37" i="2"/>
  <c r="I37" i="2" s="1"/>
  <c r="E36" i="2"/>
  <c r="I36" i="2" s="1"/>
  <c r="E35" i="2"/>
  <c r="I35" i="2" s="1"/>
  <c r="E34" i="2"/>
  <c r="I34" i="2" s="1"/>
  <c r="E33" i="2"/>
  <c r="I33" i="2" s="1"/>
  <c r="E32" i="2"/>
  <c r="I32" i="2" s="1"/>
  <c r="E31" i="2"/>
  <c r="I31" i="2" s="1"/>
  <c r="E30" i="2"/>
  <c r="I30" i="2" s="1"/>
  <c r="E29" i="2"/>
  <c r="I29" i="2" s="1"/>
  <c r="E28" i="2"/>
  <c r="I28" i="2" s="1"/>
  <c r="E27" i="2"/>
  <c r="I27" i="2" s="1"/>
  <c r="E26" i="2"/>
  <c r="I26" i="2" s="1"/>
  <c r="E25" i="2"/>
  <c r="I25" i="2" s="1"/>
  <c r="E24" i="2"/>
  <c r="I24" i="2" s="1"/>
  <c r="E23" i="2"/>
  <c r="I23" i="2" s="1"/>
  <c r="E22" i="2"/>
  <c r="I22" i="2" s="1"/>
  <c r="E21" i="2"/>
  <c r="I21" i="2" s="1"/>
  <c r="E20" i="2"/>
  <c r="I20" i="2" s="1"/>
  <c r="E19" i="2"/>
  <c r="I19" i="2" s="1"/>
  <c r="E18" i="2"/>
  <c r="I18" i="2" s="1"/>
  <c r="E17" i="2"/>
  <c r="I17" i="2" s="1"/>
  <c r="E16" i="2"/>
  <c r="I16" i="2" s="1"/>
  <c r="E15" i="2"/>
  <c r="I15" i="2" s="1"/>
  <c r="E14" i="2"/>
  <c r="I14" i="2" s="1"/>
  <c r="E13" i="2"/>
  <c r="I13" i="2" s="1"/>
  <c r="E12" i="2"/>
  <c r="I12" i="2" s="1"/>
  <c r="E11" i="2"/>
  <c r="I11" i="2" s="1"/>
  <c r="E10" i="2"/>
  <c r="I10" i="2" s="1"/>
  <c r="E9" i="2"/>
  <c r="I9" i="2" s="1"/>
  <c r="E8" i="2"/>
  <c r="I8" i="2" s="1"/>
  <c r="E7" i="2"/>
  <c r="I7" i="2" s="1"/>
  <c r="E6" i="2"/>
  <c r="I6" i="2" s="1"/>
  <c r="E5" i="2"/>
  <c r="I5" i="2" s="1"/>
  <c r="E4" i="2"/>
  <c r="I4" i="2" s="1"/>
  <c r="A15" i="1"/>
  <c r="A14" i="1"/>
  <c r="A13" i="1"/>
  <c r="A12" i="1"/>
  <c r="A11" i="1"/>
  <c r="A10" i="1"/>
  <c r="A9" i="1"/>
  <c r="A8" i="1"/>
  <c r="A7" i="1"/>
  <c r="A6" i="1"/>
  <c r="A5" i="1"/>
  <c r="G13" i="1" l="1"/>
  <c r="G7" i="1" l="1"/>
  <c r="G14" i="1"/>
  <c r="G8" i="1"/>
  <c r="G11" i="1"/>
  <c r="G5" i="1"/>
  <c r="G12" i="1"/>
  <c r="G6" i="1"/>
  <c r="G9" i="1"/>
  <c r="G15" i="1"/>
  <c r="G10" i="1"/>
</calcChain>
</file>

<file path=xl/sharedStrings.xml><?xml version="1.0" encoding="utf-8"?>
<sst xmlns="http://schemas.openxmlformats.org/spreadsheetml/2006/main" count="628" uniqueCount="170">
  <si>
    <t>Key</t>
  </si>
  <si>
    <t>Zone</t>
  </si>
  <si>
    <t>Market</t>
  </si>
  <si>
    <t>Responsible</t>
  </si>
  <si>
    <t>TAB Name</t>
  </si>
  <si>
    <t>COMPILED O/N</t>
  </si>
  <si>
    <t>TTL</t>
  </si>
  <si>
    <t>ASIE</t>
  </si>
  <si>
    <t>TAD ASIE</t>
  </si>
  <si>
    <t>MOPO</t>
  </si>
  <si>
    <t>TAD MOPO</t>
  </si>
  <si>
    <t>CANADA</t>
  </si>
  <si>
    <t>AMERIQUES</t>
  </si>
  <si>
    <t>TAD CANADA</t>
  </si>
  <si>
    <t>FR/BNL</t>
  </si>
  <si>
    <t>TAD FR BNL</t>
  </si>
  <si>
    <t>EUROPE TR</t>
  </si>
  <si>
    <t>EUR/AFR</t>
  </si>
  <si>
    <t>TAD EUROPE TR</t>
  </si>
  <si>
    <t>BU NORD</t>
  </si>
  <si>
    <t>TAD BU NORD</t>
  </si>
  <si>
    <t>BU SUD</t>
  </si>
  <si>
    <t>TAD BU SUD</t>
  </si>
  <si>
    <t>BPI US</t>
  </si>
  <si>
    <t>TAD BPI</t>
  </si>
  <si>
    <t>AMERIQUE</t>
  </si>
  <si>
    <t>TAD AMERIQUES</t>
  </si>
  <si>
    <t>UK</t>
  </si>
  <si>
    <t>TAD UK</t>
  </si>
  <si>
    <t>Regroupement Mercure</t>
  </si>
  <si>
    <t>AMERIQUE CA               -AMC</t>
  </si>
  <si>
    <t>AMERICA DUTY FREE         -AMD</t>
  </si>
  <si>
    <t>AMERICA CONTRACTS         -AMH</t>
  </si>
  <si>
    <t>HERMES OF PARIS USA RETAIL -HA</t>
  </si>
  <si>
    <t>SOUTHAM LM                 -HC</t>
  </si>
  <si>
    <t>MEXICO LOCAL MARKET        -HD</t>
  </si>
  <si>
    <t>ARGENTINA LOCAL MARKET     -HE</t>
  </si>
  <si>
    <t>BRAZIL LOCAL MARKET        -HF</t>
  </si>
  <si>
    <t>GRUPO WISA                 -HH</t>
  </si>
  <si>
    <t>CENTAM LM                  -HJ</t>
  </si>
  <si>
    <t>MAGH USA (HOP WHS)         -HL</t>
  </si>
  <si>
    <t>CARRIBBEAN                 -IC</t>
  </si>
  <si>
    <t>ANTILLES                  -MDA</t>
  </si>
  <si>
    <t>ASIA CONTRACTS            -ACT</t>
  </si>
  <si>
    <t>ASIA AIRLINE CIES         -ASC</t>
  </si>
  <si>
    <t>ASIA DUTY FREE            -ASD</t>
  </si>
  <si>
    <t>SINGAPORE DF               -DH</t>
  </si>
  <si>
    <t>JAPAN MAGH                 -CA</t>
  </si>
  <si>
    <t>OTHERS H STORE ASIA        -CB</t>
  </si>
  <si>
    <t>ASIA OTHER LOCAL MARKET    -CC</t>
  </si>
  <si>
    <t>OCEANIA LOCAL MARKET       -CD</t>
  </si>
  <si>
    <t>CHINA LOCAL MARKET         -CE</t>
  </si>
  <si>
    <t>KOREA LOCAL MARKET         -CF</t>
  </si>
  <si>
    <t>THAILAND</t>
  </si>
  <si>
    <t>H STORE HONG KONG          -CH</t>
  </si>
  <si>
    <t>SINGAPORE LOCAL MARKET     -CI</t>
  </si>
  <si>
    <t>INDONESIA LOCAL MARKET     -CJ</t>
  </si>
  <si>
    <t>HONG KONG ML               -CK</t>
  </si>
  <si>
    <t>H STORE CHINA              -CM</t>
  </si>
  <si>
    <t>MALASIA LOCAL MARKET       -CL</t>
  </si>
  <si>
    <t>USA ML (BPI)               -HI</t>
  </si>
  <si>
    <t>GERMANY                    -AB</t>
  </si>
  <si>
    <t>UNITED KINGDOM             -AD</t>
  </si>
  <si>
    <t>SWITZERLAND                -AE</t>
  </si>
  <si>
    <t>AUSTRIA                    -AF</t>
  </si>
  <si>
    <t>EASTERN EUROPE             -AK</t>
  </si>
  <si>
    <t>H STORE BU GERMANY         -AL</t>
  </si>
  <si>
    <t>POLAND/CZECH               -AN</t>
  </si>
  <si>
    <t>SCANDINAVIE                -AQ</t>
  </si>
  <si>
    <t>H STORE BU UK              -AU</t>
  </si>
  <si>
    <t>RUSSIA LOCAL MARKET        -EI</t>
  </si>
  <si>
    <t>CIS                        -EL</t>
  </si>
  <si>
    <t>EUROPE CONTRATS           -EUT</t>
  </si>
  <si>
    <t>ITALY                      -AA</t>
  </si>
  <si>
    <t>SPAIN                      -AC</t>
  </si>
  <si>
    <t>PORTUGAL                   -AG</t>
  </si>
  <si>
    <t>GREECE                     -AI</t>
  </si>
  <si>
    <t>H STORE BU MEDITERRANEE    -AM</t>
  </si>
  <si>
    <t>ISRAEL ML                  -AO</t>
  </si>
  <si>
    <t>MAROC/TUNISIE              -AP</t>
  </si>
  <si>
    <t>ALGERIA                    -AR</t>
  </si>
  <si>
    <t>AFRICA LOCAL MARKET        -ED</t>
  </si>
  <si>
    <t>CANADA LOCAL MARKET        -HB</t>
  </si>
  <si>
    <t>MAGH CANADA                -HK</t>
  </si>
  <si>
    <t>EUROPE AIRLINE CONTRACTS  -EUC</t>
  </si>
  <si>
    <t>EUROPE DUTY FREE          -EUD</t>
  </si>
  <si>
    <t>BELGIQUE/LUXEMBOURG       -MDB</t>
  </si>
  <si>
    <t>HOLLAND                   -MDC</t>
  </si>
  <si>
    <t>FRANCE                    -MDF</t>
  </si>
  <si>
    <t>NEAR-MIDDLE EAST AIRLINES -AOC</t>
  </si>
  <si>
    <t>NEAR-MIDDLE EAST DUTY FREE-AOD</t>
  </si>
  <si>
    <t>OTHER NEAR-MIDDLE EAST LOCA-EA</t>
  </si>
  <si>
    <t>OTHERS GCC                 -EC</t>
  </si>
  <si>
    <t>INDIA                      -EE</t>
  </si>
  <si>
    <t>SAUDI ARABIA               -EG</t>
  </si>
  <si>
    <t>ARAB EMIRATES COP          -EH</t>
  </si>
  <si>
    <t>IRAN                       -EJ</t>
  </si>
  <si>
    <t>H STORE NEAR-MIDDLE EAST   -EM</t>
  </si>
  <si>
    <t>TURKEY                     -EN</t>
  </si>
  <si>
    <t>AFRIQUE DU SUD             -EO</t>
  </si>
  <si>
    <t>PAKISTAN                   -EP</t>
  </si>
  <si>
    <t>JORDANIE                   -EQ</t>
  </si>
  <si>
    <t>NEAR-MIDDLE EAST CONTRACTS-AOT</t>
  </si>
  <si>
    <t>INDIAN OCEAN               -ER</t>
  </si>
  <si>
    <t>LEBANON                    -ES</t>
  </si>
  <si>
    <t>N</t>
  </si>
  <si>
    <t>TOTAL</t>
  </si>
  <si>
    <t>MAD</t>
  </si>
  <si>
    <t>PRICE (indicative)</t>
  </si>
  <si>
    <t>DESCRIPTION</t>
  </si>
  <si>
    <t>BNPE/CEDF</t>
  </si>
  <si>
    <t>NAME EN</t>
  </si>
  <si>
    <t>NAME FR</t>
  </si>
  <si>
    <t>SKU CODE</t>
  </si>
  <si>
    <t>Super Market</t>
  </si>
  <si>
    <t>CLIENT MERCURE</t>
  </si>
  <si>
    <t>Due Date :</t>
  </si>
  <si>
    <t>TURN AROUND DOCUMENT</t>
  </si>
  <si>
    <t>Premier MOIS FCST</t>
  </si>
  <si>
    <t>Hotel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</si>
  <si>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</si>
  <si>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</si>
  <si>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</si>
  <si>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</si>
  <si>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</si>
  <si>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</si>
  <si>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</si>
  <si>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</si>
  <si>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</si>
  <si>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</si>
  <si>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</si>
  <si>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Code 1</t>
  </si>
  <si>
    <t>Code 2</t>
  </si>
  <si>
    <t>Code 3</t>
  </si>
  <si>
    <t>Code 4</t>
  </si>
  <si>
    <t>Code 5</t>
  </si>
  <si>
    <t>NOM 1</t>
  </si>
  <si>
    <t>NOM 2</t>
  </si>
  <si>
    <t>NOM 3</t>
  </si>
  <si>
    <t>NOM 4</t>
  </si>
  <si>
    <t>NOM 5</t>
  </si>
  <si>
    <t>NAME 1</t>
  </si>
  <si>
    <t>NAME 2</t>
  </si>
  <si>
    <t>NAME 3</t>
  </si>
  <si>
    <t>NAME 4</t>
  </si>
  <si>
    <t>NAME 5</t>
  </si>
  <si>
    <t>BNPE 1</t>
  </si>
  <si>
    <t>BNPE 2</t>
  </si>
  <si>
    <t>BNPE 3</t>
  </si>
  <si>
    <t>BNPE 4</t>
  </si>
  <si>
    <t>BNPE 5</t>
  </si>
  <si>
    <t>Description 1</t>
  </si>
  <si>
    <t>Description 2</t>
  </si>
  <si>
    <t>Description 3</t>
  </si>
  <si>
    <t>Description 4</t>
  </si>
  <si>
    <t>Description 5</t>
  </si>
  <si>
    <t>Price 1</t>
  </si>
  <si>
    <t>Price 2</t>
  </si>
  <si>
    <t>Price 3</t>
  </si>
  <si>
    <t>Price 4</t>
  </si>
  <si>
    <t>Price 5</t>
  </si>
  <si>
    <t>DATE 1</t>
  </si>
  <si>
    <t>DATE 2</t>
  </si>
  <si>
    <t>DATE 3</t>
  </si>
  <si>
    <t>DATE 4</t>
  </si>
  <si>
    <t>DATE 5</t>
  </si>
  <si>
    <t>Responsable</t>
  </si>
  <si>
    <t>Nbre de Produit à forecaster</t>
  </si>
  <si>
    <t>TAD Europe Hotel</t>
  </si>
  <si>
    <t>ect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</si>
</sst>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i/>
      <sz val="11"/>
      <name val="Calibri"/>
      <family val="2"/>
    </font>
    <font>
      <sz val="10"/>
      <name val="Arial"/>
      <family val="2"/>
    </font>
    <font>
      <i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0" tint="-0.34998626667073579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3" fontId="0" fillId="0" borderId="6" xfId="0" applyNumberFormat="1" applyBorder="1" applyAlignment="1">
      <alignment horizontal="left" vertical="center"/>
    </xf>
    <xf numFmtId="4" fontId="0" fillId="0" borderId="0" xfId="0" applyNumberFormat="1"/>
    <xf numFmtId="3" fontId="0" fillId="0" borderId="0" xfId="0" applyNumberFormat="1"/>
    <xf numFmtId="0" fontId="0" fillId="0" borderId="7" xfId="0" applyBorder="1"/>
    <xf numFmtId="0" fontId="0" fillId="0" borderId="8" xfId="0" applyBorder="1"/>
    <xf numFmtId="3" fontId="0" fillId="0" borderId="9" xfId="0" applyNumberForma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2" fillId="0" borderId="0" xfId="1" applyFill="1"/>
    <xf numFmtId="0" fontId="0" fillId="2" borderId="0" xfId="0" applyFill="1"/>
    <xf numFmtId="14" fontId="0" fillId="2" borderId="0" xfId="0" applyNumberFormat="1" applyFill="1"/>
    <xf numFmtId="0" fontId="0" fillId="2" borderId="0" xfId="0" applyFill="1" applyProtection="1">
      <protection locked="0"/>
    </xf>
    <xf numFmtId="0" fontId="0" fillId="0" borderId="0" xfId="0" applyFill="1" applyProtection="1"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4" fillId="3" borderId="17" xfId="0" applyFont="1" applyFill="1" applyBorder="1" applyAlignment="1" applyProtection="1">
      <alignment horizontal="center"/>
      <protection locked="0"/>
    </xf>
    <xf numFmtId="17" fontId="4" fillId="0" borderId="11" xfId="0" applyNumberFormat="1" applyFont="1" applyBorder="1" applyAlignment="1" applyProtection="1">
      <alignment horizontal="center" vertical="center"/>
      <protection locked="0"/>
    </xf>
    <xf numFmtId="17" fontId="4" fillId="0" borderId="16" xfId="0" applyNumberFormat="1" applyFont="1" applyBorder="1" applyAlignment="1" applyProtection="1">
      <alignment horizontal="center" vertical="center"/>
      <protection locked="0"/>
    </xf>
    <xf numFmtId="14" fontId="4" fillId="0" borderId="16" xfId="0" applyNumberFormat="1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right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0" fillId="4" borderId="0" xfId="0" applyFill="1" applyProtection="1">
      <protection locked="0"/>
    </xf>
    <xf numFmtId="0" fontId="0" fillId="3" borderId="0" xfId="0" applyFill="1" applyProtection="1">
      <protection locked="0"/>
    </xf>
    <xf numFmtId="14" fontId="0" fillId="3" borderId="0" xfId="0" applyNumberFormat="1" applyFill="1" applyProtection="1">
      <protection locked="0"/>
    </xf>
    <xf numFmtId="0" fontId="0" fillId="3" borderId="0" xfId="0" applyFill="1" applyAlignment="1" applyProtection="1">
      <alignment horizontal="right"/>
      <protection locked="0"/>
    </xf>
    <xf numFmtId="0" fontId="0" fillId="3" borderId="0" xfId="0" applyFill="1" applyAlignment="1" applyProtection="1">
      <alignment horizontal="center"/>
      <protection locked="0"/>
    </xf>
    <xf numFmtId="14" fontId="0" fillId="3" borderId="0" xfId="0" applyNumberFormat="1" applyFill="1"/>
    <xf numFmtId="0" fontId="0" fillId="3" borderId="0" xfId="0" applyFill="1" applyAlignment="1">
      <alignment horizontal="right"/>
    </xf>
    <xf numFmtId="0" fontId="0" fillId="3" borderId="0" xfId="0" applyFill="1"/>
    <xf numFmtId="14" fontId="5" fillId="3" borderId="0" xfId="0" applyNumberFormat="1" applyFont="1" applyFill="1" applyAlignment="1" applyProtection="1">
      <alignment horizontal="center"/>
      <protection locked="0"/>
    </xf>
    <xf numFmtId="0" fontId="6" fillId="3" borderId="0" xfId="0" applyFont="1" applyFill="1" applyProtection="1">
      <protection locked="0"/>
    </xf>
    <xf numFmtId="14" fontId="0" fillId="4" borderId="0" xfId="0" applyNumberFormat="1" applyFill="1" applyProtection="1">
      <protection locked="0"/>
    </xf>
    <xf numFmtId="0" fontId="0" fillId="4" borderId="0" xfId="0" applyFill="1" applyAlignment="1" applyProtection="1">
      <alignment horizontal="right"/>
      <protection locked="0"/>
    </xf>
    <xf numFmtId="0" fontId="0" fillId="4" borderId="0" xfId="0" applyFill="1" applyAlignment="1" applyProtection="1">
      <alignment horizontal="center"/>
      <protection locked="0"/>
    </xf>
    <xf numFmtId="14" fontId="0" fillId="2" borderId="0" xfId="0" applyNumberFormat="1" applyFill="1" applyProtection="1">
      <protection locked="0"/>
    </xf>
    <xf numFmtId="0" fontId="0" fillId="2" borderId="0" xfId="0" applyFill="1" applyAlignment="1" applyProtection="1">
      <alignment horizontal="right"/>
      <protection locked="0"/>
    </xf>
    <xf numFmtId="0" fontId="0" fillId="2" borderId="0" xfId="0" applyFill="1" applyAlignment="1" applyProtection="1">
      <alignment horizont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8" xfId="0" applyBorder="1" applyAlignment="1">
      <alignment horizontal="center" vertical="center"/>
    </xf>
    <xf numFmtId="0" fontId="1" fillId="0" borderId="0" xfId="0" applyFont="1" applyBorder="1"/>
    <xf numFmtId="0" fontId="3" fillId="0" borderId="0" xfId="1" applyFont="1" applyBorder="1"/>
    <xf numFmtId="0" fontId="0" fillId="5" borderId="19" xfId="0" applyFont="1" applyFill="1" applyBorder="1"/>
    <xf numFmtId="0" fontId="0" fillId="0" borderId="19" xfId="0" applyFont="1" applyBorder="1"/>
    <xf numFmtId="0" fontId="3" fillId="5" borderId="19" xfId="1" applyNumberFormat="1" applyFont="1" applyFill="1" applyBorder="1" applyAlignment="1"/>
    <xf numFmtId="0" fontId="3" fillId="0" borderId="19" xfId="1" applyNumberFormat="1" applyFont="1" applyBorder="1" applyAlignment="1"/>
    <xf numFmtId="0" fontId="7" fillId="0" borderId="0" xfId="0" applyFont="1"/>
  </cellXfs>
  <cellStyles count="2">
    <cellStyle name="Normal" xfId="0" builtinId="0"/>
    <cellStyle name="Normal 26" xfId="1"/>
  </cellStyles>
  <dxfs count="6">
    <dxf>
      <numFmt numFmtId="0" formatCode="General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/>
        <i val="0"/>
        <strike val="0"/>
        <color rgb="FF00B05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ClientMercure" displayName="ClientMercure" ref="E3:I78" totalsRowShown="0">
  <autoFilter ref="E3:I78"/>
  <tableColumns count="5">
    <tableColumn id="1" name="Key">
      <calculatedColumnFormula>G4&amp;H4</calculatedColumnFormula>
    </tableColumn>
    <tableColumn id="2" name="Regroupement Mercure" dataDxfId="1" dataCellStyle="Normal 26"/>
    <tableColumn id="3" name="Market"/>
    <tableColumn id="4" name="Super Market"/>
    <tableColumn id="5" name="Responsable" dataDxfId="0">
      <calculatedColumnFormula>VLOOKUP(ClientMercure[[#This Row],[Key]],'Liste Responsable TAD'!$A$4:$G$15,4,0)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B3:I78"/>
  <sheetViews>
    <sheetView tabSelected="1" workbookViewId="0">
      <selection activeCell="A32" sqref="A32"/>
    </sheetView>
  </sheetViews>
  <sheetFormatPr baseColWidth="10" defaultRowHeight="15" x14ac:dyDescent="0.25"/>
  <cols>
    <col min="2" max="2" width="20.7109375" bestFit="1" customWidth="1"/>
    <col min="3" max="3" width="18.42578125" bestFit="1" customWidth="1"/>
    <col min="5" max="5" width="21" bestFit="1" customWidth="1"/>
    <col min="6" max="6" width="36.7109375" bestFit="1" customWidth="1"/>
    <col min="7" max="7" width="10.5703125" bestFit="1" customWidth="1"/>
    <col min="8" max="8" width="24.42578125" customWidth="1"/>
    <col min="9" max="9" width="14.5703125" bestFit="1" customWidth="1"/>
  </cols>
  <sheetData>
    <row r="3" spans="5:9" x14ac:dyDescent="0.25">
      <c r="E3" s="22" t="s">
        <v>0</v>
      </c>
      <c r="F3" s="57" t="s">
        <v>29</v>
      </c>
      <c r="G3" s="22" t="s">
        <v>2</v>
      </c>
      <c r="H3" s="22" t="s">
        <v>114</v>
      </c>
      <c r="I3" s="22" t="s">
        <v>166</v>
      </c>
    </row>
    <row r="4" spans="5:9" x14ac:dyDescent="0.25">
      <c r="E4" s="22" t="str">
        <f>G4&amp;H4</f>
        <v>AMERIQUEAMERIQUES</v>
      </c>
      <c r="F4" s="58" t="s">
        <v>30</v>
      </c>
      <c r="G4" s="22" t="s">
        <v>25</v>
      </c>
      <c r="H4" s="22" t="s">
        <v>12</v>
      </c>
      <c r="I4" s="22" t="str">
        <f>VLOOKUP(ClientMercure[[#This Row],[Key]],'Liste Responsable TAD'!$A$4:$G$15,4,0)</f>
        <v>PERSONNE 9</v>
      </c>
    </row>
    <row r="5" spans="5:9" x14ac:dyDescent="0.25">
      <c r="E5" s="22" t="str">
        <f t="shared" ref="E5:E68" si="0">G5&amp;H5</f>
        <v>AMERIQUEAMERIQUES</v>
      </c>
      <c r="F5" s="58" t="s">
        <v>31</v>
      </c>
      <c r="G5" s="22" t="s">
        <v>25</v>
      </c>
      <c r="H5" s="22" t="s">
        <v>12</v>
      </c>
      <c r="I5" s="22" t="str">
        <f>VLOOKUP(ClientMercure[[#This Row],[Key]],'Liste Responsable TAD'!$A$4:$G$15,4,0)</f>
        <v>PERSONNE 9</v>
      </c>
    </row>
    <row r="6" spans="5:9" x14ac:dyDescent="0.25">
      <c r="E6" s="22" t="str">
        <f t="shared" si="0"/>
        <v>AMERIQUEAMERIQUES</v>
      </c>
      <c r="F6" s="58" t="s">
        <v>32</v>
      </c>
      <c r="G6" s="22" t="s">
        <v>25</v>
      </c>
      <c r="H6" s="22" t="s">
        <v>12</v>
      </c>
      <c r="I6" s="22" t="str">
        <f>VLOOKUP(ClientMercure[[#This Row],[Key]],'Liste Responsable TAD'!$A$4:$G$15,4,0)</f>
        <v>PERSONNE 9</v>
      </c>
    </row>
    <row r="7" spans="5:9" x14ac:dyDescent="0.25">
      <c r="E7" s="22" t="str">
        <f t="shared" si="0"/>
        <v>AMERIQUEAMERIQUES</v>
      </c>
      <c r="F7" s="58" t="s">
        <v>33</v>
      </c>
      <c r="G7" s="22" t="s">
        <v>25</v>
      </c>
      <c r="H7" s="22" t="s">
        <v>12</v>
      </c>
      <c r="I7" s="22" t="str">
        <f>VLOOKUP(ClientMercure[[#This Row],[Key]],'Liste Responsable TAD'!$A$4:$G$15,4,0)</f>
        <v>PERSONNE 9</v>
      </c>
    </row>
    <row r="8" spans="5:9" x14ac:dyDescent="0.25">
      <c r="E8" s="22" t="str">
        <f t="shared" si="0"/>
        <v>AMERIQUEAMERIQUES</v>
      </c>
      <c r="F8" s="58" t="s">
        <v>34</v>
      </c>
      <c r="G8" s="22" t="s">
        <v>25</v>
      </c>
      <c r="H8" s="22" t="s">
        <v>12</v>
      </c>
      <c r="I8" s="22" t="str">
        <f>VLOOKUP(ClientMercure[[#This Row],[Key]],'Liste Responsable TAD'!$A$4:$G$15,4,0)</f>
        <v>PERSONNE 9</v>
      </c>
    </row>
    <row r="9" spans="5:9" x14ac:dyDescent="0.25">
      <c r="E9" s="22" t="str">
        <f t="shared" si="0"/>
        <v>AMERIQUEAMERIQUES</v>
      </c>
      <c r="F9" s="58" t="s">
        <v>35</v>
      </c>
      <c r="G9" s="22" t="s">
        <v>25</v>
      </c>
      <c r="H9" s="22" t="s">
        <v>12</v>
      </c>
      <c r="I9" s="22" t="str">
        <f>VLOOKUP(ClientMercure[[#This Row],[Key]],'Liste Responsable TAD'!$A$4:$G$15,4,0)</f>
        <v>PERSONNE 9</v>
      </c>
    </row>
    <row r="10" spans="5:9" x14ac:dyDescent="0.25">
      <c r="E10" s="22" t="str">
        <f t="shared" si="0"/>
        <v>AMERIQUEAMERIQUES</v>
      </c>
      <c r="F10" s="58" t="s">
        <v>36</v>
      </c>
      <c r="G10" s="22" t="s">
        <v>25</v>
      </c>
      <c r="H10" s="22" t="s">
        <v>12</v>
      </c>
      <c r="I10" s="22" t="str">
        <f>VLOOKUP(ClientMercure[[#This Row],[Key]],'Liste Responsable TAD'!$A$4:$G$15,4,0)</f>
        <v>PERSONNE 9</v>
      </c>
    </row>
    <row r="11" spans="5:9" x14ac:dyDescent="0.25">
      <c r="E11" s="22" t="str">
        <f t="shared" si="0"/>
        <v>AMERIQUEAMERIQUES</v>
      </c>
      <c r="F11" s="58" t="s">
        <v>37</v>
      </c>
      <c r="G11" s="22" t="s">
        <v>25</v>
      </c>
      <c r="H11" s="22" t="s">
        <v>12</v>
      </c>
      <c r="I11" s="22" t="str">
        <f>VLOOKUP(ClientMercure[[#This Row],[Key]],'Liste Responsable TAD'!$A$4:$G$15,4,0)</f>
        <v>PERSONNE 9</v>
      </c>
    </row>
    <row r="12" spans="5:9" x14ac:dyDescent="0.25">
      <c r="E12" s="22" t="str">
        <f t="shared" si="0"/>
        <v>AMERIQUEAMERIQUES</v>
      </c>
      <c r="F12" s="58" t="s">
        <v>38</v>
      </c>
      <c r="G12" s="22" t="s">
        <v>25</v>
      </c>
      <c r="H12" s="22" t="s">
        <v>12</v>
      </c>
      <c r="I12" s="22" t="str">
        <f>VLOOKUP(ClientMercure[[#This Row],[Key]],'Liste Responsable TAD'!$A$4:$G$15,4,0)</f>
        <v>PERSONNE 9</v>
      </c>
    </row>
    <row r="13" spans="5:9" x14ac:dyDescent="0.25">
      <c r="E13" s="22" t="str">
        <f t="shared" si="0"/>
        <v>AMERIQUEAMERIQUES</v>
      </c>
      <c r="F13" s="58" t="s">
        <v>39</v>
      </c>
      <c r="G13" s="22" t="s">
        <v>25</v>
      </c>
      <c r="H13" s="22" t="s">
        <v>12</v>
      </c>
      <c r="I13" s="22" t="str">
        <f>VLOOKUP(ClientMercure[[#This Row],[Key]],'Liste Responsable TAD'!$A$4:$G$15,4,0)</f>
        <v>PERSONNE 9</v>
      </c>
    </row>
    <row r="14" spans="5:9" x14ac:dyDescent="0.25">
      <c r="E14" s="22" t="str">
        <f t="shared" si="0"/>
        <v>AMERIQUEAMERIQUES</v>
      </c>
      <c r="F14" s="58" t="s">
        <v>40</v>
      </c>
      <c r="G14" s="22" t="s">
        <v>25</v>
      </c>
      <c r="H14" s="22" t="s">
        <v>12</v>
      </c>
      <c r="I14" s="22" t="str">
        <f>VLOOKUP(ClientMercure[[#This Row],[Key]],'Liste Responsable TAD'!$A$4:$G$15,4,0)</f>
        <v>PERSONNE 9</v>
      </c>
    </row>
    <row r="15" spans="5:9" x14ac:dyDescent="0.25">
      <c r="E15" s="22" t="str">
        <f t="shared" si="0"/>
        <v>AMERIQUEAMERIQUES</v>
      </c>
      <c r="F15" s="58" t="s">
        <v>41</v>
      </c>
      <c r="G15" s="22" t="s">
        <v>25</v>
      </c>
      <c r="H15" s="22" t="s">
        <v>12</v>
      </c>
      <c r="I15" s="22" t="str">
        <f>VLOOKUP(ClientMercure[[#This Row],[Key]],'Liste Responsable TAD'!$A$4:$G$15,4,0)</f>
        <v>PERSONNE 9</v>
      </c>
    </row>
    <row r="16" spans="5:9" x14ac:dyDescent="0.25">
      <c r="E16" s="22" t="str">
        <f t="shared" si="0"/>
        <v>AMERIQUEAMERIQUES</v>
      </c>
      <c r="F16" s="58" t="s">
        <v>42</v>
      </c>
      <c r="G16" s="22" t="s">
        <v>25</v>
      </c>
      <c r="H16" s="22" t="s">
        <v>12</v>
      </c>
      <c r="I16" s="22" t="str">
        <f>VLOOKUP(ClientMercure[[#This Row],[Key]],'Liste Responsable TAD'!$A$4:$G$15,4,0)</f>
        <v>PERSONNE 9</v>
      </c>
    </row>
    <row r="17" spans="2:9" x14ac:dyDescent="0.25">
      <c r="E17" s="22" t="str">
        <f t="shared" si="0"/>
        <v>ASIEASIE</v>
      </c>
      <c r="F17" s="58" t="s">
        <v>43</v>
      </c>
      <c r="G17" s="22" t="s">
        <v>7</v>
      </c>
      <c r="H17" s="22" t="s">
        <v>7</v>
      </c>
      <c r="I17" s="22" t="str">
        <f>VLOOKUP(ClientMercure[[#This Row],[Key]],'Liste Responsable TAD'!$A$4:$G$15,4,0)</f>
        <v>PERSONNE 1</v>
      </c>
    </row>
    <row r="18" spans="2:9" x14ac:dyDescent="0.25">
      <c r="E18" s="22" t="str">
        <f t="shared" si="0"/>
        <v>ASIEASIE</v>
      </c>
      <c r="F18" s="58" t="s">
        <v>44</v>
      </c>
      <c r="G18" s="22" t="s">
        <v>7</v>
      </c>
      <c r="H18" s="22" t="s">
        <v>7</v>
      </c>
      <c r="I18" s="22" t="str">
        <f>VLOOKUP(ClientMercure[[#This Row],[Key]],'Liste Responsable TAD'!$A$4:$G$15,4,0)</f>
        <v>PERSONNE 1</v>
      </c>
    </row>
    <row r="19" spans="2:9" x14ac:dyDescent="0.25">
      <c r="E19" s="22" t="str">
        <f t="shared" si="0"/>
        <v>ASIEASIE</v>
      </c>
      <c r="F19" s="58" t="s">
        <v>45</v>
      </c>
      <c r="G19" s="22" t="s">
        <v>7</v>
      </c>
      <c r="H19" s="22" t="s">
        <v>7</v>
      </c>
      <c r="I19" s="22" t="str">
        <f>VLOOKUP(ClientMercure[[#This Row],[Key]],'Liste Responsable TAD'!$A$4:$G$15,4,0)</f>
        <v>PERSONNE 1</v>
      </c>
    </row>
    <row r="20" spans="2:9" x14ac:dyDescent="0.25">
      <c r="E20" s="22" t="str">
        <f t="shared" si="0"/>
        <v>ASIEASIE</v>
      </c>
      <c r="F20" s="58" t="s">
        <v>46</v>
      </c>
      <c r="G20" s="22" t="s">
        <v>7</v>
      </c>
      <c r="H20" s="22" t="s">
        <v>7</v>
      </c>
      <c r="I20" s="22" t="str">
        <f>VLOOKUP(ClientMercure[[#This Row],[Key]],'Liste Responsable TAD'!$A$4:$G$15,4,0)</f>
        <v>PERSONNE 1</v>
      </c>
    </row>
    <row r="21" spans="2:9" x14ac:dyDescent="0.25">
      <c r="E21" s="22" t="str">
        <f t="shared" si="0"/>
        <v>ASIEASIE</v>
      </c>
      <c r="F21" s="58" t="s">
        <v>47</v>
      </c>
      <c r="G21" s="22" t="s">
        <v>7</v>
      </c>
      <c r="H21" s="22" t="s">
        <v>7</v>
      </c>
      <c r="I21" s="22" t="str">
        <f>VLOOKUP(ClientMercure[[#This Row],[Key]],'Liste Responsable TAD'!$A$4:$G$15,4,0)</f>
        <v>PERSONNE 1</v>
      </c>
    </row>
    <row r="22" spans="2:9" x14ac:dyDescent="0.25">
      <c r="E22" s="22" t="str">
        <f t="shared" si="0"/>
        <v>ASIEASIE</v>
      </c>
      <c r="F22" s="58" t="s">
        <v>48</v>
      </c>
      <c r="G22" s="22" t="s">
        <v>7</v>
      </c>
      <c r="H22" s="22" t="s">
        <v>7</v>
      </c>
      <c r="I22" s="22" t="str">
        <f>VLOOKUP(ClientMercure[[#This Row],[Key]],'Liste Responsable TAD'!$A$4:$G$15,4,0)</f>
        <v>PERSONNE 1</v>
      </c>
    </row>
    <row r="23" spans="2:9" x14ac:dyDescent="0.25">
      <c r="E23" s="22" t="str">
        <f t="shared" si="0"/>
        <v>ASIEASIE</v>
      </c>
      <c r="F23" s="58" t="s">
        <v>49</v>
      </c>
      <c r="G23" s="22" t="s">
        <v>7</v>
      </c>
      <c r="H23" s="22" t="s">
        <v>7</v>
      </c>
      <c r="I23" s="22" t="str">
        <f>VLOOKUP(ClientMercure[[#This Row],[Key]],'Liste Responsable TAD'!$A$4:$G$15,4,0)</f>
        <v>PERSONNE 1</v>
      </c>
    </row>
    <row r="24" spans="2:9" x14ac:dyDescent="0.25">
      <c r="B24" s="23"/>
      <c r="E24" s="22" t="str">
        <f t="shared" si="0"/>
        <v>ASIEASIE</v>
      </c>
      <c r="F24" s="58" t="s">
        <v>50</v>
      </c>
      <c r="G24" s="22" t="s">
        <v>7</v>
      </c>
      <c r="H24" s="22" t="s">
        <v>7</v>
      </c>
      <c r="I24" s="22" t="str">
        <f>VLOOKUP(ClientMercure[[#This Row],[Key]],'Liste Responsable TAD'!$A$4:$G$15,4,0)</f>
        <v>PERSONNE 1</v>
      </c>
    </row>
    <row r="25" spans="2:9" x14ac:dyDescent="0.25">
      <c r="E25" s="22" t="str">
        <f t="shared" si="0"/>
        <v>ASIEASIE</v>
      </c>
      <c r="F25" s="58" t="s">
        <v>51</v>
      </c>
      <c r="G25" s="22" t="s">
        <v>7</v>
      </c>
      <c r="H25" s="22" t="s">
        <v>7</v>
      </c>
      <c r="I25" s="22" t="str">
        <f>VLOOKUP(ClientMercure[[#This Row],[Key]],'Liste Responsable TAD'!$A$4:$G$15,4,0)</f>
        <v>PERSONNE 1</v>
      </c>
    </row>
    <row r="26" spans="2:9" x14ac:dyDescent="0.25">
      <c r="E26" s="22" t="str">
        <f t="shared" si="0"/>
        <v>ASIEASIE</v>
      </c>
      <c r="F26" s="58" t="s">
        <v>52</v>
      </c>
      <c r="G26" s="22" t="s">
        <v>7</v>
      </c>
      <c r="H26" s="22" t="s">
        <v>7</v>
      </c>
      <c r="I26" s="22" t="str">
        <f>VLOOKUP(ClientMercure[[#This Row],[Key]],'Liste Responsable TAD'!$A$4:$G$15,4,0)</f>
        <v>PERSONNE 1</v>
      </c>
    </row>
    <row r="27" spans="2:9" x14ac:dyDescent="0.25">
      <c r="E27" s="22" t="str">
        <f t="shared" si="0"/>
        <v>ASIEASIE</v>
      </c>
      <c r="F27" s="58" t="s">
        <v>53</v>
      </c>
      <c r="G27" s="22" t="s">
        <v>7</v>
      </c>
      <c r="H27" s="22" t="s">
        <v>7</v>
      </c>
      <c r="I27" s="22" t="str">
        <f>VLOOKUP(ClientMercure[[#This Row],[Key]],'Liste Responsable TAD'!$A$4:$G$15,4,0)</f>
        <v>PERSONNE 1</v>
      </c>
    </row>
    <row r="28" spans="2:9" x14ac:dyDescent="0.25">
      <c r="E28" s="22" t="str">
        <f t="shared" si="0"/>
        <v>ASIEASIE</v>
      </c>
      <c r="F28" s="58" t="s">
        <v>54</v>
      </c>
      <c r="G28" s="22" t="s">
        <v>7</v>
      </c>
      <c r="H28" s="22" t="s">
        <v>7</v>
      </c>
      <c r="I28" s="22" t="str">
        <f>VLOOKUP(ClientMercure[[#This Row],[Key]],'Liste Responsable TAD'!$A$4:$G$15,4,0)</f>
        <v>PERSONNE 1</v>
      </c>
    </row>
    <row r="29" spans="2:9" x14ac:dyDescent="0.25">
      <c r="E29" s="22" t="str">
        <f t="shared" si="0"/>
        <v>ASIEASIE</v>
      </c>
      <c r="F29" s="58" t="s">
        <v>55</v>
      </c>
      <c r="G29" s="22" t="s">
        <v>7</v>
      </c>
      <c r="H29" s="22" t="s">
        <v>7</v>
      </c>
      <c r="I29" s="22" t="str">
        <f>VLOOKUP(ClientMercure[[#This Row],[Key]],'Liste Responsable TAD'!$A$4:$G$15,4,0)</f>
        <v>PERSONNE 1</v>
      </c>
    </row>
    <row r="30" spans="2:9" x14ac:dyDescent="0.25">
      <c r="E30" s="22" t="str">
        <f t="shared" si="0"/>
        <v>ASIEASIE</v>
      </c>
      <c r="F30" s="58" t="s">
        <v>56</v>
      </c>
      <c r="G30" s="22" t="s">
        <v>7</v>
      </c>
      <c r="H30" s="22" t="s">
        <v>7</v>
      </c>
      <c r="I30" s="22" t="str">
        <f>VLOOKUP(ClientMercure[[#This Row],[Key]],'Liste Responsable TAD'!$A$4:$G$15,4,0)</f>
        <v>PERSONNE 1</v>
      </c>
    </row>
    <row r="31" spans="2:9" x14ac:dyDescent="0.25">
      <c r="E31" s="22" t="str">
        <f t="shared" si="0"/>
        <v>ASIEASIE</v>
      </c>
      <c r="F31" s="58" t="s">
        <v>57</v>
      </c>
      <c r="G31" s="22" t="s">
        <v>7</v>
      </c>
      <c r="H31" s="22" t="s">
        <v>7</v>
      </c>
      <c r="I31" s="22" t="str">
        <f>VLOOKUP(ClientMercure[[#This Row],[Key]],'Liste Responsable TAD'!$A$4:$G$15,4,0)</f>
        <v>PERSONNE 1</v>
      </c>
    </row>
    <row r="32" spans="2:9" x14ac:dyDescent="0.25">
      <c r="E32" s="22" t="str">
        <f t="shared" si="0"/>
        <v>ASIEASIE</v>
      </c>
      <c r="F32" s="58" t="s">
        <v>58</v>
      </c>
      <c r="G32" s="22" t="s">
        <v>7</v>
      </c>
      <c r="H32" s="22" t="s">
        <v>7</v>
      </c>
      <c r="I32" s="22" t="str">
        <f>VLOOKUP(ClientMercure[[#This Row],[Key]],'Liste Responsable TAD'!$A$4:$G$15,4,0)</f>
        <v>PERSONNE 1</v>
      </c>
    </row>
    <row r="33" spans="5:9" x14ac:dyDescent="0.25">
      <c r="E33" s="22" t="str">
        <f t="shared" si="0"/>
        <v>ASIEASIE</v>
      </c>
      <c r="F33" s="58" t="s">
        <v>59</v>
      </c>
      <c r="G33" s="22" t="s">
        <v>7</v>
      </c>
      <c r="H33" s="22" t="s">
        <v>7</v>
      </c>
      <c r="I33" s="22" t="str">
        <f>VLOOKUP(ClientMercure[[#This Row],[Key]],'Liste Responsable TAD'!$A$4:$G$15,4,0)</f>
        <v>PERSONNE 1</v>
      </c>
    </row>
    <row r="34" spans="5:9" x14ac:dyDescent="0.25">
      <c r="E34" s="22" t="str">
        <f t="shared" si="0"/>
        <v>BPI USAMERIQUES</v>
      </c>
      <c r="F34" s="58" t="s">
        <v>60</v>
      </c>
      <c r="G34" s="22" t="s">
        <v>23</v>
      </c>
      <c r="H34" s="22" t="s">
        <v>12</v>
      </c>
      <c r="I34" s="22" t="str">
        <f>VLOOKUP(ClientMercure[[#This Row],[Key]],'Liste Responsable TAD'!$A$4:$G$15,4,0)</f>
        <v>PERSONNE 8</v>
      </c>
    </row>
    <row r="35" spans="5:9" x14ac:dyDescent="0.25">
      <c r="E35" s="22" t="str">
        <f t="shared" si="0"/>
        <v>BU NORDEUR/AFR</v>
      </c>
      <c r="F35" s="58" t="s">
        <v>61</v>
      </c>
      <c r="G35" s="22" t="s">
        <v>19</v>
      </c>
      <c r="H35" s="22" t="s">
        <v>17</v>
      </c>
      <c r="I35" s="22" t="str">
        <f>VLOOKUP(ClientMercure[[#This Row],[Key]],'Liste Responsable TAD'!$A$4:$G$15,4,0)</f>
        <v>PERSONNE 6</v>
      </c>
    </row>
    <row r="36" spans="5:9" x14ac:dyDescent="0.25">
      <c r="E36" s="22" t="str">
        <f t="shared" si="0"/>
        <v>BU NORDEUR/AFR</v>
      </c>
      <c r="F36" s="58" t="s">
        <v>62</v>
      </c>
      <c r="G36" s="22" t="s">
        <v>19</v>
      </c>
      <c r="H36" s="22" t="s">
        <v>17</v>
      </c>
      <c r="I36" s="22" t="str">
        <f>VLOOKUP(ClientMercure[[#This Row],[Key]],'Liste Responsable TAD'!$A$4:$G$15,4,0)</f>
        <v>PERSONNE 6</v>
      </c>
    </row>
    <row r="37" spans="5:9" x14ac:dyDescent="0.25">
      <c r="E37" s="22" t="str">
        <f t="shared" si="0"/>
        <v>BU NORDEUR/AFR</v>
      </c>
      <c r="F37" s="58" t="s">
        <v>63</v>
      </c>
      <c r="G37" s="22" t="s">
        <v>19</v>
      </c>
      <c r="H37" s="22" t="s">
        <v>17</v>
      </c>
      <c r="I37" s="22" t="str">
        <f>VLOOKUP(ClientMercure[[#This Row],[Key]],'Liste Responsable TAD'!$A$4:$G$15,4,0)</f>
        <v>PERSONNE 6</v>
      </c>
    </row>
    <row r="38" spans="5:9" x14ac:dyDescent="0.25">
      <c r="E38" s="22" t="str">
        <f t="shared" si="0"/>
        <v>BU NORDEUR/AFR</v>
      </c>
      <c r="F38" s="58" t="s">
        <v>64</v>
      </c>
      <c r="G38" s="22" t="s">
        <v>19</v>
      </c>
      <c r="H38" s="22" t="s">
        <v>17</v>
      </c>
      <c r="I38" s="22" t="str">
        <f>VLOOKUP(ClientMercure[[#This Row],[Key]],'Liste Responsable TAD'!$A$4:$G$15,4,0)</f>
        <v>PERSONNE 6</v>
      </c>
    </row>
    <row r="39" spans="5:9" x14ac:dyDescent="0.25">
      <c r="E39" s="22" t="str">
        <f t="shared" si="0"/>
        <v>BU NORDEUR/AFR</v>
      </c>
      <c r="F39" s="58" t="s">
        <v>65</v>
      </c>
      <c r="G39" s="22" t="s">
        <v>19</v>
      </c>
      <c r="H39" s="22" t="s">
        <v>17</v>
      </c>
      <c r="I39" s="22" t="str">
        <f>VLOOKUP(ClientMercure[[#This Row],[Key]],'Liste Responsable TAD'!$A$4:$G$15,4,0)</f>
        <v>PERSONNE 6</v>
      </c>
    </row>
    <row r="40" spans="5:9" x14ac:dyDescent="0.25">
      <c r="E40" s="22" t="str">
        <f t="shared" si="0"/>
        <v>BU NORDEUR/AFR</v>
      </c>
      <c r="F40" s="58" t="s">
        <v>66</v>
      </c>
      <c r="G40" s="22" t="s">
        <v>19</v>
      </c>
      <c r="H40" s="22" t="s">
        <v>17</v>
      </c>
      <c r="I40" s="22" t="str">
        <f>VLOOKUP(ClientMercure[[#This Row],[Key]],'Liste Responsable TAD'!$A$4:$G$15,4,0)</f>
        <v>PERSONNE 6</v>
      </c>
    </row>
    <row r="41" spans="5:9" x14ac:dyDescent="0.25">
      <c r="E41" s="22" t="str">
        <f t="shared" si="0"/>
        <v>BU NORDEUR/AFR</v>
      </c>
      <c r="F41" s="58" t="s">
        <v>67</v>
      </c>
      <c r="G41" s="22" t="s">
        <v>19</v>
      </c>
      <c r="H41" s="22" t="s">
        <v>17</v>
      </c>
      <c r="I41" s="22" t="str">
        <f>VLOOKUP(ClientMercure[[#This Row],[Key]],'Liste Responsable TAD'!$A$4:$G$15,4,0)</f>
        <v>PERSONNE 6</v>
      </c>
    </row>
    <row r="42" spans="5:9" x14ac:dyDescent="0.25">
      <c r="E42" s="22" t="str">
        <f t="shared" si="0"/>
        <v>BU NORDEUR/AFR</v>
      </c>
      <c r="F42" s="58" t="s">
        <v>68</v>
      </c>
      <c r="G42" s="22" t="s">
        <v>19</v>
      </c>
      <c r="H42" s="22" t="s">
        <v>17</v>
      </c>
      <c r="I42" s="22" t="str">
        <f>VLOOKUP(ClientMercure[[#This Row],[Key]],'Liste Responsable TAD'!$A$4:$G$15,4,0)</f>
        <v>PERSONNE 6</v>
      </c>
    </row>
    <row r="43" spans="5:9" x14ac:dyDescent="0.25">
      <c r="E43" s="22" t="str">
        <f t="shared" si="0"/>
        <v>BU NORDEUR/AFR</v>
      </c>
      <c r="F43" s="58" t="s">
        <v>69</v>
      </c>
      <c r="G43" s="22" t="s">
        <v>19</v>
      </c>
      <c r="H43" s="22" t="s">
        <v>17</v>
      </c>
      <c r="I43" s="22" t="str">
        <f>VLOOKUP(ClientMercure[[#This Row],[Key]],'Liste Responsable TAD'!$A$4:$G$15,4,0)</f>
        <v>PERSONNE 6</v>
      </c>
    </row>
    <row r="44" spans="5:9" x14ac:dyDescent="0.25">
      <c r="E44" s="22" t="str">
        <f t="shared" si="0"/>
        <v>BU NORDEUR/AFR</v>
      </c>
      <c r="F44" s="58" t="s">
        <v>70</v>
      </c>
      <c r="G44" s="22" t="s">
        <v>19</v>
      </c>
      <c r="H44" s="22" t="s">
        <v>17</v>
      </c>
      <c r="I44" s="22" t="str">
        <f>VLOOKUP(ClientMercure[[#This Row],[Key]],'Liste Responsable TAD'!$A$4:$G$15,4,0)</f>
        <v>PERSONNE 6</v>
      </c>
    </row>
    <row r="45" spans="5:9" x14ac:dyDescent="0.25">
      <c r="E45" s="22" t="str">
        <f t="shared" si="0"/>
        <v>BU NORDEUR/AFR</v>
      </c>
      <c r="F45" s="58" t="s">
        <v>71</v>
      </c>
      <c r="G45" s="22" t="s">
        <v>19</v>
      </c>
      <c r="H45" s="22" t="s">
        <v>17</v>
      </c>
      <c r="I45" s="22" t="str">
        <f>VLOOKUP(ClientMercure[[#This Row],[Key]],'Liste Responsable TAD'!$A$4:$G$15,4,0)</f>
        <v>PERSONNE 6</v>
      </c>
    </row>
    <row r="46" spans="5:9" x14ac:dyDescent="0.25">
      <c r="E46" s="22" t="str">
        <f t="shared" si="0"/>
        <v>BU NORDEUR/AFR</v>
      </c>
      <c r="F46" s="58" t="s">
        <v>72</v>
      </c>
      <c r="G46" s="22" t="s">
        <v>19</v>
      </c>
      <c r="H46" s="22" t="s">
        <v>17</v>
      </c>
      <c r="I46" s="22" t="str">
        <f>VLOOKUP(ClientMercure[[#This Row],[Key]],'Liste Responsable TAD'!$A$4:$G$15,4,0)</f>
        <v>PERSONNE 6</v>
      </c>
    </row>
    <row r="47" spans="5:9" x14ac:dyDescent="0.25">
      <c r="E47" s="22" t="str">
        <f t="shared" si="0"/>
        <v>BU SUDEUR/AFR</v>
      </c>
      <c r="F47" s="58" t="s">
        <v>73</v>
      </c>
      <c r="G47" s="22" t="s">
        <v>21</v>
      </c>
      <c r="H47" s="22" t="s">
        <v>17</v>
      </c>
      <c r="I47" s="22" t="str">
        <f>VLOOKUP(ClientMercure[[#This Row],[Key]],'Liste Responsable TAD'!$A$4:$G$15,4,0)</f>
        <v>PERSONNE 7</v>
      </c>
    </row>
    <row r="48" spans="5:9" x14ac:dyDescent="0.25">
      <c r="E48" s="22" t="str">
        <f t="shared" si="0"/>
        <v>BU SUDEUR/AFR</v>
      </c>
      <c r="F48" s="58" t="s">
        <v>74</v>
      </c>
      <c r="G48" s="22" t="s">
        <v>21</v>
      </c>
      <c r="H48" s="22" t="s">
        <v>17</v>
      </c>
      <c r="I48" s="22" t="str">
        <f>VLOOKUP(ClientMercure[[#This Row],[Key]],'Liste Responsable TAD'!$A$4:$G$15,4,0)</f>
        <v>PERSONNE 7</v>
      </c>
    </row>
    <row r="49" spans="5:9" x14ac:dyDescent="0.25">
      <c r="E49" s="22" t="str">
        <f t="shared" si="0"/>
        <v>BU SUDEUR/AFR</v>
      </c>
      <c r="F49" s="58" t="s">
        <v>75</v>
      </c>
      <c r="G49" s="22" t="s">
        <v>21</v>
      </c>
      <c r="H49" s="22" t="s">
        <v>17</v>
      </c>
      <c r="I49" s="22" t="str">
        <f>VLOOKUP(ClientMercure[[#This Row],[Key]],'Liste Responsable TAD'!$A$4:$G$15,4,0)</f>
        <v>PERSONNE 7</v>
      </c>
    </row>
    <row r="50" spans="5:9" x14ac:dyDescent="0.25">
      <c r="E50" s="22" t="str">
        <f t="shared" si="0"/>
        <v>BU SUDEUR/AFR</v>
      </c>
      <c r="F50" s="58" t="s">
        <v>76</v>
      </c>
      <c r="G50" s="22" t="s">
        <v>21</v>
      </c>
      <c r="H50" s="22" t="s">
        <v>17</v>
      </c>
      <c r="I50" s="22" t="str">
        <f>VLOOKUP(ClientMercure[[#This Row],[Key]],'Liste Responsable TAD'!$A$4:$G$15,4,0)</f>
        <v>PERSONNE 7</v>
      </c>
    </row>
    <row r="51" spans="5:9" x14ac:dyDescent="0.25">
      <c r="E51" s="22" t="str">
        <f t="shared" si="0"/>
        <v>BU SUDEUR/AFR</v>
      </c>
      <c r="F51" s="58" t="s">
        <v>77</v>
      </c>
      <c r="G51" s="22" t="s">
        <v>21</v>
      </c>
      <c r="H51" s="22" t="s">
        <v>17</v>
      </c>
      <c r="I51" s="22" t="str">
        <f>VLOOKUP(ClientMercure[[#This Row],[Key]],'Liste Responsable TAD'!$A$4:$G$15,4,0)</f>
        <v>PERSONNE 7</v>
      </c>
    </row>
    <row r="52" spans="5:9" x14ac:dyDescent="0.25">
      <c r="E52" s="22" t="str">
        <f t="shared" si="0"/>
        <v>BU SUDEUR/AFR</v>
      </c>
      <c r="F52" s="58" t="s">
        <v>78</v>
      </c>
      <c r="G52" s="22" t="s">
        <v>21</v>
      </c>
      <c r="H52" s="22" t="s">
        <v>17</v>
      </c>
      <c r="I52" s="22" t="str">
        <f>VLOOKUP(ClientMercure[[#This Row],[Key]],'Liste Responsable TAD'!$A$4:$G$15,4,0)</f>
        <v>PERSONNE 7</v>
      </c>
    </row>
    <row r="53" spans="5:9" x14ac:dyDescent="0.25">
      <c r="E53" s="22" t="str">
        <f t="shared" si="0"/>
        <v>BU SUDEUR/AFR</v>
      </c>
      <c r="F53" s="58" t="s">
        <v>79</v>
      </c>
      <c r="G53" s="22" t="s">
        <v>21</v>
      </c>
      <c r="H53" s="22" t="s">
        <v>17</v>
      </c>
      <c r="I53" s="22" t="str">
        <f>VLOOKUP(ClientMercure[[#This Row],[Key]],'Liste Responsable TAD'!$A$4:$G$15,4,0)</f>
        <v>PERSONNE 7</v>
      </c>
    </row>
    <row r="54" spans="5:9" x14ac:dyDescent="0.25">
      <c r="E54" s="22" t="str">
        <f t="shared" si="0"/>
        <v>BU SUDEUR/AFR</v>
      </c>
      <c r="F54" s="58" t="s">
        <v>80</v>
      </c>
      <c r="G54" s="22" t="s">
        <v>21</v>
      </c>
      <c r="H54" s="22" t="s">
        <v>17</v>
      </c>
      <c r="I54" s="22" t="str">
        <f>VLOOKUP(ClientMercure[[#This Row],[Key]],'Liste Responsable TAD'!$A$4:$G$15,4,0)</f>
        <v>PERSONNE 7</v>
      </c>
    </row>
    <row r="55" spans="5:9" x14ac:dyDescent="0.25">
      <c r="E55" s="22" t="str">
        <f t="shared" si="0"/>
        <v>BU SUDEUR/AFR</v>
      </c>
      <c r="F55" s="58" t="s">
        <v>81</v>
      </c>
      <c r="G55" s="22" t="s">
        <v>21</v>
      </c>
      <c r="H55" s="22" t="s">
        <v>17</v>
      </c>
      <c r="I55" s="22" t="str">
        <f>VLOOKUP(ClientMercure[[#This Row],[Key]],'Liste Responsable TAD'!$A$4:$G$15,4,0)</f>
        <v>PERSONNE 7</v>
      </c>
    </row>
    <row r="56" spans="5:9" x14ac:dyDescent="0.25">
      <c r="E56" s="22" t="str">
        <f t="shared" si="0"/>
        <v>CANADAAMERIQUES</v>
      </c>
      <c r="F56" s="58" t="s">
        <v>82</v>
      </c>
      <c r="G56" s="22" t="s">
        <v>11</v>
      </c>
      <c r="H56" s="22" t="s">
        <v>12</v>
      </c>
      <c r="I56" s="22" t="str">
        <f>VLOOKUP(ClientMercure[[#This Row],[Key]],'Liste Responsable TAD'!$A$4:$G$15,4,0)</f>
        <v>PERSONNE 3</v>
      </c>
    </row>
    <row r="57" spans="5:9" x14ac:dyDescent="0.25">
      <c r="E57" s="22" t="str">
        <f t="shared" si="0"/>
        <v>CANADAAMERIQUES</v>
      </c>
      <c r="F57" s="58" t="s">
        <v>83</v>
      </c>
      <c r="G57" s="22" t="s">
        <v>11</v>
      </c>
      <c r="H57" s="22" t="s">
        <v>12</v>
      </c>
      <c r="I57" s="22" t="str">
        <f>VLOOKUP(ClientMercure[[#This Row],[Key]],'Liste Responsable TAD'!$A$4:$G$15,4,0)</f>
        <v>PERSONNE 3</v>
      </c>
    </row>
    <row r="58" spans="5:9" x14ac:dyDescent="0.25">
      <c r="E58" s="22" t="str">
        <f t="shared" si="0"/>
        <v>EUROPE TREUR/AFR</v>
      </c>
      <c r="F58" s="58" t="s">
        <v>84</v>
      </c>
      <c r="G58" s="22" t="s">
        <v>16</v>
      </c>
      <c r="H58" s="22" t="s">
        <v>17</v>
      </c>
      <c r="I58" s="22" t="str">
        <f>VLOOKUP(ClientMercure[[#This Row],[Key]],'Liste Responsable TAD'!$A$4:$G$15,4,0)</f>
        <v>PERSONNE 5</v>
      </c>
    </row>
    <row r="59" spans="5:9" x14ac:dyDescent="0.25">
      <c r="E59" s="22" t="str">
        <f t="shared" si="0"/>
        <v>EUROPE TREUR/AFR</v>
      </c>
      <c r="F59" s="58" t="s">
        <v>85</v>
      </c>
      <c r="G59" s="22" t="s">
        <v>16</v>
      </c>
      <c r="H59" s="22" t="s">
        <v>17</v>
      </c>
      <c r="I59" s="22" t="str">
        <f>VLOOKUP(ClientMercure[[#This Row],[Key]],'Liste Responsable TAD'!$A$4:$G$15,4,0)</f>
        <v>PERSONNE 5</v>
      </c>
    </row>
    <row r="60" spans="5:9" x14ac:dyDescent="0.25">
      <c r="E60" s="22" t="str">
        <f t="shared" si="0"/>
        <v>FR/BNLFR/BNL</v>
      </c>
      <c r="F60" s="58" t="s">
        <v>86</v>
      </c>
      <c r="G60" s="22" t="s">
        <v>14</v>
      </c>
      <c r="H60" s="22" t="s">
        <v>14</v>
      </c>
      <c r="I60" s="22" t="str">
        <f>VLOOKUP(ClientMercure[[#This Row],[Key]],'Liste Responsable TAD'!$A$4:$G$15,4,0)</f>
        <v>PERSONNE 4</v>
      </c>
    </row>
    <row r="61" spans="5:9" x14ac:dyDescent="0.25">
      <c r="E61" s="22" t="str">
        <f t="shared" si="0"/>
        <v>FR/BNLFR/BNL</v>
      </c>
      <c r="F61" s="58" t="s">
        <v>87</v>
      </c>
      <c r="G61" s="22" t="s">
        <v>14</v>
      </c>
      <c r="H61" s="22" t="s">
        <v>14</v>
      </c>
      <c r="I61" s="22" t="str">
        <f>VLOOKUP(ClientMercure[[#This Row],[Key]],'Liste Responsable TAD'!$A$4:$G$15,4,0)</f>
        <v>PERSONNE 4</v>
      </c>
    </row>
    <row r="62" spans="5:9" x14ac:dyDescent="0.25">
      <c r="E62" s="22" t="str">
        <f t="shared" si="0"/>
        <v>FR/BNLFR/BNL</v>
      </c>
      <c r="F62" s="58" t="s">
        <v>88</v>
      </c>
      <c r="G62" s="22" t="s">
        <v>14</v>
      </c>
      <c r="H62" s="22" t="s">
        <v>14</v>
      </c>
      <c r="I62" s="22" t="str">
        <f>VLOOKUP(ClientMercure[[#This Row],[Key]],'Liste Responsable TAD'!$A$4:$G$15,4,0)</f>
        <v>PERSONNE 4</v>
      </c>
    </row>
    <row r="63" spans="5:9" x14ac:dyDescent="0.25">
      <c r="E63" s="22" t="str">
        <f t="shared" si="0"/>
        <v>MOPOMOPO</v>
      </c>
      <c r="F63" s="58" t="s">
        <v>89</v>
      </c>
      <c r="G63" s="22" t="s">
        <v>9</v>
      </c>
      <c r="H63" s="22" t="s">
        <v>9</v>
      </c>
      <c r="I63" s="22" t="str">
        <f>VLOOKUP(ClientMercure[[#This Row],[Key]],'Liste Responsable TAD'!$A$4:$G$15,4,0)</f>
        <v>PERSONNE 2</v>
      </c>
    </row>
    <row r="64" spans="5:9" x14ac:dyDescent="0.25">
      <c r="E64" s="22" t="str">
        <f t="shared" si="0"/>
        <v>MOPOMOPO</v>
      </c>
      <c r="F64" s="58" t="s">
        <v>90</v>
      </c>
      <c r="G64" s="22" t="s">
        <v>9</v>
      </c>
      <c r="H64" s="22" t="s">
        <v>9</v>
      </c>
      <c r="I64" s="22" t="str">
        <f>VLOOKUP(ClientMercure[[#This Row],[Key]],'Liste Responsable TAD'!$A$4:$G$15,4,0)</f>
        <v>PERSONNE 2</v>
      </c>
    </row>
    <row r="65" spans="5:9" x14ac:dyDescent="0.25">
      <c r="E65" s="22" t="str">
        <f t="shared" si="0"/>
        <v>MOPOMOPO</v>
      </c>
      <c r="F65" s="58" t="s">
        <v>91</v>
      </c>
      <c r="G65" s="22" t="s">
        <v>9</v>
      </c>
      <c r="H65" s="22" t="s">
        <v>9</v>
      </c>
      <c r="I65" s="22" t="str">
        <f>VLOOKUP(ClientMercure[[#This Row],[Key]],'Liste Responsable TAD'!$A$4:$G$15,4,0)</f>
        <v>PERSONNE 2</v>
      </c>
    </row>
    <row r="66" spans="5:9" x14ac:dyDescent="0.25">
      <c r="E66" s="22" t="str">
        <f t="shared" si="0"/>
        <v>MOPOMOPO</v>
      </c>
      <c r="F66" s="58" t="s">
        <v>92</v>
      </c>
      <c r="G66" s="22" t="s">
        <v>9</v>
      </c>
      <c r="H66" s="22" t="s">
        <v>9</v>
      </c>
      <c r="I66" s="22" t="str">
        <f>VLOOKUP(ClientMercure[[#This Row],[Key]],'Liste Responsable TAD'!$A$4:$G$15,4,0)</f>
        <v>PERSONNE 2</v>
      </c>
    </row>
    <row r="67" spans="5:9" x14ac:dyDescent="0.25">
      <c r="E67" s="22" t="str">
        <f t="shared" si="0"/>
        <v>MOPOMOPO</v>
      </c>
      <c r="F67" s="58" t="s">
        <v>93</v>
      </c>
      <c r="G67" s="22" t="s">
        <v>9</v>
      </c>
      <c r="H67" s="22" t="s">
        <v>9</v>
      </c>
      <c r="I67" s="22" t="str">
        <f>VLOOKUP(ClientMercure[[#This Row],[Key]],'Liste Responsable TAD'!$A$4:$G$15,4,0)</f>
        <v>PERSONNE 2</v>
      </c>
    </row>
    <row r="68" spans="5:9" x14ac:dyDescent="0.25">
      <c r="E68" s="22" t="str">
        <f t="shared" si="0"/>
        <v>MOPOMOPO</v>
      </c>
      <c r="F68" s="58" t="s">
        <v>94</v>
      </c>
      <c r="G68" s="22" t="s">
        <v>9</v>
      </c>
      <c r="H68" s="22" t="s">
        <v>9</v>
      </c>
      <c r="I68" s="22" t="str">
        <f>VLOOKUP(ClientMercure[[#This Row],[Key]],'Liste Responsable TAD'!$A$4:$G$15,4,0)</f>
        <v>PERSONNE 2</v>
      </c>
    </row>
    <row r="69" spans="5:9" x14ac:dyDescent="0.25">
      <c r="E69" s="22" t="str">
        <f t="shared" ref="E69:E78" si="1">G69&amp;H69</f>
        <v>MOPOMOPO</v>
      </c>
      <c r="F69" s="58" t="s">
        <v>95</v>
      </c>
      <c r="G69" s="22" t="s">
        <v>9</v>
      </c>
      <c r="H69" s="22" t="s">
        <v>9</v>
      </c>
      <c r="I69" s="22" t="str">
        <f>VLOOKUP(ClientMercure[[#This Row],[Key]],'Liste Responsable TAD'!$A$4:$G$15,4,0)</f>
        <v>PERSONNE 2</v>
      </c>
    </row>
    <row r="70" spans="5:9" x14ac:dyDescent="0.25">
      <c r="E70" s="22" t="str">
        <f t="shared" si="1"/>
        <v>MOPOMOPO</v>
      </c>
      <c r="F70" s="58" t="s">
        <v>96</v>
      </c>
      <c r="G70" s="22" t="s">
        <v>9</v>
      </c>
      <c r="H70" s="22" t="s">
        <v>9</v>
      </c>
      <c r="I70" s="22" t="str">
        <f>VLOOKUP(ClientMercure[[#This Row],[Key]],'Liste Responsable TAD'!$A$4:$G$15,4,0)</f>
        <v>PERSONNE 2</v>
      </c>
    </row>
    <row r="71" spans="5:9" x14ac:dyDescent="0.25">
      <c r="E71" s="22" t="str">
        <f t="shared" si="1"/>
        <v>MOPOMOPO</v>
      </c>
      <c r="F71" s="58" t="s">
        <v>97</v>
      </c>
      <c r="G71" s="22" t="s">
        <v>9</v>
      </c>
      <c r="H71" s="22" t="s">
        <v>9</v>
      </c>
      <c r="I71" s="22" t="str">
        <f>VLOOKUP(ClientMercure[[#This Row],[Key]],'Liste Responsable TAD'!$A$4:$G$15,4,0)</f>
        <v>PERSONNE 2</v>
      </c>
    </row>
    <row r="72" spans="5:9" x14ac:dyDescent="0.25">
      <c r="E72" s="22" t="str">
        <f t="shared" si="1"/>
        <v>MOPOMOPO</v>
      </c>
      <c r="F72" s="58" t="s">
        <v>98</v>
      </c>
      <c r="G72" s="22" t="s">
        <v>9</v>
      </c>
      <c r="H72" s="22" t="s">
        <v>9</v>
      </c>
      <c r="I72" s="22" t="str">
        <f>VLOOKUP(ClientMercure[[#This Row],[Key]],'Liste Responsable TAD'!$A$4:$G$15,4,0)</f>
        <v>PERSONNE 2</v>
      </c>
    </row>
    <row r="73" spans="5:9" x14ac:dyDescent="0.25">
      <c r="E73" s="22" t="str">
        <f t="shared" si="1"/>
        <v>MOPOMOPO</v>
      </c>
      <c r="F73" s="58" t="s">
        <v>99</v>
      </c>
      <c r="G73" s="22" t="s">
        <v>9</v>
      </c>
      <c r="H73" s="22" t="s">
        <v>9</v>
      </c>
      <c r="I73" s="22" t="str">
        <f>VLOOKUP(ClientMercure[[#This Row],[Key]],'Liste Responsable TAD'!$A$4:$G$15,4,0)</f>
        <v>PERSONNE 2</v>
      </c>
    </row>
    <row r="74" spans="5:9" x14ac:dyDescent="0.25">
      <c r="E74" s="22" t="str">
        <f t="shared" si="1"/>
        <v>MOPOMOPO</v>
      </c>
      <c r="F74" s="58" t="s">
        <v>100</v>
      </c>
      <c r="G74" s="22" t="s">
        <v>9</v>
      </c>
      <c r="H74" s="22" t="s">
        <v>9</v>
      </c>
      <c r="I74" s="22" t="str">
        <f>VLOOKUP(ClientMercure[[#This Row],[Key]],'Liste Responsable TAD'!$A$4:$G$15,4,0)</f>
        <v>PERSONNE 2</v>
      </c>
    </row>
    <row r="75" spans="5:9" x14ac:dyDescent="0.25">
      <c r="E75" s="22" t="str">
        <f t="shared" si="1"/>
        <v>MOPOMOPO</v>
      </c>
      <c r="F75" s="58" t="s">
        <v>101</v>
      </c>
      <c r="G75" s="22" t="s">
        <v>9</v>
      </c>
      <c r="H75" s="22" t="s">
        <v>9</v>
      </c>
      <c r="I75" s="22" t="str">
        <f>VLOOKUP(ClientMercure[[#This Row],[Key]],'Liste Responsable TAD'!$A$4:$G$15,4,0)</f>
        <v>PERSONNE 2</v>
      </c>
    </row>
    <row r="76" spans="5:9" x14ac:dyDescent="0.25">
      <c r="E76" s="22" t="str">
        <f t="shared" si="1"/>
        <v>MOPOMOPO</v>
      </c>
      <c r="F76" s="58" t="s">
        <v>102</v>
      </c>
      <c r="G76" s="22" t="s">
        <v>9</v>
      </c>
      <c r="H76" s="22" t="s">
        <v>9</v>
      </c>
      <c r="I76" s="22" t="str">
        <f>VLOOKUP(ClientMercure[[#This Row],[Key]],'Liste Responsable TAD'!$A$4:$G$15,4,0)</f>
        <v>PERSONNE 2</v>
      </c>
    </row>
    <row r="77" spans="5:9" x14ac:dyDescent="0.25">
      <c r="E77" s="22" t="str">
        <f t="shared" si="1"/>
        <v>MOPOMOPO</v>
      </c>
      <c r="F77" s="58" t="s">
        <v>103</v>
      </c>
      <c r="G77" s="22" t="s">
        <v>9</v>
      </c>
      <c r="H77" s="22" t="s">
        <v>9</v>
      </c>
      <c r="I77" s="22" t="str">
        <f>VLOOKUP(ClientMercure[[#This Row],[Key]],'Liste Responsable TAD'!$A$4:$G$15,4,0)</f>
        <v>PERSONNE 2</v>
      </c>
    </row>
    <row r="78" spans="5:9" x14ac:dyDescent="0.25">
      <c r="E78" s="22" t="str">
        <f t="shared" si="1"/>
        <v>MOPOMOPO</v>
      </c>
      <c r="F78" s="58" t="s">
        <v>104</v>
      </c>
      <c r="G78" s="22" t="s">
        <v>9</v>
      </c>
      <c r="H78" s="22" t="s">
        <v>9</v>
      </c>
      <c r="I78" s="22" t="str">
        <f>VLOOKUP(ClientMercure[[#This Row],[Key]],'Liste Responsable TAD'!$A$4:$G$15,4,0)</f>
        <v>PERSONNE 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3:AG15"/>
  <sheetViews>
    <sheetView workbookViewId="0">
      <selection activeCell="C15" sqref="C15"/>
    </sheetView>
  </sheetViews>
  <sheetFormatPr baseColWidth="10" defaultRowHeight="15" x14ac:dyDescent="0.25"/>
  <cols>
    <col min="1" max="1" width="3.42578125" customWidth="1"/>
    <col min="2" max="2" width="23.140625" bestFit="1" customWidth="1"/>
    <col min="3" max="3" width="8.140625" bestFit="1" customWidth="1"/>
    <col min="4" max="5" width="10.7109375" bestFit="1" customWidth="1"/>
    <col min="6" max="6" width="10" bestFit="1" customWidth="1"/>
    <col min="7" max="7" width="10.42578125" bestFit="1" customWidth="1"/>
    <col min="8" max="8" width="12" bestFit="1" customWidth="1"/>
    <col min="9" max="9" width="13.85546875" bestFit="1" customWidth="1"/>
    <col min="10" max="10" width="18.140625" bestFit="1" customWidth="1"/>
    <col min="11" max="11" width="10.140625" customWidth="1"/>
    <col min="12" max="12" width="7.7109375" bestFit="1" customWidth="1"/>
    <col min="13" max="13" width="7.42578125" bestFit="1" customWidth="1"/>
    <col min="14" max="14" width="8.140625" bestFit="1" customWidth="1"/>
    <col min="15" max="15" width="7.85546875" bestFit="1" customWidth="1"/>
    <col min="16" max="16" width="8.7109375" bestFit="1" customWidth="1"/>
    <col min="17" max="17" width="7.140625" bestFit="1" customWidth="1"/>
    <col min="18" max="18" width="7.5703125" bestFit="1" customWidth="1"/>
    <col min="19" max="19" width="7.7109375" bestFit="1" customWidth="1"/>
    <col min="20" max="20" width="7" bestFit="1" customWidth="1"/>
    <col min="21" max="21" width="8.5703125" bestFit="1" customWidth="1"/>
    <col min="22" max="22" width="8.140625" bestFit="1" customWidth="1"/>
    <col min="23" max="23" width="7.140625" bestFit="1" customWidth="1"/>
    <col min="24" max="24" width="7.7109375" bestFit="1" customWidth="1"/>
    <col min="25" max="25" width="7.42578125" bestFit="1" customWidth="1"/>
    <col min="26" max="26" width="8.140625" bestFit="1" customWidth="1"/>
    <col min="27" max="27" width="7.28515625" bestFit="1" customWidth="1"/>
  </cols>
  <sheetData>
    <row r="3" spans="1:33" x14ac:dyDescent="0.25">
      <c r="B3" t="s">
        <v>167</v>
      </c>
      <c r="D3" t="s">
        <v>118</v>
      </c>
    </row>
    <row r="4" spans="1:33" x14ac:dyDescent="0.25">
      <c r="B4">
        <v>10</v>
      </c>
      <c r="D4" s="55">
        <v>43040</v>
      </c>
    </row>
    <row r="9" spans="1:33" ht="15.75" thickBot="1" x14ac:dyDescent="0.3"/>
    <row r="10" spans="1:33" s="28" customFormat="1" ht="32.25" thickTop="1" x14ac:dyDescent="0.25">
      <c r="A10" s="29"/>
      <c r="B10" s="37" t="s">
        <v>115</v>
      </c>
      <c r="C10" s="36" t="s">
        <v>2</v>
      </c>
      <c r="D10" s="36" t="s">
        <v>114</v>
      </c>
      <c r="E10" s="35" t="s">
        <v>113</v>
      </c>
      <c r="F10" s="35" t="s">
        <v>112</v>
      </c>
      <c r="G10" s="35" t="s">
        <v>111</v>
      </c>
      <c r="H10" s="35" t="s">
        <v>110</v>
      </c>
      <c r="I10" s="35" t="s">
        <v>109</v>
      </c>
      <c r="J10" s="34" t="s">
        <v>108</v>
      </c>
      <c r="K10" s="33" t="s">
        <v>107</v>
      </c>
      <c r="L10" s="32">
        <f>D4</f>
        <v>43040</v>
      </c>
      <c r="M10" s="32">
        <f>EDATE(L10,1)</f>
        <v>43070</v>
      </c>
      <c r="N10" s="32">
        <f t="shared" ref="N10:Z10" si="0">EDATE(M10,1)</f>
        <v>43101</v>
      </c>
      <c r="O10" s="32">
        <f t="shared" si="0"/>
        <v>43132</v>
      </c>
      <c r="P10" s="32">
        <f t="shared" si="0"/>
        <v>43160</v>
      </c>
      <c r="Q10" s="32">
        <f t="shared" si="0"/>
        <v>43191</v>
      </c>
      <c r="R10" s="32">
        <f t="shared" si="0"/>
        <v>43221</v>
      </c>
      <c r="S10" s="32">
        <f t="shared" si="0"/>
        <v>43252</v>
      </c>
      <c r="T10" s="32">
        <f t="shared" si="0"/>
        <v>43282</v>
      </c>
      <c r="U10" s="32">
        <f t="shared" si="0"/>
        <v>43313</v>
      </c>
      <c r="V10" s="32">
        <f t="shared" si="0"/>
        <v>43344</v>
      </c>
      <c r="W10" s="32">
        <f t="shared" si="0"/>
        <v>43374</v>
      </c>
      <c r="X10" s="32">
        <f t="shared" si="0"/>
        <v>43405</v>
      </c>
      <c r="Y10" s="32">
        <f t="shared" si="0"/>
        <v>43435</v>
      </c>
      <c r="Z10" s="32">
        <f t="shared" si="0"/>
        <v>43466</v>
      </c>
      <c r="AA10" s="30" t="s">
        <v>106</v>
      </c>
      <c r="AB10" s="29"/>
      <c r="AD10" s="24"/>
      <c r="AE10" s="24"/>
      <c r="AF10" s="24"/>
      <c r="AG10" s="24"/>
    </row>
    <row r="11" spans="1:33" x14ac:dyDescent="0.25">
      <c r="E11" t="s">
        <v>131</v>
      </c>
      <c r="F11" t="s">
        <v>136</v>
      </c>
      <c r="G11" t="s">
        <v>141</v>
      </c>
      <c r="H11" t="s">
        <v>146</v>
      </c>
      <c r="I11" t="s">
        <v>151</v>
      </c>
      <c r="J11" t="s">
        <v>156</v>
      </c>
      <c r="K11" t="s">
        <v>161</v>
      </c>
    </row>
    <row r="12" spans="1:33" x14ac:dyDescent="0.25">
      <c r="E12" t="s">
        <v>132</v>
      </c>
      <c r="F12" t="s">
        <v>137</v>
      </c>
      <c r="G12" t="s">
        <v>142</v>
      </c>
      <c r="H12" t="s">
        <v>147</v>
      </c>
      <c r="I12" t="s">
        <v>152</v>
      </c>
      <c r="J12" t="s">
        <v>157</v>
      </c>
      <c r="K12" t="s">
        <v>162</v>
      </c>
    </row>
    <row r="13" spans="1:33" x14ac:dyDescent="0.25">
      <c r="E13" t="s">
        <v>133</v>
      </c>
      <c r="F13" t="s">
        <v>138</v>
      </c>
      <c r="G13" t="s">
        <v>143</v>
      </c>
      <c r="H13" t="s">
        <v>148</v>
      </c>
      <c r="I13" t="s">
        <v>153</v>
      </c>
      <c r="J13" t="s">
        <v>158</v>
      </c>
      <c r="K13" t="s">
        <v>163</v>
      </c>
    </row>
    <row r="14" spans="1:33" x14ac:dyDescent="0.25">
      <c r="E14" t="s">
        <v>134</v>
      </c>
      <c r="F14" t="s">
        <v>139</v>
      </c>
      <c r="G14" t="s">
        <v>144</v>
      </c>
      <c r="H14" t="s">
        <v>149</v>
      </c>
      <c r="I14" t="s">
        <v>154</v>
      </c>
      <c r="J14" t="s">
        <v>159</v>
      </c>
      <c r="K14" t="s">
        <v>164</v>
      </c>
    </row>
    <row r="15" spans="1:33" x14ac:dyDescent="0.25">
      <c r="E15" t="s">
        <v>135</v>
      </c>
      <c r="F15" t="s">
        <v>140</v>
      </c>
      <c r="G15" t="s">
        <v>145</v>
      </c>
      <c r="H15" t="s">
        <v>150</v>
      </c>
      <c r="I15" t="s">
        <v>155</v>
      </c>
      <c r="J15" t="s">
        <v>160</v>
      </c>
      <c r="K15" t="s">
        <v>165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9:AG10"/>
  <sheetViews>
    <sheetView workbookViewId="0">
      <selection activeCell="B14" sqref="B14"/>
    </sheetView>
  </sheetViews>
  <sheetFormatPr baseColWidth="10" defaultRowHeight="15" x14ac:dyDescent="0.25"/>
  <sheetData>
    <row r="9" spans="1:33" ht="15.75" thickBot="1" x14ac:dyDescent="0.3"/>
    <row r="10" spans="1:33" s="28" customFormat="1" ht="32.25" thickTop="1" x14ac:dyDescent="0.25">
      <c r="A10" s="29"/>
      <c r="B10" s="37" t="s">
        <v>115</v>
      </c>
      <c r="C10" s="36" t="s">
        <v>2</v>
      </c>
      <c r="D10" s="36" t="s">
        <v>114</v>
      </c>
      <c r="E10" s="35" t="s">
        <v>113</v>
      </c>
      <c r="F10" s="35" t="s">
        <v>112</v>
      </c>
      <c r="G10" s="35" t="s">
        <v>111</v>
      </c>
      <c r="H10" s="35" t="s">
        <v>110</v>
      </c>
      <c r="I10" s="35" t="s">
        <v>109</v>
      </c>
      <c r="J10" s="34" t="s">
        <v>108</v>
      </c>
      <c r="K10" s="33" t="s">
        <v>107</v>
      </c>
      <c r="L10" s="32">
        <f>D4</f>
        <v>0</v>
      </c>
      <c r="M10" s="32">
        <f>EDATE(L10,1)</f>
        <v>31</v>
      </c>
      <c r="N10" s="32">
        <f t="shared" ref="N10:Z10" si="0">EDATE(M10,1)</f>
        <v>59</v>
      </c>
      <c r="O10" s="32">
        <f t="shared" si="0"/>
        <v>88</v>
      </c>
      <c r="P10" s="32">
        <f t="shared" si="0"/>
        <v>119</v>
      </c>
      <c r="Q10" s="32">
        <f t="shared" si="0"/>
        <v>149</v>
      </c>
      <c r="R10" s="32">
        <f t="shared" si="0"/>
        <v>180</v>
      </c>
      <c r="S10" s="32">
        <f t="shared" si="0"/>
        <v>210</v>
      </c>
      <c r="T10" s="32">
        <f t="shared" si="0"/>
        <v>241</v>
      </c>
      <c r="U10" s="32">
        <f t="shared" si="0"/>
        <v>272</v>
      </c>
      <c r="V10" s="32">
        <f t="shared" si="0"/>
        <v>302</v>
      </c>
      <c r="W10" s="32">
        <f t="shared" si="0"/>
        <v>333</v>
      </c>
      <c r="X10" s="32">
        <f t="shared" si="0"/>
        <v>363</v>
      </c>
      <c r="Y10" s="32">
        <f t="shared" si="0"/>
        <v>394</v>
      </c>
      <c r="Z10" s="32">
        <f t="shared" si="0"/>
        <v>425</v>
      </c>
      <c r="AA10" s="30" t="s">
        <v>106</v>
      </c>
      <c r="AB10" s="29"/>
      <c r="AD10" s="24"/>
      <c r="AE10" s="24"/>
      <c r="AF10" s="24"/>
      <c r="AG10" s="2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9:AG22"/>
  <sheetViews>
    <sheetView workbookViewId="0">
      <selection activeCell="H34" sqref="H34"/>
    </sheetView>
  </sheetViews>
  <sheetFormatPr baseColWidth="10" defaultRowHeight="15" x14ac:dyDescent="0.25"/>
  <cols>
    <col min="2" max="2" width="28.140625" bestFit="1" customWidth="1"/>
  </cols>
  <sheetData>
    <row r="9" spans="1:33" ht="15.75" thickBot="1" x14ac:dyDescent="0.3"/>
    <row r="10" spans="1:33" s="28" customFormat="1" ht="32.25" thickTop="1" x14ac:dyDescent="0.25">
      <c r="A10" s="29"/>
      <c r="B10" s="37" t="s">
        <v>115</v>
      </c>
      <c r="C10" s="36" t="s">
        <v>2</v>
      </c>
      <c r="D10" s="36" t="s">
        <v>114</v>
      </c>
      <c r="E10" s="35" t="s">
        <v>113</v>
      </c>
      <c r="F10" s="35" t="s">
        <v>112</v>
      </c>
      <c r="G10" s="35" t="s">
        <v>111</v>
      </c>
      <c r="H10" s="35" t="s">
        <v>110</v>
      </c>
      <c r="I10" s="35" t="s">
        <v>109</v>
      </c>
      <c r="J10" s="34" t="s">
        <v>108</v>
      </c>
      <c r="K10" s="33" t="s">
        <v>107</v>
      </c>
      <c r="L10" s="32">
        <f>D4</f>
        <v>0</v>
      </c>
      <c r="M10" s="32">
        <f>EDATE(L10,1)</f>
        <v>31</v>
      </c>
      <c r="N10" s="32">
        <f t="shared" ref="N10:Z10" si="0">EDATE(M10,1)</f>
        <v>59</v>
      </c>
      <c r="O10" s="32">
        <f t="shared" si="0"/>
        <v>88</v>
      </c>
      <c r="P10" s="32">
        <f t="shared" si="0"/>
        <v>119</v>
      </c>
      <c r="Q10" s="32">
        <f t="shared" si="0"/>
        <v>149</v>
      </c>
      <c r="R10" s="32">
        <f t="shared" si="0"/>
        <v>180</v>
      </c>
      <c r="S10" s="32">
        <f t="shared" si="0"/>
        <v>210</v>
      </c>
      <c r="T10" s="32">
        <f t="shared" si="0"/>
        <v>241</v>
      </c>
      <c r="U10" s="32">
        <f t="shared" si="0"/>
        <v>272</v>
      </c>
      <c r="V10" s="32">
        <f t="shared" si="0"/>
        <v>302</v>
      </c>
      <c r="W10" s="32">
        <f t="shared" si="0"/>
        <v>333</v>
      </c>
      <c r="X10" s="32">
        <f t="shared" si="0"/>
        <v>363</v>
      </c>
      <c r="Y10" s="32">
        <f t="shared" si="0"/>
        <v>394</v>
      </c>
      <c r="Z10" s="32">
        <f t="shared" si="0"/>
        <v>425</v>
      </c>
      <c r="AA10" s="30" t="s">
        <v>106</v>
      </c>
      <c r="AB10" s="29"/>
      <c r="AD10" s="24"/>
      <c r="AE10" s="24"/>
      <c r="AF10" s="24"/>
      <c r="AG10" s="24"/>
    </row>
    <row r="11" spans="1:33" x14ac:dyDescent="0.25">
      <c r="B11" s="61" t="s">
        <v>30</v>
      </c>
      <c r="C11" s="59" t="s">
        <v>25</v>
      </c>
      <c r="D11" s="59" t="s">
        <v>12</v>
      </c>
      <c r="E11" t="s">
        <v>131</v>
      </c>
      <c r="F11" t="s">
        <v>136</v>
      </c>
      <c r="G11" t="s">
        <v>141</v>
      </c>
      <c r="H11" t="s">
        <v>146</v>
      </c>
      <c r="I11" t="s">
        <v>151</v>
      </c>
      <c r="J11" t="s">
        <v>156</v>
      </c>
      <c r="K11" t="s">
        <v>161</v>
      </c>
    </row>
    <row r="12" spans="1:33" x14ac:dyDescent="0.25">
      <c r="B12" s="61" t="s">
        <v>30</v>
      </c>
      <c r="C12" s="59" t="s">
        <v>25</v>
      </c>
      <c r="D12" s="59" t="s">
        <v>12</v>
      </c>
      <c r="E12" t="s">
        <v>132</v>
      </c>
      <c r="F12" t="s">
        <v>137</v>
      </c>
      <c r="G12" t="s">
        <v>142</v>
      </c>
      <c r="H12" t="s">
        <v>147</v>
      </c>
      <c r="I12" t="s">
        <v>152</v>
      </c>
      <c r="J12" t="s">
        <v>157</v>
      </c>
      <c r="K12" t="s">
        <v>162</v>
      </c>
    </row>
    <row r="13" spans="1:33" x14ac:dyDescent="0.25">
      <c r="B13" s="61" t="s">
        <v>30</v>
      </c>
      <c r="C13" s="59" t="s">
        <v>25</v>
      </c>
      <c r="D13" s="59" t="s">
        <v>12</v>
      </c>
      <c r="E13" t="s">
        <v>133</v>
      </c>
      <c r="F13" t="s">
        <v>138</v>
      </c>
      <c r="G13" t="s">
        <v>143</v>
      </c>
      <c r="H13" t="s">
        <v>148</v>
      </c>
      <c r="I13" t="s">
        <v>153</v>
      </c>
      <c r="J13" t="s">
        <v>158</v>
      </c>
      <c r="K13" t="s">
        <v>163</v>
      </c>
    </row>
    <row r="14" spans="1:33" x14ac:dyDescent="0.25">
      <c r="B14" s="61" t="s">
        <v>30</v>
      </c>
      <c r="C14" s="59" t="s">
        <v>25</v>
      </c>
      <c r="D14" s="59" t="s">
        <v>12</v>
      </c>
      <c r="E14" t="s">
        <v>134</v>
      </c>
      <c r="F14" t="s">
        <v>139</v>
      </c>
      <c r="G14" t="s">
        <v>144</v>
      </c>
      <c r="H14" t="s">
        <v>149</v>
      </c>
      <c r="I14" t="s">
        <v>154</v>
      </c>
      <c r="J14" t="s">
        <v>159</v>
      </c>
      <c r="K14" t="s">
        <v>164</v>
      </c>
    </row>
    <row r="15" spans="1:33" x14ac:dyDescent="0.25">
      <c r="B15" s="61" t="s">
        <v>30</v>
      </c>
      <c r="C15" s="59" t="s">
        <v>25</v>
      </c>
      <c r="D15" s="59" t="s">
        <v>12</v>
      </c>
      <c r="E15" t="s">
        <v>135</v>
      </c>
      <c r="F15" t="s">
        <v>140</v>
      </c>
      <c r="G15" t="s">
        <v>145</v>
      </c>
      <c r="H15" t="s">
        <v>150</v>
      </c>
      <c r="I15" t="s">
        <v>155</v>
      </c>
      <c r="J15" t="s">
        <v>160</v>
      </c>
      <c r="K15" t="s">
        <v>165</v>
      </c>
    </row>
    <row r="16" spans="1:33" x14ac:dyDescent="0.25">
      <c r="B16" s="62" t="s">
        <v>31</v>
      </c>
      <c r="C16" s="60" t="s">
        <v>25</v>
      </c>
      <c r="D16" s="60" t="s">
        <v>12</v>
      </c>
      <c r="E16" t="s">
        <v>131</v>
      </c>
      <c r="F16" t="s">
        <v>136</v>
      </c>
      <c r="G16" t="s">
        <v>141</v>
      </c>
      <c r="H16" t="s">
        <v>146</v>
      </c>
      <c r="I16" t="s">
        <v>151</v>
      </c>
      <c r="J16" t="s">
        <v>156</v>
      </c>
      <c r="K16" t="s">
        <v>161</v>
      </c>
    </row>
    <row r="17" spans="2:11" x14ac:dyDescent="0.25">
      <c r="B17" s="62" t="s">
        <v>31</v>
      </c>
      <c r="C17" s="60" t="s">
        <v>25</v>
      </c>
      <c r="D17" s="60" t="s">
        <v>12</v>
      </c>
      <c r="E17" t="s">
        <v>132</v>
      </c>
      <c r="F17" t="s">
        <v>137</v>
      </c>
      <c r="G17" t="s">
        <v>142</v>
      </c>
      <c r="H17" t="s">
        <v>147</v>
      </c>
      <c r="I17" t="s">
        <v>152</v>
      </c>
      <c r="J17" t="s">
        <v>157</v>
      </c>
      <c r="K17" t="s">
        <v>162</v>
      </c>
    </row>
    <row r="18" spans="2:11" x14ac:dyDescent="0.25">
      <c r="B18" s="62" t="s">
        <v>31</v>
      </c>
      <c r="C18" s="60" t="s">
        <v>25</v>
      </c>
      <c r="D18" s="60" t="s">
        <v>12</v>
      </c>
      <c r="E18" t="s">
        <v>133</v>
      </c>
      <c r="F18" t="s">
        <v>138</v>
      </c>
      <c r="G18" t="s">
        <v>143</v>
      </c>
      <c r="H18" t="s">
        <v>148</v>
      </c>
      <c r="I18" t="s">
        <v>153</v>
      </c>
      <c r="J18" t="s">
        <v>158</v>
      </c>
      <c r="K18" t="s">
        <v>163</v>
      </c>
    </row>
    <row r="19" spans="2:11" x14ac:dyDescent="0.25">
      <c r="B19" s="62" t="s">
        <v>31</v>
      </c>
      <c r="C19" s="60" t="s">
        <v>25</v>
      </c>
      <c r="D19" s="60" t="s">
        <v>12</v>
      </c>
      <c r="E19" t="s">
        <v>134</v>
      </c>
      <c r="F19" t="s">
        <v>139</v>
      </c>
      <c r="G19" t="s">
        <v>144</v>
      </c>
      <c r="H19" t="s">
        <v>149</v>
      </c>
      <c r="I19" t="s">
        <v>154</v>
      </c>
      <c r="J19" t="s">
        <v>159</v>
      </c>
      <c r="K19" t="s">
        <v>164</v>
      </c>
    </row>
    <row r="20" spans="2:11" x14ac:dyDescent="0.25">
      <c r="B20" s="62" t="s">
        <v>31</v>
      </c>
      <c r="C20" s="60" t="s">
        <v>25</v>
      </c>
      <c r="D20" s="60" t="s">
        <v>12</v>
      </c>
      <c r="E20" t="s">
        <v>135</v>
      </c>
      <c r="F20" t="s">
        <v>140</v>
      </c>
      <c r="G20" t="s">
        <v>145</v>
      </c>
      <c r="H20" t="s">
        <v>150</v>
      </c>
      <c r="I20" t="s">
        <v>155</v>
      </c>
      <c r="J20" t="s">
        <v>160</v>
      </c>
      <c r="K20" t="s">
        <v>165</v>
      </c>
    </row>
    <row r="22" spans="2:11" ht="23.25" x14ac:dyDescent="0.35">
      <c r="E22" s="63" t="s">
        <v>169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249977111117893"/>
  </sheetPr>
  <dimension ref="A3:H32"/>
  <sheetViews>
    <sheetView showGridLines="0" workbookViewId="0">
      <selection activeCell="D21" sqref="D21"/>
    </sheetView>
  </sheetViews>
  <sheetFormatPr baseColWidth="10" defaultRowHeight="15" x14ac:dyDescent="0.25"/>
  <cols>
    <col min="1" max="1" width="21" customWidth="1"/>
    <col min="2" max="2" width="11.42578125" customWidth="1"/>
    <col min="4" max="4" width="67" bestFit="1" customWidth="1"/>
    <col min="5" max="5" width="15.42578125" bestFit="1" customWidth="1"/>
    <col min="6" max="6" width="18.85546875" style="1" bestFit="1" customWidth="1"/>
    <col min="7" max="7" width="11.42578125" style="2"/>
  </cols>
  <sheetData>
    <row r="3" spans="1:8" ht="15.75" thickBot="1" x14ac:dyDescent="0.3"/>
    <row r="4" spans="1:8" ht="15.75" thickTop="1" x14ac:dyDescent="0.25">
      <c r="A4" s="3" t="s">
        <v>0</v>
      </c>
      <c r="B4" s="4" t="s">
        <v>2</v>
      </c>
      <c r="C4" s="4" t="s">
        <v>114</v>
      </c>
      <c r="D4" s="4" t="s">
        <v>3</v>
      </c>
      <c r="E4" s="4" t="s">
        <v>4</v>
      </c>
      <c r="F4" s="5" t="s">
        <v>5</v>
      </c>
      <c r="G4" s="6" t="s">
        <v>6</v>
      </c>
    </row>
    <row r="5" spans="1:8" x14ac:dyDescent="0.25">
      <c r="A5" s="7" t="str">
        <f t="shared" ref="A5:A15" si="0">B5&amp;C5</f>
        <v>ASIEASIE</v>
      </c>
      <c r="B5" s="8" t="s">
        <v>7</v>
      </c>
      <c r="C5" s="8" t="s">
        <v>7</v>
      </c>
      <c r="D5" s="8" t="s">
        <v>120</v>
      </c>
      <c r="E5" s="8" t="s">
        <v>8</v>
      </c>
      <c r="F5" s="9" t="s">
        <v>105</v>
      </c>
      <c r="G5" s="10">
        <f>SUMIF(MARCHE!$I$3:$I$78,'Liste Responsable TAD'!D5,MARCHE!$J$3:$J$78)</f>
        <v>0</v>
      </c>
      <c r="H5" s="11"/>
    </row>
    <row r="6" spans="1:8" x14ac:dyDescent="0.25">
      <c r="A6" s="7" t="str">
        <f t="shared" si="0"/>
        <v>MOPOMOPO</v>
      </c>
      <c r="B6" s="8" t="s">
        <v>9</v>
      </c>
      <c r="C6" s="8" t="s">
        <v>9</v>
      </c>
      <c r="D6" s="8" t="s">
        <v>121</v>
      </c>
      <c r="E6" s="8" t="s">
        <v>10</v>
      </c>
      <c r="F6" s="9" t="s">
        <v>105</v>
      </c>
      <c r="G6" s="10">
        <f>SUMIF(MARCHE!$I$3:$I$78,'Liste Responsable TAD'!D6,MARCHE!$J$3:$J$78)</f>
        <v>0</v>
      </c>
      <c r="H6" s="11"/>
    </row>
    <row r="7" spans="1:8" x14ac:dyDescent="0.25">
      <c r="A7" s="7" t="str">
        <f t="shared" si="0"/>
        <v>CANADAAMERIQUES</v>
      </c>
      <c r="B7" s="8" t="s">
        <v>11</v>
      </c>
      <c r="C7" s="8" t="s">
        <v>12</v>
      </c>
      <c r="D7" s="8" t="s">
        <v>122</v>
      </c>
      <c r="E7" s="8" t="s">
        <v>13</v>
      </c>
      <c r="F7" s="9" t="s">
        <v>105</v>
      </c>
      <c r="G7" s="10">
        <f>SUMIF(MARCHE!$I$3:$I$78,'Liste Responsable TAD'!D7,MARCHE!$J$3:$J$78)</f>
        <v>0</v>
      </c>
      <c r="H7" s="11"/>
    </row>
    <row r="8" spans="1:8" x14ac:dyDescent="0.25">
      <c r="A8" s="7" t="str">
        <f t="shared" si="0"/>
        <v>FR/BNLFR/BNL</v>
      </c>
      <c r="B8" s="8" t="s">
        <v>14</v>
      </c>
      <c r="C8" s="8" t="s">
        <v>14</v>
      </c>
      <c r="D8" s="8" t="s">
        <v>123</v>
      </c>
      <c r="E8" s="8" t="s">
        <v>15</v>
      </c>
      <c r="F8" s="9" t="s">
        <v>105</v>
      </c>
      <c r="G8" s="10">
        <f>SUMIF(MARCHE!$I$3:$I$78,'Liste Responsable TAD'!D8,MARCHE!$J$3:$J$78)</f>
        <v>0</v>
      </c>
      <c r="H8" s="11"/>
    </row>
    <row r="9" spans="1:8" x14ac:dyDescent="0.25">
      <c r="A9" s="7" t="str">
        <f t="shared" si="0"/>
        <v>EUROPE TREUR/AFR</v>
      </c>
      <c r="B9" s="8" t="s">
        <v>16</v>
      </c>
      <c r="C9" s="8" t="s">
        <v>17</v>
      </c>
      <c r="D9" s="8" t="s">
        <v>124</v>
      </c>
      <c r="E9" s="8" t="s">
        <v>18</v>
      </c>
      <c r="F9" s="9" t="s">
        <v>105</v>
      </c>
      <c r="G9" s="10">
        <f>SUMIF(MARCHE!$I$3:$I$78,'Liste Responsable TAD'!D9,MARCHE!$J$3:$J$78)</f>
        <v>0</v>
      </c>
      <c r="H9" s="11"/>
    </row>
    <row r="10" spans="1:8" x14ac:dyDescent="0.25">
      <c r="A10" s="7" t="str">
        <f t="shared" si="0"/>
        <v>BU NORDEUR/AFR</v>
      </c>
      <c r="B10" s="8" t="s">
        <v>19</v>
      </c>
      <c r="C10" s="8" t="s">
        <v>17</v>
      </c>
      <c r="D10" s="8" t="s">
        <v>125</v>
      </c>
      <c r="E10" s="8" t="s">
        <v>20</v>
      </c>
      <c r="F10" s="9" t="s">
        <v>105</v>
      </c>
      <c r="G10" s="10">
        <f>SUMIF(MARCHE!$I$3:$I$78,'Liste Responsable TAD'!D10,MARCHE!$J$3:$J$78)</f>
        <v>0</v>
      </c>
      <c r="H10" s="12"/>
    </row>
    <row r="11" spans="1:8" x14ac:dyDescent="0.25">
      <c r="A11" s="7" t="str">
        <f t="shared" si="0"/>
        <v>BU SUDEUR/AFR</v>
      </c>
      <c r="B11" s="8" t="s">
        <v>21</v>
      </c>
      <c r="C11" s="8" t="s">
        <v>17</v>
      </c>
      <c r="D11" s="8" t="s">
        <v>126</v>
      </c>
      <c r="E11" s="8" t="s">
        <v>22</v>
      </c>
      <c r="F11" s="9" t="s">
        <v>105</v>
      </c>
      <c r="G11" s="10">
        <f>SUMIF(MARCHE!$I$3:$I$78,'Liste Responsable TAD'!D11,MARCHE!$J$3:$J$78)</f>
        <v>0</v>
      </c>
    </row>
    <row r="12" spans="1:8" x14ac:dyDescent="0.25">
      <c r="A12" s="7" t="str">
        <f t="shared" si="0"/>
        <v>BPI USAMERIQUES</v>
      </c>
      <c r="B12" s="8" t="s">
        <v>23</v>
      </c>
      <c r="C12" s="8" t="s">
        <v>12</v>
      </c>
      <c r="D12" s="8" t="s">
        <v>127</v>
      </c>
      <c r="E12" s="8" t="s">
        <v>24</v>
      </c>
      <c r="F12" s="9" t="s">
        <v>105</v>
      </c>
      <c r="G12" s="10">
        <f>SUMIF(MARCHE!$I$3:$I$78,'Liste Responsable TAD'!D12,MARCHE!$J$3:$J$78)</f>
        <v>0</v>
      </c>
      <c r="H12" s="11"/>
    </row>
    <row r="13" spans="1:8" x14ac:dyDescent="0.25">
      <c r="A13" s="7" t="str">
        <f t="shared" si="0"/>
        <v>AMERIQUEAMERIQUES</v>
      </c>
      <c r="B13" s="8" t="s">
        <v>25</v>
      </c>
      <c r="C13" s="8" t="s">
        <v>12</v>
      </c>
      <c r="D13" s="8" t="s">
        <v>128</v>
      </c>
      <c r="E13" s="8" t="s">
        <v>26</v>
      </c>
      <c r="F13" s="9" t="s">
        <v>105</v>
      </c>
      <c r="G13" s="10">
        <f>SUMIF(MARCHE!$I$3:$I$78,'Liste Responsable TAD'!D13,MARCHE!$J$3:$J$78)</f>
        <v>0</v>
      </c>
      <c r="H13" s="11"/>
    </row>
    <row r="14" spans="1:8" x14ac:dyDescent="0.25">
      <c r="A14" s="7" t="str">
        <f t="shared" si="0"/>
        <v>HotelEUR/AFR</v>
      </c>
      <c r="B14" s="8" t="s">
        <v>119</v>
      </c>
      <c r="C14" s="8" t="s">
        <v>17</v>
      </c>
      <c r="D14" s="8" t="s">
        <v>129</v>
      </c>
      <c r="E14" s="8" t="s">
        <v>168</v>
      </c>
      <c r="F14" s="9" t="s">
        <v>105</v>
      </c>
      <c r="G14" s="10">
        <f>SUMIF(MARCHE!$I$3:$I$78,'Liste Responsable TAD'!D14,MARCHE!$J$3:$J$78)</f>
        <v>0</v>
      </c>
    </row>
    <row r="15" spans="1:8" ht="15.75" thickBot="1" x14ac:dyDescent="0.3">
      <c r="A15" s="13" t="str">
        <f t="shared" si="0"/>
        <v>UKEUR/AFR</v>
      </c>
      <c r="B15" s="14" t="s">
        <v>27</v>
      </c>
      <c r="C15" s="14" t="s">
        <v>17</v>
      </c>
      <c r="D15" s="8" t="s">
        <v>130</v>
      </c>
      <c r="E15" s="14" t="s">
        <v>28</v>
      </c>
      <c r="F15" s="56" t="s">
        <v>105</v>
      </c>
      <c r="G15" s="15">
        <f>SUMIF(MARCHE!$I$3:$I$78,'Liste Responsable TAD'!D15,MARCHE!$J$3:$J$78)</f>
        <v>0</v>
      </c>
      <c r="H15" s="11"/>
    </row>
    <row r="16" spans="1:8" ht="15.75" thickTop="1" x14ac:dyDescent="0.25">
      <c r="G16"/>
    </row>
    <row r="17" spans="1:7" x14ac:dyDescent="0.25">
      <c r="G17"/>
    </row>
    <row r="20" spans="1:7" ht="15.75" thickBot="1" x14ac:dyDescent="0.3"/>
    <row r="21" spans="1:7" ht="15.75" thickTop="1" x14ac:dyDescent="0.25">
      <c r="A21" s="16" t="s">
        <v>1</v>
      </c>
      <c r="B21" s="17" t="s">
        <v>2</v>
      </c>
    </row>
    <row r="22" spans="1:7" x14ac:dyDescent="0.25">
      <c r="A22" s="18" t="s">
        <v>25</v>
      </c>
      <c r="B22" s="19" t="s">
        <v>12</v>
      </c>
    </row>
    <row r="23" spans="1:7" x14ac:dyDescent="0.25">
      <c r="A23" s="18" t="s">
        <v>7</v>
      </c>
      <c r="B23" s="19" t="s">
        <v>7</v>
      </c>
    </row>
    <row r="24" spans="1:7" x14ac:dyDescent="0.25">
      <c r="A24" s="18" t="s">
        <v>23</v>
      </c>
      <c r="B24" s="19" t="s">
        <v>12</v>
      </c>
    </row>
    <row r="25" spans="1:7" x14ac:dyDescent="0.25">
      <c r="A25" s="18" t="s">
        <v>19</v>
      </c>
      <c r="B25" s="19" t="s">
        <v>17</v>
      </c>
    </row>
    <row r="26" spans="1:7" x14ac:dyDescent="0.25">
      <c r="A26" s="18" t="s">
        <v>21</v>
      </c>
      <c r="B26" s="19" t="s">
        <v>17</v>
      </c>
    </row>
    <row r="27" spans="1:7" x14ac:dyDescent="0.25">
      <c r="A27" s="18" t="s">
        <v>11</v>
      </c>
      <c r="B27" s="19" t="s">
        <v>12</v>
      </c>
    </row>
    <row r="28" spans="1:7" x14ac:dyDescent="0.25">
      <c r="A28" s="18" t="s">
        <v>16</v>
      </c>
      <c r="B28" s="19" t="s">
        <v>17</v>
      </c>
    </row>
    <row r="29" spans="1:7" x14ac:dyDescent="0.25">
      <c r="A29" s="18" t="s">
        <v>14</v>
      </c>
      <c r="B29" s="19" t="s">
        <v>14</v>
      </c>
    </row>
    <row r="30" spans="1:7" x14ac:dyDescent="0.25">
      <c r="A30" s="18" t="s">
        <v>9</v>
      </c>
      <c r="B30" s="19" t="s">
        <v>9</v>
      </c>
    </row>
    <row r="31" spans="1:7" ht="15.75" thickBot="1" x14ac:dyDescent="0.3">
      <c r="A31" s="20" t="s">
        <v>27</v>
      </c>
      <c r="B31" s="21" t="s">
        <v>17</v>
      </c>
    </row>
    <row r="32" spans="1:7" ht="15.75" thickTop="1" x14ac:dyDescent="0.25"/>
  </sheetData>
  <autoFilter ref="A4:G15">
    <sortState ref="A5:G15">
      <sortCondition descending="1" ref="F4:F15"/>
    </sortState>
  </autoFilter>
  <conditionalFormatting sqref="F1:F1048576">
    <cfRule type="cellIs" dxfId="5" priority="2" operator="equal">
      <formula>"NA"</formula>
    </cfRule>
    <cfRule type="cellIs" dxfId="4" priority="3" operator="equal">
      <formula>"O"</formula>
    </cfRule>
    <cfRule type="cellIs" dxfId="3" priority="4" operator="equal">
      <formula>"N"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G1047013"/>
  <sheetViews>
    <sheetView showGridLines="0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31.7109375" style="24" bestFit="1" customWidth="1"/>
    <col min="3" max="3" width="10.5703125" style="24" customWidth="1"/>
    <col min="4" max="4" width="11.5703125" style="24" customWidth="1"/>
    <col min="5" max="5" width="11" style="24" customWidth="1"/>
    <col min="6" max="6" width="59.42578125" style="24" bestFit="1" customWidth="1"/>
    <col min="7" max="7" width="12.7109375" style="24" customWidth="1"/>
    <col min="8" max="8" width="12.28515625" style="24" bestFit="1" customWidth="1"/>
    <col min="9" max="9" width="27.140625" style="24" customWidth="1"/>
    <col min="10" max="10" width="20.42578125" style="24" customWidth="1"/>
    <col min="11" max="11" width="10.85546875" style="25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  <c r="K1" s="51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4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3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3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3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40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3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1047013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G1047013"/>
  <sheetViews>
    <sheetView showGridLines="0" zoomScale="85" zoomScaleNormal="85" workbookViewId="0">
      <selection activeCell="E39" sqref="E39"/>
    </sheetView>
  </sheetViews>
  <sheetFormatPr baseColWidth="10" defaultColWidth="11.42578125" defaultRowHeight="15" x14ac:dyDescent="0.25"/>
  <cols>
    <col min="1" max="1" width="1.7109375" style="24" customWidth="1"/>
    <col min="2" max="2" width="31.7109375" style="24" bestFit="1" customWidth="1"/>
    <col min="3" max="3" width="10.5703125" style="24" customWidth="1"/>
    <col min="4" max="4" width="11.5703125" style="24" customWidth="1"/>
    <col min="5" max="5" width="11" style="24" customWidth="1"/>
    <col min="6" max="6" width="59.42578125" style="24" bestFit="1" customWidth="1"/>
    <col min="7" max="7" width="12.7109375" style="24" customWidth="1"/>
    <col min="8" max="8" width="12.28515625" style="24" bestFit="1" customWidth="1"/>
    <col min="9" max="9" width="27.140625" style="24" customWidth="1"/>
    <col min="10" max="10" width="20.42578125" style="24" customWidth="1"/>
    <col min="11" max="11" width="10.85546875" style="25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  <c r="K1" s="51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4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3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3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3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40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3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1047013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G1047350"/>
  <sheetViews>
    <sheetView showGridLines="0" zoomScale="85" zoomScaleNormal="85" workbookViewId="0">
      <pane xSplit="1" ySplit="7" topLeftCell="B8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34" style="24" bestFit="1" customWidth="1"/>
    <col min="3" max="3" width="10.5703125" style="24" customWidth="1"/>
    <col min="4" max="4" width="11.5703125" style="24" customWidth="1"/>
    <col min="5" max="5" width="11" style="24" customWidth="1"/>
    <col min="6" max="6" width="59.42578125" style="24" bestFit="1" customWidth="1"/>
    <col min="7" max="7" width="12.7109375" style="24" customWidth="1"/>
    <col min="8" max="8" width="12.28515625" style="24" bestFit="1" customWidth="1"/>
    <col min="9" max="9" width="27.140625" style="24" customWidth="1"/>
    <col min="10" max="10" width="20.42578125" style="24" customWidth="1"/>
    <col min="11" max="11" width="10.85546875" style="24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11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12.140625" style="24" customWidth="1"/>
    <col min="33" max="33" width="25" style="24" customWidth="1"/>
    <col min="34" max="16384" width="11.42578125" style="24"/>
  </cols>
  <sheetData>
    <row r="1" spans="1:33" s="26" customFormat="1" x14ac:dyDescent="0.25">
      <c r="H1" s="53"/>
      <c r="I1" s="53"/>
      <c r="J1" s="52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27"/>
    </row>
    <row r="4" spans="1:33" s="26" customFormat="1" ht="17.25" customHeight="1" x14ac:dyDescent="0.25">
      <c r="A4" s="27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27"/>
      <c r="AD4" s="24"/>
      <c r="AE4" s="24"/>
      <c r="AF4" s="24"/>
      <c r="AG4" s="24"/>
    </row>
    <row r="5" spans="1:33" s="26" customFormat="1" ht="17.25" customHeight="1" x14ac:dyDescent="0.3">
      <c r="A5" s="27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27"/>
      <c r="AD5" s="24"/>
      <c r="AE5" s="24"/>
      <c r="AF5" s="24"/>
      <c r="AG5" s="24"/>
    </row>
    <row r="6" spans="1:33" s="26" customFormat="1" ht="15.75" thickBot="1" x14ac:dyDescent="0.3">
      <c r="A6" s="27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27"/>
      <c r="AD6" s="24"/>
      <c r="AE6" s="24"/>
      <c r="AF6" s="24"/>
      <c r="AG6" s="24"/>
    </row>
    <row r="7" spans="1:33" s="28" customFormat="1" ht="32.25" thickTop="1" x14ac:dyDescent="0.25">
      <c r="A7" s="54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54"/>
      <c r="AD7" s="24"/>
      <c r="AE7" s="24"/>
      <c r="AF7" s="24"/>
      <c r="AG7" s="24"/>
    </row>
    <row r="1047350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G1047129"/>
  <sheetViews>
    <sheetView showGridLines="0" zoomScale="85" zoomScaleNormal="85" workbookViewId="0">
      <pane ySplit="7" topLeftCell="A8" activePane="bottomLeft" state="frozen"/>
      <selection activeCell="B1" sqref="B1"/>
      <selection pane="bottomLeft"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35.7109375" style="24" bestFit="1" customWidth="1"/>
    <col min="3" max="3" width="10.5703125" style="24" customWidth="1"/>
    <col min="4" max="4" width="11.5703125" style="24" customWidth="1"/>
    <col min="5" max="5" width="11" style="24" customWidth="1"/>
    <col min="6" max="6" width="59.42578125" style="24" bestFit="1" customWidth="1"/>
    <col min="7" max="7" width="12.7109375" style="24" customWidth="1"/>
    <col min="8" max="8" width="12.28515625" style="24" bestFit="1" customWidth="1"/>
    <col min="9" max="9" width="27.140625" style="24" customWidth="1"/>
    <col min="10" max="10" width="20.42578125" style="24" customWidth="1"/>
    <col min="11" max="11" width="10.85546875" style="24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1047129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G1047112"/>
  <sheetViews>
    <sheetView showGridLines="0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37.28515625" style="24" bestFit="1" customWidth="1"/>
    <col min="3" max="3" width="10.5703125" style="24" customWidth="1"/>
    <col min="4" max="4" width="11.5703125" style="24" customWidth="1"/>
    <col min="5" max="5" width="11" style="24" customWidth="1"/>
    <col min="6" max="6" width="59.42578125" style="24" bestFit="1" customWidth="1"/>
    <col min="7" max="7" width="12.7109375" style="24" customWidth="1"/>
    <col min="8" max="8" width="12.28515625" style="24" bestFit="1" customWidth="1"/>
    <col min="9" max="9" width="27.140625" style="24" customWidth="1"/>
    <col min="10" max="10" width="20.42578125" style="24" customWidth="1"/>
    <col min="11" max="11" width="10.85546875" style="24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27"/>
    </row>
    <row r="3" spans="1:33" s="26" customFormat="1" ht="26.25" x14ac:dyDescent="0.4">
      <c r="A3" s="27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27"/>
    </row>
    <row r="4" spans="1:33" s="26" customFormat="1" ht="17.25" customHeight="1" x14ac:dyDescent="0.25">
      <c r="A4" s="27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27"/>
      <c r="AD4" s="24"/>
      <c r="AE4" s="24"/>
      <c r="AF4" s="24"/>
      <c r="AG4" s="24"/>
    </row>
    <row r="5" spans="1:33" s="26" customFormat="1" ht="17.25" customHeight="1" x14ac:dyDescent="0.3">
      <c r="A5" s="27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27"/>
      <c r="AD5" s="24"/>
      <c r="AE5" s="24"/>
      <c r="AF5" s="24"/>
      <c r="AG5" s="24"/>
    </row>
    <row r="6" spans="1:33" s="26" customFormat="1" ht="15.75" thickBot="1" x14ac:dyDescent="0.3">
      <c r="A6" s="27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27"/>
      <c r="AD6" s="24"/>
      <c r="AE6" s="24"/>
      <c r="AF6" s="24"/>
      <c r="AG6" s="24"/>
    </row>
    <row r="7" spans="1:33" s="28" customFormat="1" ht="32.25" thickTop="1" x14ac:dyDescent="0.25">
      <c r="A7" s="54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54"/>
      <c r="AD7" s="24"/>
      <c r="AE7" s="24"/>
      <c r="AF7" s="24"/>
      <c r="AG7" s="24"/>
    </row>
    <row r="1047112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G1046992"/>
  <sheetViews>
    <sheetView showGridLines="0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33.85546875" style="24" bestFit="1" customWidth="1"/>
    <col min="3" max="3" width="10.5703125" style="24" customWidth="1"/>
    <col min="4" max="4" width="11.5703125" style="24" customWidth="1"/>
    <col min="5" max="5" width="11" style="24" customWidth="1"/>
    <col min="6" max="6" width="59.42578125" style="24" bestFit="1" customWidth="1"/>
    <col min="7" max="7" width="12.7109375" style="24" customWidth="1"/>
    <col min="8" max="8" width="12.28515625" style="24" bestFit="1" customWidth="1"/>
    <col min="9" max="9" width="27.140625" style="24" customWidth="1"/>
    <col min="10" max="10" width="20.42578125" style="24" customWidth="1"/>
    <col min="11" max="11" width="10.85546875" style="24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1046992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G1047231"/>
  <sheetViews>
    <sheetView showGridLines="0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35.42578125" style="24" bestFit="1" customWidth="1"/>
    <col min="3" max="3" width="10.5703125" style="24" customWidth="1"/>
    <col min="4" max="4" width="11.5703125" style="24" customWidth="1"/>
    <col min="5" max="5" width="11" style="24" customWidth="1"/>
    <col min="6" max="6" width="59.42578125" style="24" bestFit="1" customWidth="1"/>
    <col min="7" max="7" width="12.7109375" style="24" customWidth="1"/>
    <col min="8" max="8" width="12.28515625" style="24" bestFit="1" customWidth="1"/>
    <col min="9" max="9" width="27.140625" style="24" customWidth="1"/>
    <col min="10" max="10" width="20.42578125" style="24" customWidth="1"/>
    <col min="11" max="11" width="10.85546875" style="24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1047231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G1047247"/>
  <sheetViews>
    <sheetView showGridLines="0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31.7109375" style="24" bestFit="1" customWidth="1"/>
    <col min="3" max="3" width="10.5703125" style="24" customWidth="1"/>
    <col min="4" max="4" width="11.5703125" style="24" customWidth="1"/>
    <col min="5" max="5" width="11" style="24" customWidth="1"/>
    <col min="6" max="6" width="59.42578125" style="24" bestFit="1" customWidth="1"/>
    <col min="7" max="7" width="12.7109375" style="24" customWidth="1"/>
    <col min="8" max="8" width="12.28515625" style="24" bestFit="1" customWidth="1"/>
    <col min="9" max="9" width="27.140625" style="24" customWidth="1"/>
    <col min="10" max="10" width="20.42578125" style="24" customWidth="1"/>
    <col min="11" max="11" width="10.85546875" style="25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  <c r="K1" s="51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4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3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3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3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40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3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1047247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G1046172"/>
  <sheetViews>
    <sheetView showGridLines="0" topLeftCell="B1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23" style="24" bestFit="1" customWidth="1"/>
    <col min="3" max="3" width="10.5703125" style="24" customWidth="1"/>
    <col min="4" max="4" width="11.5703125" style="24" customWidth="1"/>
    <col min="5" max="5" width="11" style="24" customWidth="1"/>
    <col min="6" max="6" width="59.42578125" style="24" bestFit="1" customWidth="1"/>
    <col min="7" max="7" width="65" style="24" customWidth="1"/>
    <col min="8" max="8" width="12.28515625" style="24" bestFit="1" customWidth="1"/>
    <col min="9" max="9" width="27.140625" style="24" customWidth="1"/>
    <col min="10" max="10" width="20.42578125" style="24" customWidth="1"/>
    <col min="11" max="11" width="10.85546875" style="24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1046172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AG1047367"/>
  <sheetViews>
    <sheetView showGridLines="0" topLeftCell="A7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6" customWidth="1"/>
    <col min="2" max="2" width="35.7109375" style="26" bestFit="1" customWidth="1"/>
    <col min="3" max="3" width="10.5703125" style="26" customWidth="1"/>
    <col min="4" max="4" width="11.5703125" style="26" customWidth="1"/>
    <col min="5" max="5" width="11" style="26" customWidth="1"/>
    <col min="6" max="6" width="59.42578125" style="26" bestFit="1" customWidth="1"/>
    <col min="7" max="7" width="12.7109375" style="26" customWidth="1"/>
    <col min="8" max="8" width="12.28515625" style="53" bestFit="1" customWidth="1"/>
    <col min="9" max="9" width="27.140625" style="53" customWidth="1"/>
    <col min="10" max="10" width="20.42578125" style="52" customWidth="1"/>
    <col min="11" max="11" width="10.85546875" style="26" bestFit="1" customWidth="1"/>
    <col min="12" max="12" width="7.42578125" style="26" bestFit="1" customWidth="1"/>
    <col min="13" max="13" width="8" style="26" bestFit="1" customWidth="1"/>
    <col min="14" max="14" width="7.7109375" style="26" bestFit="1" customWidth="1"/>
    <col min="15" max="15" width="8.5703125" style="26" bestFit="1" customWidth="1"/>
    <col min="16" max="16" width="8" style="26" bestFit="1" customWidth="1"/>
    <col min="17" max="17" width="9" style="26" bestFit="1" customWidth="1"/>
    <col min="18" max="18" width="7.42578125" style="26" bestFit="1" customWidth="1"/>
    <col min="19" max="19" width="7.7109375" style="26" bestFit="1" customWidth="1"/>
    <col min="20" max="20" width="8" style="26" bestFit="1" customWidth="1"/>
    <col min="21" max="21" width="7.140625" style="26" bestFit="1" customWidth="1"/>
    <col min="22" max="22" width="8.85546875" style="26" bestFit="1" customWidth="1"/>
    <col min="23" max="23" width="8.5703125" style="26" bestFit="1" customWidth="1"/>
    <col min="24" max="24" width="7.42578125" style="26" bestFit="1" customWidth="1"/>
    <col min="25" max="25" width="8" style="26" bestFit="1" customWidth="1"/>
    <col min="26" max="26" width="7.7109375" style="26" bestFit="1" customWidth="1"/>
    <col min="27" max="27" width="7.42578125" style="26" bestFit="1" customWidth="1"/>
    <col min="28" max="28" width="1.7109375" style="26" customWidth="1"/>
    <col min="29" max="29" width="1.5703125" style="26" customWidth="1"/>
    <col min="30" max="30" width="11" style="26" bestFit="1" customWidth="1"/>
    <col min="31" max="31" width="59.42578125" style="26" bestFit="1" customWidth="1"/>
    <col min="32" max="32" width="5.85546875" style="26" bestFit="1" customWidth="1"/>
    <col min="33" max="33" width="7.42578125" style="26" bestFit="1" customWidth="1"/>
    <col min="34" max="16384" width="11.42578125" style="26"/>
  </cols>
  <sheetData>
    <row r="2" spans="1:33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1047366" s="24" customFormat="1" x14ac:dyDescent="0.25"/>
    <row r="1047367" s="24" customFormat="1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AG1047367"/>
  <sheetViews>
    <sheetView showGridLines="0" zoomScale="80" zoomScaleNormal="80" workbookViewId="0">
      <selection activeCell="B1" sqref="B1"/>
    </sheetView>
  </sheetViews>
  <sheetFormatPr baseColWidth="10" defaultColWidth="11.42578125" defaultRowHeight="15" x14ac:dyDescent="0.25"/>
  <cols>
    <col min="1" max="1" width="1.7109375" style="26" customWidth="1"/>
    <col min="2" max="2" width="31.42578125" style="26" bestFit="1" customWidth="1"/>
    <col min="3" max="3" width="10.5703125" style="26" customWidth="1"/>
    <col min="4" max="4" width="11.5703125" style="26" customWidth="1"/>
    <col min="5" max="5" width="11" style="26" customWidth="1"/>
    <col min="6" max="6" width="59.42578125" style="26" bestFit="1" customWidth="1"/>
    <col min="7" max="7" width="12.7109375" style="26" customWidth="1"/>
    <col min="8" max="8" width="12.28515625" style="53" bestFit="1" customWidth="1"/>
    <col min="9" max="9" width="27.140625" style="53" customWidth="1"/>
    <col min="10" max="10" width="20.42578125" style="52" customWidth="1"/>
    <col min="11" max="11" width="15" style="26" customWidth="1"/>
    <col min="12" max="12" width="7.42578125" style="26" bestFit="1" customWidth="1"/>
    <col min="13" max="13" width="8" style="26" bestFit="1" customWidth="1"/>
    <col min="14" max="14" width="7.7109375" style="26" bestFit="1" customWidth="1"/>
    <col min="15" max="15" width="8.5703125" style="26" bestFit="1" customWidth="1"/>
    <col min="16" max="16" width="8" style="26" bestFit="1" customWidth="1"/>
    <col min="17" max="17" width="9" style="26" bestFit="1" customWidth="1"/>
    <col min="18" max="18" width="8" style="26" bestFit="1" customWidth="1"/>
    <col min="19" max="19" width="8.5703125" style="26" bestFit="1" customWidth="1"/>
    <col min="20" max="20" width="8" style="26" bestFit="1" customWidth="1"/>
    <col min="21" max="21" width="7.140625" style="26" bestFit="1" customWidth="1"/>
    <col min="22" max="22" width="8.85546875" style="26" bestFit="1" customWidth="1"/>
    <col min="23" max="23" width="8.5703125" style="26" bestFit="1" customWidth="1"/>
    <col min="24" max="24" width="7.42578125" style="26" bestFit="1" customWidth="1"/>
    <col min="25" max="25" width="8" style="26" bestFit="1" customWidth="1"/>
    <col min="26" max="26" width="7.7109375" style="26" bestFit="1" customWidth="1"/>
    <col min="27" max="27" width="7.42578125" style="26" bestFit="1" customWidth="1"/>
    <col min="28" max="28" width="1.7109375" style="26" customWidth="1"/>
    <col min="29" max="29" width="1.5703125" style="26" customWidth="1"/>
    <col min="30" max="30" width="11" style="26" bestFit="1" customWidth="1"/>
    <col min="31" max="31" width="59.42578125" style="26" bestFit="1" customWidth="1"/>
    <col min="32" max="32" width="5.85546875" style="26" bestFit="1" customWidth="1"/>
    <col min="33" max="33" width="7.42578125" style="26" bestFit="1" customWidth="1"/>
    <col min="34" max="16384" width="11.42578125" style="26"/>
  </cols>
  <sheetData>
    <row r="2" spans="1:33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1047366" s="24" customFormat="1" x14ac:dyDescent="0.25"/>
    <row r="1047367" s="24" customFormat="1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MARCHE</vt:lpstr>
      <vt:lpstr>Product List</vt:lpstr>
      <vt:lpstr>RESULTAT</vt:lpstr>
      <vt:lpstr>Exemple resultat espèré</vt:lpstr>
      <vt:lpstr>Liste Responsable TAD</vt:lpstr>
      <vt:lpstr>TAD UK</vt:lpstr>
      <vt:lpstr>TAD Europe Hotel</vt:lpstr>
      <vt:lpstr>TAD MOPO</vt:lpstr>
      <vt:lpstr>TAD FR BNL</vt:lpstr>
      <vt:lpstr>TAD EUROPE TR</vt:lpstr>
      <vt:lpstr>TAD CANADA</vt:lpstr>
      <vt:lpstr>TAD BU SUD</vt:lpstr>
      <vt:lpstr>TAD BU NORD</vt:lpstr>
      <vt:lpstr>TAD BPI</vt:lpstr>
      <vt:lpstr>TAD ASIE</vt:lpstr>
      <vt:lpstr>TAD AMERIQUES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BLANC-FONTENILLE</dc:creator>
  <cp:lastModifiedBy>Antoine BLANC-FONTENILLE</cp:lastModifiedBy>
  <dcterms:created xsi:type="dcterms:W3CDTF">2017-09-29T15:11:52Z</dcterms:created>
  <dcterms:modified xsi:type="dcterms:W3CDTF">2017-10-02T10:21:11Z</dcterms:modified>
</cp:coreProperties>
</file>