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defaultThemeVersion="124226"/>
  <bookViews>
    <workbookView xWindow="240" yWindow="30" windowWidth="20115" windowHeight="7755"/>
  </bookViews>
  <sheets>
    <sheet name="F. EDUCATIVE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N22" i="1" l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N4" i="1"/>
  <c r="L23" i="1" l="1"/>
  <c r="G4" i="1" l="1"/>
  <c r="A6" i="1" l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5" i="1"/>
  <c r="G5" i="1"/>
  <c r="G6" i="1" s="1"/>
  <c r="F23" i="1"/>
  <c r="E23" i="1"/>
  <c r="G7" i="1" l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/>
  <c r="G25" i="1" s="1"/>
  <c r="H23" i="1" l="1"/>
  <c r="D25" i="1"/>
  <c r="I28" i="1" l="1"/>
  <c r="L28" i="1" s="1"/>
  <c r="A2" i="1"/>
</calcChain>
</file>

<file path=xl/sharedStrings.xml><?xml version="1.0" encoding="utf-8"?>
<sst xmlns="http://schemas.openxmlformats.org/spreadsheetml/2006/main" count="34" uniqueCount="31">
  <si>
    <t>Nature</t>
  </si>
  <si>
    <t>Date</t>
  </si>
  <si>
    <t>Journal</t>
  </si>
  <si>
    <t>Libellé de l'écriture</t>
  </si>
  <si>
    <t>Débit</t>
  </si>
  <si>
    <t>Crédit</t>
  </si>
  <si>
    <t>Solde</t>
  </si>
  <si>
    <t>Pièce</t>
  </si>
  <si>
    <t/>
  </si>
  <si>
    <t>FOURNITURE EDUCATIVE</t>
  </si>
  <si>
    <t>COMMENTAIRE</t>
  </si>
  <si>
    <t>BUDGET</t>
  </si>
  <si>
    <t>TOTAL DES DEPENSES</t>
  </si>
  <si>
    <t>HAC</t>
  </si>
  <si>
    <t>CAC</t>
  </si>
  <si>
    <t>02/03/2018</t>
  </si>
  <si>
    <t>AUTOCOLANT RUBAN PLUME</t>
  </si>
  <si>
    <t>17/03/2018</t>
  </si>
  <si>
    <t>GOMMETTES CRAYON GOUACHE</t>
  </si>
  <si>
    <t>12/06/2018</t>
  </si>
  <si>
    <t>AUTOCOLLANTS PATE A MODELER</t>
  </si>
  <si>
    <t>X</t>
  </si>
  <si>
    <t>FOURNISSEURS</t>
  </si>
  <si>
    <t>MONTANT</t>
  </si>
  <si>
    <t>FACTURE RECUE</t>
  </si>
  <si>
    <t>TOTAL  EN ATTENTE</t>
  </si>
  <si>
    <t>OUI</t>
  </si>
  <si>
    <t>NON</t>
  </si>
  <si>
    <t>TOTAL DES DEPENSES TENANT COMPTE DES COMMANDES</t>
  </si>
  <si>
    <t>COMMANDE NON COMPTABILISE AU SIEGE</t>
  </si>
  <si>
    <t>RECUE AU SIEGE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</si>
</sst>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medium">
        <color indexed="64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rgb="FFFF0000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Protection="1">
      <protection locked="0"/>
    </xf>
    <xf numFmtId="0" fontId="1" fillId="3" borderId="9" xfId="0" quotePrefix="1" applyFont="1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1" fillId="4" borderId="1" xfId="0" quotePrefix="1" applyFont="1" applyFill="1" applyBorder="1" applyAlignment="1" applyProtection="1">
      <alignment horizontal="center" vertical="center"/>
    </xf>
    <xf numFmtId="4" fontId="1" fillId="4" borderId="1" xfId="0" quotePrefix="1" applyNumberFormat="1" applyFont="1" applyFill="1" applyBorder="1" applyAlignment="1" applyProtection="1">
      <alignment horizontal="center" vertical="center"/>
    </xf>
    <xf numFmtId="4" fontId="5" fillId="3" borderId="7" xfId="0" quotePrefix="1" applyNumberFormat="1" applyFont="1" applyFill="1" applyBorder="1" applyAlignment="1" applyProtection="1">
      <alignment horizontal="center" vertical="center"/>
    </xf>
    <xf numFmtId="0" fontId="1" fillId="3" borderId="4" xfId="0" quotePrefix="1" applyFont="1" applyFill="1" applyBorder="1" applyAlignment="1" applyProtection="1">
      <alignment horizontal="center" vertical="center"/>
    </xf>
    <xf numFmtId="0" fontId="0" fillId="0" borderId="4" xfId="0" quotePrefix="1" applyBorder="1" applyAlignment="1" applyProtection="1">
      <alignment horizontal="center"/>
    </xf>
    <xf numFmtId="4" fontId="0" fillId="0" borderId="4" xfId="0" applyNumberFormat="1" applyBorder="1" applyAlignment="1" applyProtection="1">
      <alignment horizontal="center" vertical="center"/>
    </xf>
    <xf numFmtId="4" fontId="0" fillId="0" borderId="4" xfId="0" quotePrefix="1" applyNumberFormat="1" applyBorder="1" applyAlignment="1" applyProtection="1">
      <alignment horizontal="center" vertical="center"/>
    </xf>
    <xf numFmtId="0" fontId="1" fillId="3" borderId="6" xfId="0" quotePrefix="1" applyFont="1" applyFill="1" applyBorder="1" applyAlignment="1" applyProtection="1">
      <alignment horizontal="center" vertical="center"/>
    </xf>
    <xf numFmtId="4" fontId="0" fillId="3" borderId="6" xfId="0" quotePrefix="1" applyNumberFormat="1" applyFont="1" applyFill="1" applyBorder="1" applyAlignment="1" applyProtection="1">
      <alignment horizontal="center" vertical="center"/>
    </xf>
    <xf numFmtId="4" fontId="1" fillId="3" borderId="6" xfId="0" quotePrefix="1" applyNumberFormat="1" applyFont="1" applyFill="1" applyBorder="1" applyAlignment="1" applyProtection="1">
      <alignment horizontal="center" vertical="center"/>
    </xf>
    <xf numFmtId="4" fontId="0" fillId="0" borderId="6" xfId="0" applyNumberFormat="1" applyBorder="1" applyAlignment="1" applyProtection="1">
      <alignment horizontal="center" vertical="center"/>
    </xf>
    <xf numFmtId="0" fontId="4" fillId="2" borderId="1" xfId="0" quotePrefix="1" applyFont="1" applyFill="1" applyBorder="1" applyAlignment="1" applyProtection="1">
      <alignment horizontal="center" vertical="center"/>
    </xf>
    <xf numFmtId="4" fontId="4" fillId="2" borderId="1" xfId="0" applyNumberFormat="1" applyFont="1" applyFill="1" applyBorder="1" applyAlignment="1" applyProtection="1">
      <alignment horizontal="center" vertical="center"/>
    </xf>
    <xf numFmtId="4" fontId="4" fillId="2" borderId="1" xfId="0" quotePrefix="1" applyNumberFormat="1" applyFont="1" applyFill="1" applyBorder="1" applyAlignment="1" applyProtection="1">
      <alignment horizontal="center" vertical="center"/>
    </xf>
    <xf numFmtId="0" fontId="0" fillId="0" borderId="0" xfId="0" applyProtection="1"/>
    <xf numFmtId="0" fontId="1" fillId="3" borderId="11" xfId="0" quotePrefix="1" applyFont="1" applyFill="1" applyBorder="1" applyAlignment="1" applyProtection="1">
      <alignment horizontal="center" vertical="center"/>
    </xf>
    <xf numFmtId="0" fontId="0" fillId="0" borderId="5" xfId="0" quotePrefix="1" applyBorder="1" applyAlignment="1" applyProtection="1">
      <alignment horizontal="center"/>
    </xf>
    <xf numFmtId="0" fontId="1" fillId="3" borderId="13" xfId="0" quotePrefix="1" applyFont="1" applyFill="1" applyBorder="1" applyAlignment="1" applyProtection="1">
      <alignment horizontal="center" vertical="center"/>
    </xf>
    <xf numFmtId="0" fontId="0" fillId="0" borderId="4" xfId="0" quotePrefix="1" applyBorder="1" applyProtection="1"/>
    <xf numFmtId="0" fontId="1" fillId="4" borderId="2" xfId="0" quotePrefix="1" applyFont="1" applyFill="1" applyBorder="1" applyAlignment="1" applyProtection="1">
      <alignment horizontal="center" vertical="center"/>
    </xf>
    <xf numFmtId="0" fontId="1" fillId="3" borderId="21" xfId="0" quotePrefix="1" applyFont="1" applyFill="1" applyBorder="1" applyAlignment="1" applyProtection="1">
      <alignment horizontal="center" vertical="center"/>
    </xf>
    <xf numFmtId="0" fontId="0" fillId="0" borderId="21" xfId="0" quotePrefix="1" applyBorder="1" applyAlignment="1" applyProtection="1">
      <alignment horizontal="center"/>
    </xf>
    <xf numFmtId="4" fontId="0" fillId="0" borderId="21" xfId="0" applyNumberFormat="1" applyBorder="1" applyAlignment="1" applyProtection="1">
      <alignment horizontal="center" vertical="center"/>
    </xf>
    <xf numFmtId="4" fontId="0" fillId="0" borderId="21" xfId="0" quotePrefix="1" applyNumberFormat="1" applyBorder="1" applyAlignment="1" applyProtection="1">
      <alignment horizontal="center" vertical="center"/>
    </xf>
    <xf numFmtId="0" fontId="0" fillId="0" borderId="22" xfId="0" quotePrefix="1" applyBorder="1" applyAlignment="1" applyProtection="1">
      <alignment horizontal="center"/>
    </xf>
    <xf numFmtId="0" fontId="0" fillId="0" borderId="23" xfId="0" applyBorder="1" applyAlignment="1" applyProtection="1">
      <alignment horizontal="center"/>
      <protection locked="0"/>
    </xf>
    <xf numFmtId="0" fontId="1" fillId="3" borderId="20" xfId="0" quotePrefix="1" applyFont="1" applyFill="1" applyBorder="1" applyAlignment="1" applyProtection="1">
      <alignment horizontal="center" vertical="center"/>
    </xf>
    <xf numFmtId="0" fontId="0" fillId="0" borderId="20" xfId="0" quotePrefix="1" applyBorder="1" applyAlignment="1" applyProtection="1">
      <alignment horizontal="center"/>
    </xf>
    <xf numFmtId="0" fontId="0" fillId="0" borderId="20" xfId="0" quotePrefix="1" applyBorder="1" applyProtection="1"/>
    <xf numFmtId="4" fontId="0" fillId="0" borderId="20" xfId="0" quotePrefix="1" applyNumberFormat="1" applyBorder="1" applyAlignment="1" applyProtection="1">
      <alignment horizontal="center" vertical="center"/>
    </xf>
    <xf numFmtId="4" fontId="0" fillId="0" borderId="20" xfId="0" applyNumberFormat="1" applyBorder="1" applyAlignment="1" applyProtection="1">
      <alignment horizontal="center" vertical="center"/>
    </xf>
    <xf numFmtId="0" fontId="0" fillId="0" borderId="24" xfId="0" quotePrefix="1" applyBorder="1" applyAlignment="1" applyProtection="1">
      <alignment horizontal="center"/>
    </xf>
    <xf numFmtId="2" fontId="0" fillId="0" borderId="20" xfId="0" applyNumberFormat="1" applyBorder="1" applyProtection="1"/>
    <xf numFmtId="0" fontId="1" fillId="3" borderId="25" xfId="0" quotePrefix="1" applyFont="1" applyFill="1" applyBorder="1" applyAlignment="1" applyProtection="1">
      <alignment horizontal="center" vertical="center"/>
    </xf>
    <xf numFmtId="4" fontId="0" fillId="0" borderId="25" xfId="0" quotePrefix="1" applyNumberFormat="1" applyBorder="1" applyAlignment="1" applyProtection="1">
      <alignment horizontal="center" vertical="center"/>
    </xf>
    <xf numFmtId="4" fontId="0" fillId="0" borderId="25" xfId="0" applyNumberFormat="1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/>
      <protection locked="0"/>
    </xf>
    <xf numFmtId="0" fontId="0" fillId="0" borderId="25" xfId="0" quotePrefix="1" applyBorder="1" applyAlignment="1" applyProtection="1">
      <alignment horizontal="center"/>
    </xf>
    <xf numFmtId="0" fontId="0" fillId="0" borderId="26" xfId="0" quotePrefix="1" applyBorder="1" applyAlignment="1" applyProtection="1">
      <alignment horizontal="center"/>
    </xf>
    <xf numFmtId="0" fontId="0" fillId="0" borderId="4" xfId="0" applyBorder="1" applyProtection="1">
      <protection locked="0"/>
    </xf>
    <xf numFmtId="0" fontId="0" fillId="0" borderId="21" xfId="0" applyBorder="1" applyProtection="1">
      <protection locked="0"/>
    </xf>
    <xf numFmtId="0" fontId="1" fillId="4" borderId="28" xfId="0" quotePrefix="1" applyFont="1" applyFill="1" applyBorder="1" applyAlignment="1" applyProtection="1">
      <alignment horizontal="center" vertical="center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1" fillId="4" borderId="2" xfId="0" quotePrefix="1" applyFont="1" applyFill="1" applyBorder="1" applyAlignment="1" applyProtection="1">
      <alignment horizontal="center" vertical="center" wrapText="1"/>
    </xf>
    <xf numFmtId="0" fontId="4" fillId="2" borderId="15" xfId="0" quotePrefix="1" applyFont="1" applyFill="1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  <protection locked="0"/>
    </xf>
    <xf numFmtId="4" fontId="0" fillId="0" borderId="21" xfId="0" applyNumberFormat="1" applyBorder="1" applyAlignment="1" applyProtection="1">
      <alignment horizontal="center" vertical="center"/>
      <protection locked="0"/>
    </xf>
    <xf numFmtId="4" fontId="0" fillId="0" borderId="4" xfId="0" applyNumberFormat="1" applyBorder="1" applyAlignment="1" applyProtection="1">
      <alignment horizontal="center" vertical="center"/>
      <protection locked="0"/>
    </xf>
    <xf numFmtId="0" fontId="0" fillId="0" borderId="29" xfId="0" quotePrefix="1" applyBorder="1" applyProtection="1">
      <protection locked="0"/>
    </xf>
    <xf numFmtId="4" fontId="0" fillId="0" borderId="6" xfId="0" applyNumberFormat="1" applyBorder="1" applyAlignment="1" applyProtection="1">
      <alignment horizontal="center" vertical="center"/>
      <protection locked="0"/>
    </xf>
    <xf numFmtId="0" fontId="6" fillId="0" borderId="0" xfId="0" applyFont="1" applyProtection="1">
      <protection locked="0"/>
    </xf>
    <xf numFmtId="0" fontId="0" fillId="0" borderId="21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1" fontId="0" fillId="0" borderId="4" xfId="0" applyNumberFormat="1" applyBorder="1" applyProtection="1"/>
    <xf numFmtId="0" fontId="0" fillId="0" borderId="25" xfId="0" quotePrefix="1" applyBorder="1" applyProtection="1"/>
    <xf numFmtId="2" fontId="0" fillId="0" borderId="25" xfId="0" applyNumberFormat="1" applyBorder="1" applyProtection="1"/>
    <xf numFmtId="0" fontId="4" fillId="2" borderId="15" xfId="0" quotePrefix="1" applyFont="1" applyFill="1" applyBorder="1" applyAlignment="1" applyProtection="1">
      <alignment horizontal="center" vertical="center"/>
    </xf>
    <xf numFmtId="0" fontId="4" fillId="2" borderId="16" xfId="0" quotePrefix="1" applyFont="1" applyFill="1" applyBorder="1" applyAlignment="1" applyProtection="1">
      <alignment horizontal="center" vertical="center"/>
    </xf>
    <xf numFmtId="0" fontId="4" fillId="2" borderId="17" xfId="0" quotePrefix="1" applyFont="1" applyFill="1" applyBorder="1" applyAlignment="1" applyProtection="1">
      <alignment horizontal="center" vertical="center"/>
    </xf>
    <xf numFmtId="0" fontId="5" fillId="3" borderId="10" xfId="0" quotePrefix="1" applyFont="1" applyFill="1" applyBorder="1" applyAlignment="1" applyProtection="1">
      <alignment horizontal="center" vertical="center"/>
    </xf>
    <xf numFmtId="0" fontId="5" fillId="3" borderId="8" xfId="0" quotePrefix="1" applyFont="1" applyFill="1" applyBorder="1" applyAlignment="1" applyProtection="1">
      <alignment horizontal="center" vertical="center"/>
    </xf>
    <xf numFmtId="0" fontId="5" fillId="3" borderId="12" xfId="0" quotePrefix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4" fontId="2" fillId="2" borderId="18" xfId="0" applyNumberFormat="1" applyFont="1" applyFill="1" applyBorder="1" applyAlignment="1" applyProtection="1">
      <alignment horizontal="center" vertical="center"/>
    </xf>
    <xf numFmtId="4" fontId="2" fillId="2" borderId="19" xfId="0" applyNumberFormat="1" applyFont="1" applyFill="1" applyBorder="1" applyAlignment="1" applyProtection="1">
      <alignment horizontal="center" vertical="center"/>
    </xf>
    <xf numFmtId="0" fontId="6" fillId="0" borderId="31" xfId="0" applyFont="1" applyBorder="1" applyAlignment="1" applyProtection="1">
      <alignment horizontal="center" vertical="center"/>
      <protection locked="0"/>
    </xf>
    <xf numFmtId="4" fontId="2" fillId="2" borderId="15" xfId="0" applyNumberFormat="1" applyFont="1" applyFill="1" applyBorder="1" applyAlignment="1" applyProtection="1">
      <alignment horizontal="center" vertical="center"/>
    </xf>
    <xf numFmtId="4" fontId="2" fillId="2" borderId="16" xfId="0" applyNumberFormat="1" applyFont="1" applyFill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16" xfId="0" applyFont="1" applyBorder="1" applyAlignment="1" applyProtection="1">
      <alignment horizontal="center" vertical="center"/>
    </xf>
    <xf numFmtId="0" fontId="3" fillId="0" borderId="19" xfId="0" applyFont="1" applyBorder="1" applyAlignment="1" applyProtection="1">
      <alignment horizontal="center" vertical="center"/>
    </xf>
    <xf numFmtId="0" fontId="7" fillId="0" borderId="30" xfId="0" applyFont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4" fontId="2" fillId="2" borderId="15" xfId="0" quotePrefix="1" applyNumberFormat="1" applyFont="1" applyFill="1" applyBorder="1" applyAlignment="1" applyProtection="1">
      <alignment horizontal="center" vertical="center"/>
    </xf>
    <xf numFmtId="4" fontId="2" fillId="2" borderId="19" xfId="0" quotePrefix="1" applyNumberFormat="1" applyFont="1" applyFill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</cellXfs>
  <cellStyles count="1">
    <cellStyle name="Normal" xfId="0" builtinId="0"/>
  </cellStyles>
  <dxfs count="9">
    <dxf>
      <fill>
        <patternFill patternType="lightUp"/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ont>
        <color theme="0"/>
      </font>
    </dxf>
    <dxf>
      <font>
        <color rgb="FFFF0000"/>
      </font>
    </dxf>
  </dxfs>
  <tableStyles count="0" defaultTableStyle="TableStyleMedium2" defaultPivotStyle="PivotStyleLight16"/>
  <colors>
    <mruColors>
      <color rgb="FFFFFF99"/>
      <color rgb="FF66FF3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VISION/2018/BUDGET%20CRECHES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"/>
      <sheetName val="BUDGET"/>
      <sheetName val="SYNTHESE"/>
      <sheetName val="TARTINE"/>
      <sheetName val="LIBELLULES"/>
      <sheetName val="NECTARINES"/>
      <sheetName val="GRIOTTES"/>
      <sheetName val="MILLE ROSES"/>
      <sheetName val="CIGALONS"/>
      <sheetName val="GARRIGUETTES"/>
      <sheetName val="MIRABELLES"/>
      <sheetName val="REINETTES"/>
      <sheetName val="BUDGET CRECHES "/>
    </sheetNames>
    <definedNames>
      <definedName name="CIG_BUDGET_F_EDUC" refersTo="='BUDGET'!$R$6" sheetId="1"/>
    </definedNames>
    <sheetDataSet>
      <sheetData sheetId="0"/>
      <sheetData sheetId="1">
        <row r="6">
          <cell r="R6">
            <v>800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8"/>
  <sheetViews>
    <sheetView tabSelected="1" zoomScaleNormal="100" workbookViewId="0">
      <selection activeCell="D14" sqref="D14"/>
    </sheetView>
  </sheetViews>
  <sheetFormatPr baseColWidth="10" defaultRowHeight="15" x14ac:dyDescent="0.25"/>
  <cols>
    <col min="1" max="1" width="16.140625" style="1" customWidth="1"/>
    <col min="2" max="2" width="11.42578125" style="1"/>
    <col min="3" max="3" width="9.28515625" style="1" customWidth="1"/>
    <col min="4" max="4" width="33.5703125" style="1" customWidth="1"/>
    <col min="5" max="6" width="11.42578125" style="1"/>
    <col min="7" max="7" width="12" style="1" customWidth="1"/>
    <col min="8" max="8" width="11.42578125" style="1" customWidth="1"/>
    <col min="9" max="9" width="22.5703125" style="1" customWidth="1"/>
    <col min="10" max="10" width="2.7109375" style="1" customWidth="1"/>
    <col min="11" max="11" width="22.85546875" style="1" customWidth="1"/>
    <col min="12" max="12" width="10.140625" style="1" customWidth="1"/>
    <col min="13" max="13" width="10.5703125" style="1" customWidth="1"/>
    <col min="14" max="14" width="10" style="1" customWidth="1"/>
    <col min="15" max="15" width="1.85546875" style="1" customWidth="1"/>
    <col min="16" max="18" width="11.42578125" style="1"/>
    <col min="19" max="19" width="11.42578125" style="1" hidden="1" customWidth="1"/>
    <col min="20" max="16384" width="11.42578125" style="1"/>
  </cols>
  <sheetData>
    <row r="1" spans="1:19" ht="18.75" x14ac:dyDescent="0.25">
      <c r="A1" s="68" t="s">
        <v>9</v>
      </c>
      <c r="B1" s="68"/>
      <c r="C1" s="68"/>
      <c r="D1" s="68"/>
      <c r="E1" s="68"/>
      <c r="F1" s="68"/>
      <c r="G1" s="68"/>
      <c r="H1" s="68"/>
      <c r="I1" s="68"/>
      <c r="K1" s="68" t="s">
        <v>29</v>
      </c>
      <c r="L1" s="68"/>
      <c r="M1" s="68"/>
      <c r="N1" s="68"/>
    </row>
    <row r="2" spans="1:19" ht="19.5" thickBot="1" x14ac:dyDescent="0.3">
      <c r="A2" s="71" t="str">
        <f>IF(H23&gt;G4,"ATTENTION PLUS DE BUDGET","")</f>
        <v/>
      </c>
      <c r="B2" s="71"/>
      <c r="C2" s="71"/>
      <c r="D2" s="71"/>
      <c r="E2" s="71"/>
      <c r="F2" s="71"/>
      <c r="G2" s="71"/>
      <c r="H2" s="71"/>
      <c r="I2" s="71"/>
      <c r="S2" s="1" t="s">
        <v>26</v>
      </c>
    </row>
    <row r="3" spans="1:19" ht="30.75" thickBot="1" x14ac:dyDescent="0.3">
      <c r="A3" s="5" t="s">
        <v>0</v>
      </c>
      <c r="B3" s="5" t="s">
        <v>1</v>
      </c>
      <c r="C3" s="5" t="s">
        <v>2</v>
      </c>
      <c r="D3" s="5" t="s">
        <v>3</v>
      </c>
      <c r="E3" s="6" t="s">
        <v>4</v>
      </c>
      <c r="F3" s="6" t="s">
        <v>5</v>
      </c>
      <c r="G3" s="6" t="s">
        <v>6</v>
      </c>
      <c r="H3" s="24" t="s">
        <v>7</v>
      </c>
      <c r="I3" s="24" t="s">
        <v>10</v>
      </c>
      <c r="K3" s="46" t="s">
        <v>22</v>
      </c>
      <c r="L3" s="5" t="s">
        <v>23</v>
      </c>
      <c r="M3" s="49" t="s">
        <v>24</v>
      </c>
      <c r="N3" s="49" t="s">
        <v>30</v>
      </c>
      <c r="S3" s="1" t="s">
        <v>27</v>
      </c>
    </row>
    <row r="4" spans="1:19" ht="18.75" x14ac:dyDescent="0.25">
      <c r="A4" s="65" t="s">
        <v>11</v>
      </c>
      <c r="B4" s="66"/>
      <c r="C4" s="66"/>
      <c r="D4" s="66"/>
      <c r="E4" s="66"/>
      <c r="F4" s="67"/>
      <c r="G4" s="7">
        <f>+[1]BUDGET!CIG_BUDGET_F_EDUC</f>
        <v>800</v>
      </c>
      <c r="H4" s="20"/>
      <c r="I4" s="2"/>
      <c r="K4" s="45"/>
      <c r="L4" s="52"/>
      <c r="M4" s="51"/>
      <c r="N4" s="57" t="str">
        <f>IF(AND(K4&gt;1,O4=""),"NON",IF(AND(K4&gt;1,O4="X"),"OUI",""))</f>
        <v/>
      </c>
      <c r="O4" s="19"/>
    </row>
    <row r="5" spans="1:19" x14ac:dyDescent="0.25">
      <c r="A5" s="8" t="str">
        <f>IF(C5="CAC","FACTURE CAISSE","")</f>
        <v>FACTURE CAISSE</v>
      </c>
      <c r="B5" s="9" t="s">
        <v>15</v>
      </c>
      <c r="C5" s="9" t="s">
        <v>14</v>
      </c>
      <c r="D5" s="23" t="s">
        <v>16</v>
      </c>
      <c r="E5" s="59">
        <v>79</v>
      </c>
      <c r="F5" s="11" t="s">
        <v>8</v>
      </c>
      <c r="G5" s="10">
        <f>IF(E5="",G4+F5,G4-E5)</f>
        <v>721</v>
      </c>
      <c r="H5" s="21"/>
      <c r="I5" s="3"/>
      <c r="K5" s="44"/>
      <c r="L5" s="53"/>
      <c r="M5" s="51"/>
      <c r="N5" s="58" t="str">
        <f t="shared" ref="N5:N22" si="0">IF(AND(K5&gt;1,O5=""),"NON",IF(AND(K5&gt;1,O5="X"),"OUI",""))</f>
        <v/>
      </c>
      <c r="O5" s="19"/>
    </row>
    <row r="6" spans="1:19" ht="15.75" thickBot="1" x14ac:dyDescent="0.3">
      <c r="A6" s="31" t="str">
        <f t="shared" ref="A6:A22" si="1">IF(C6="CAC","FACTURE CAISSE","")</f>
        <v/>
      </c>
      <c r="B6" s="32" t="s">
        <v>17</v>
      </c>
      <c r="C6" s="32" t="s">
        <v>13</v>
      </c>
      <c r="D6" s="33" t="s">
        <v>18</v>
      </c>
      <c r="E6" s="37">
        <v>95.02</v>
      </c>
      <c r="F6" s="34" t="s">
        <v>8</v>
      </c>
      <c r="G6" s="35">
        <f t="shared" ref="G6:G22" si="2">IF(E6="",G5+F6,G5-E6)</f>
        <v>625.98</v>
      </c>
      <c r="H6" s="36"/>
      <c r="I6" s="54"/>
      <c r="J6" s="48"/>
      <c r="K6" s="44"/>
      <c r="L6" s="53"/>
      <c r="M6" s="51"/>
      <c r="N6" s="58" t="str">
        <f t="shared" si="0"/>
        <v/>
      </c>
      <c r="O6" s="19"/>
    </row>
    <row r="7" spans="1:19" ht="15.75" thickBot="1" x14ac:dyDescent="0.3">
      <c r="A7" s="38" t="str">
        <f t="shared" si="1"/>
        <v>FACTURE CAISSE</v>
      </c>
      <c r="B7" s="42" t="s">
        <v>19</v>
      </c>
      <c r="C7" s="42" t="s">
        <v>14</v>
      </c>
      <c r="D7" s="60" t="s">
        <v>20</v>
      </c>
      <c r="E7" s="61">
        <v>177.25</v>
      </c>
      <c r="F7" s="39" t="s">
        <v>8</v>
      </c>
      <c r="G7" s="40">
        <f t="shared" si="2"/>
        <v>448.73</v>
      </c>
      <c r="H7" s="43"/>
      <c r="I7" s="41"/>
      <c r="K7" s="44"/>
      <c r="L7" s="53"/>
      <c r="M7" s="51"/>
      <c r="N7" s="58" t="str">
        <f t="shared" si="0"/>
        <v/>
      </c>
      <c r="O7" s="19"/>
    </row>
    <row r="8" spans="1:19" x14ac:dyDescent="0.25">
      <c r="A8" s="25" t="str">
        <f t="shared" si="1"/>
        <v/>
      </c>
      <c r="B8" s="26"/>
      <c r="C8" s="26"/>
      <c r="D8" s="26"/>
      <c r="E8" s="27">
        <v>0</v>
      </c>
      <c r="F8" s="28"/>
      <c r="G8" s="27">
        <f t="shared" si="2"/>
        <v>448.73</v>
      </c>
      <c r="H8" s="29"/>
      <c r="I8" s="30"/>
      <c r="K8" s="44"/>
      <c r="L8" s="53"/>
      <c r="M8" s="51"/>
      <c r="N8" s="58" t="str">
        <f t="shared" si="0"/>
        <v/>
      </c>
      <c r="O8" s="19"/>
      <c r="S8" s="1" t="s">
        <v>21</v>
      </c>
    </row>
    <row r="9" spans="1:19" x14ac:dyDescent="0.25">
      <c r="A9" s="8" t="str">
        <f t="shared" si="1"/>
        <v/>
      </c>
      <c r="B9" s="9"/>
      <c r="C9" s="9"/>
      <c r="D9" s="9"/>
      <c r="E9" s="10">
        <v>0</v>
      </c>
      <c r="F9" s="11"/>
      <c r="G9" s="10">
        <f t="shared" si="2"/>
        <v>448.73</v>
      </c>
      <c r="H9" s="21"/>
      <c r="I9" s="3"/>
      <c r="K9" s="44"/>
      <c r="L9" s="53"/>
      <c r="M9" s="51"/>
      <c r="N9" s="58" t="str">
        <f t="shared" si="0"/>
        <v/>
      </c>
      <c r="O9" s="19"/>
    </row>
    <row r="10" spans="1:19" x14ac:dyDescent="0.25">
      <c r="A10" s="8" t="str">
        <f t="shared" si="1"/>
        <v/>
      </c>
      <c r="B10" s="9"/>
      <c r="C10" s="9"/>
      <c r="D10" s="9"/>
      <c r="E10" s="10">
        <v>0</v>
      </c>
      <c r="F10" s="11"/>
      <c r="G10" s="10">
        <f t="shared" si="2"/>
        <v>448.73</v>
      </c>
      <c r="H10" s="21"/>
      <c r="I10" s="3"/>
      <c r="K10" s="44"/>
      <c r="L10" s="53"/>
      <c r="M10" s="51"/>
      <c r="N10" s="58" t="str">
        <f t="shared" si="0"/>
        <v/>
      </c>
      <c r="O10" s="19"/>
    </row>
    <row r="11" spans="1:19" x14ac:dyDescent="0.25">
      <c r="A11" s="8" t="str">
        <f t="shared" si="1"/>
        <v/>
      </c>
      <c r="B11" s="9"/>
      <c r="C11" s="9"/>
      <c r="D11" s="9"/>
      <c r="E11" s="10">
        <v>0</v>
      </c>
      <c r="F11" s="11"/>
      <c r="G11" s="10">
        <f t="shared" si="2"/>
        <v>448.73</v>
      </c>
      <c r="H11" s="21"/>
      <c r="I11" s="3"/>
      <c r="K11" s="44"/>
      <c r="L11" s="53"/>
      <c r="M11" s="51"/>
      <c r="N11" s="58" t="str">
        <f t="shared" si="0"/>
        <v/>
      </c>
      <c r="O11" s="19"/>
    </row>
    <row r="12" spans="1:19" x14ac:dyDescent="0.25">
      <c r="A12" s="8" t="str">
        <f t="shared" si="1"/>
        <v/>
      </c>
      <c r="B12" s="9"/>
      <c r="C12" s="9"/>
      <c r="D12" s="9"/>
      <c r="E12" s="10">
        <v>0</v>
      </c>
      <c r="F12" s="11"/>
      <c r="G12" s="10">
        <f t="shared" si="2"/>
        <v>448.73</v>
      </c>
      <c r="H12" s="21"/>
      <c r="I12" s="3"/>
      <c r="K12" s="44"/>
      <c r="L12" s="53"/>
      <c r="M12" s="51"/>
      <c r="N12" s="58" t="str">
        <f t="shared" si="0"/>
        <v/>
      </c>
      <c r="O12" s="19"/>
    </row>
    <row r="13" spans="1:19" x14ac:dyDescent="0.25">
      <c r="A13" s="8" t="str">
        <f t="shared" si="1"/>
        <v/>
      </c>
      <c r="B13" s="9"/>
      <c r="C13" s="9"/>
      <c r="D13" s="9"/>
      <c r="E13" s="10">
        <v>0</v>
      </c>
      <c r="F13" s="11"/>
      <c r="G13" s="10">
        <f t="shared" si="2"/>
        <v>448.73</v>
      </c>
      <c r="H13" s="21"/>
      <c r="I13" s="3"/>
      <c r="K13" s="44"/>
      <c r="L13" s="53"/>
      <c r="M13" s="51"/>
      <c r="N13" s="58" t="str">
        <f t="shared" si="0"/>
        <v/>
      </c>
      <c r="O13" s="19"/>
    </row>
    <row r="14" spans="1:19" x14ac:dyDescent="0.25">
      <c r="A14" s="8" t="str">
        <f t="shared" si="1"/>
        <v/>
      </c>
      <c r="B14" s="9"/>
      <c r="C14" s="9"/>
      <c r="D14" s="9"/>
      <c r="E14" s="10">
        <v>0</v>
      </c>
      <c r="F14" s="11"/>
      <c r="G14" s="10">
        <f t="shared" si="2"/>
        <v>448.73</v>
      </c>
      <c r="H14" s="21"/>
      <c r="I14" s="3"/>
      <c r="K14" s="44"/>
      <c r="L14" s="53"/>
      <c r="M14" s="51"/>
      <c r="N14" s="58" t="str">
        <f t="shared" si="0"/>
        <v/>
      </c>
      <c r="O14" s="19"/>
    </row>
    <row r="15" spans="1:19" x14ac:dyDescent="0.25">
      <c r="A15" s="8" t="str">
        <f t="shared" si="1"/>
        <v/>
      </c>
      <c r="B15" s="9"/>
      <c r="C15" s="9"/>
      <c r="D15" s="9"/>
      <c r="E15" s="10">
        <v>0</v>
      </c>
      <c r="F15" s="11"/>
      <c r="G15" s="10">
        <f t="shared" si="2"/>
        <v>448.73</v>
      </c>
      <c r="H15" s="21"/>
      <c r="I15" s="3"/>
      <c r="K15" s="44"/>
      <c r="L15" s="53"/>
      <c r="M15" s="51"/>
      <c r="N15" s="58" t="str">
        <f t="shared" si="0"/>
        <v/>
      </c>
      <c r="O15" s="19"/>
    </row>
    <row r="16" spans="1:19" x14ac:dyDescent="0.25">
      <c r="A16" s="8" t="str">
        <f t="shared" si="1"/>
        <v/>
      </c>
      <c r="B16" s="9"/>
      <c r="C16" s="9"/>
      <c r="D16" s="9"/>
      <c r="E16" s="10">
        <v>0</v>
      </c>
      <c r="F16" s="11"/>
      <c r="G16" s="10">
        <f t="shared" si="2"/>
        <v>448.73</v>
      </c>
      <c r="H16" s="21"/>
      <c r="I16" s="3"/>
      <c r="K16" s="44"/>
      <c r="L16" s="53"/>
      <c r="M16" s="51"/>
      <c r="N16" s="58" t="str">
        <f t="shared" si="0"/>
        <v/>
      </c>
      <c r="O16" s="19"/>
    </row>
    <row r="17" spans="1:15" x14ac:dyDescent="0.25">
      <c r="A17" s="8" t="str">
        <f t="shared" si="1"/>
        <v/>
      </c>
      <c r="B17" s="9"/>
      <c r="C17" s="9"/>
      <c r="D17" s="9"/>
      <c r="E17" s="10">
        <v>0</v>
      </c>
      <c r="F17" s="11"/>
      <c r="G17" s="10">
        <f t="shared" si="2"/>
        <v>448.73</v>
      </c>
      <c r="H17" s="21"/>
      <c r="I17" s="3"/>
      <c r="K17" s="44"/>
      <c r="L17" s="53"/>
      <c r="M17" s="51"/>
      <c r="N17" s="58" t="str">
        <f t="shared" si="0"/>
        <v/>
      </c>
      <c r="O17" s="19"/>
    </row>
    <row r="18" spans="1:15" x14ac:dyDescent="0.25">
      <c r="A18" s="8" t="str">
        <f t="shared" si="1"/>
        <v/>
      </c>
      <c r="B18" s="9"/>
      <c r="C18" s="9"/>
      <c r="D18" s="9"/>
      <c r="E18" s="10">
        <v>0</v>
      </c>
      <c r="F18" s="11"/>
      <c r="G18" s="10">
        <f t="shared" si="2"/>
        <v>448.73</v>
      </c>
      <c r="H18" s="21"/>
      <c r="I18" s="3"/>
      <c r="K18" s="44"/>
      <c r="L18" s="53"/>
      <c r="M18" s="51"/>
      <c r="N18" s="58" t="str">
        <f t="shared" si="0"/>
        <v/>
      </c>
      <c r="O18" s="19"/>
    </row>
    <row r="19" spans="1:15" x14ac:dyDescent="0.25">
      <c r="A19" s="8" t="str">
        <f t="shared" si="1"/>
        <v/>
      </c>
      <c r="B19" s="9"/>
      <c r="C19" s="9"/>
      <c r="D19" s="9"/>
      <c r="E19" s="10">
        <v>0</v>
      </c>
      <c r="F19" s="11"/>
      <c r="G19" s="10">
        <f t="shared" si="2"/>
        <v>448.73</v>
      </c>
      <c r="H19" s="21"/>
      <c r="I19" s="3"/>
      <c r="K19" s="44"/>
      <c r="L19" s="53"/>
      <c r="M19" s="51"/>
      <c r="N19" s="58" t="str">
        <f t="shared" si="0"/>
        <v/>
      </c>
      <c r="O19" s="19"/>
    </row>
    <row r="20" spans="1:15" x14ac:dyDescent="0.25">
      <c r="A20" s="8" t="str">
        <f t="shared" si="1"/>
        <v/>
      </c>
      <c r="B20" s="9"/>
      <c r="C20" s="9"/>
      <c r="D20" s="9"/>
      <c r="E20" s="10">
        <v>0</v>
      </c>
      <c r="F20" s="11"/>
      <c r="G20" s="10">
        <f t="shared" si="2"/>
        <v>448.73</v>
      </c>
      <c r="H20" s="21"/>
      <c r="I20" s="3"/>
      <c r="K20" s="44"/>
      <c r="L20" s="53"/>
      <c r="M20" s="51"/>
      <c r="N20" s="58" t="str">
        <f t="shared" si="0"/>
        <v/>
      </c>
      <c r="O20" s="19"/>
    </row>
    <row r="21" spans="1:15" x14ac:dyDescent="0.25">
      <c r="A21" s="8" t="str">
        <f t="shared" si="1"/>
        <v/>
      </c>
      <c r="B21" s="9"/>
      <c r="C21" s="9"/>
      <c r="D21" s="9"/>
      <c r="E21" s="10">
        <v>0</v>
      </c>
      <c r="F21" s="11"/>
      <c r="G21" s="10">
        <f t="shared" si="2"/>
        <v>448.73</v>
      </c>
      <c r="H21" s="21"/>
      <c r="I21" s="3"/>
      <c r="K21" s="44"/>
      <c r="L21" s="53"/>
      <c r="M21" s="51"/>
      <c r="N21" s="58" t="str">
        <f t="shared" si="0"/>
        <v/>
      </c>
      <c r="O21" s="19"/>
    </row>
    <row r="22" spans="1:15" ht="15.75" thickBot="1" x14ac:dyDescent="0.3">
      <c r="A22" s="12" t="str">
        <f t="shared" si="1"/>
        <v/>
      </c>
      <c r="B22" s="12"/>
      <c r="C22" s="12"/>
      <c r="D22" s="12"/>
      <c r="E22" s="13">
        <v>0</v>
      </c>
      <c r="F22" s="14"/>
      <c r="G22" s="15">
        <f t="shared" si="2"/>
        <v>448.73</v>
      </c>
      <c r="H22" s="22"/>
      <c r="I22" s="4"/>
      <c r="K22" s="47"/>
      <c r="L22" s="55"/>
      <c r="M22" s="51"/>
      <c r="N22" s="58" t="str">
        <f t="shared" si="0"/>
        <v/>
      </c>
      <c r="O22" s="19"/>
    </row>
    <row r="23" spans="1:15" ht="19.5" thickBot="1" x14ac:dyDescent="0.3">
      <c r="A23" s="62"/>
      <c r="B23" s="63"/>
      <c r="C23" s="64"/>
      <c r="D23" s="16" t="s">
        <v>12</v>
      </c>
      <c r="E23" s="17">
        <f>SUM(E5:E22)</f>
        <v>351.27</v>
      </c>
      <c r="F23" s="18">
        <f>SUM(F5:F22)</f>
        <v>0</v>
      </c>
      <c r="G23" s="18">
        <f>+E23-F23</f>
        <v>351.27</v>
      </c>
      <c r="H23" s="69">
        <f>IF(G23=0,G4,G4-G23)</f>
        <v>448.73</v>
      </c>
      <c r="I23" s="70"/>
      <c r="K23" s="50" t="s">
        <v>25</v>
      </c>
      <c r="L23" s="79">
        <f>+SUMIFS(L4:L22,N4:N22,"NON")</f>
        <v>0</v>
      </c>
      <c r="M23" s="80"/>
    </row>
    <row r="25" spans="1:15" ht="18.75" x14ac:dyDescent="0.3">
      <c r="D25" s="56" t="str">
        <f>IF(G23&gt;G4,"DEPASSEMENT","")</f>
        <v/>
      </c>
      <c r="E25" s="19"/>
      <c r="F25" s="19"/>
      <c r="G25" s="81" t="str">
        <f>IF(G23&gt;G4,G23-G4,"")</f>
        <v/>
      </c>
      <c r="H25" s="81"/>
      <c r="I25" s="19"/>
    </row>
    <row r="27" spans="1:15" ht="15.75" thickBot="1" x14ac:dyDescent="0.3"/>
    <row r="28" spans="1:15" ht="21.75" thickBot="1" x14ac:dyDescent="0.3">
      <c r="D28" s="74" t="s">
        <v>28</v>
      </c>
      <c r="E28" s="75"/>
      <c r="F28" s="75"/>
      <c r="G28" s="75"/>
      <c r="H28" s="76"/>
      <c r="I28" s="72">
        <f>+H23-L23</f>
        <v>448.73</v>
      </c>
      <c r="J28" s="73"/>
      <c r="K28" s="70"/>
      <c r="L28" s="77" t="str">
        <f>IF(I28&lt;0,"DEPASSEMENT","")</f>
        <v/>
      </c>
      <c r="M28" s="78"/>
    </row>
  </sheetData>
  <mergeCells count="11">
    <mergeCell ref="I28:K28"/>
    <mergeCell ref="D28:H28"/>
    <mergeCell ref="L28:M28"/>
    <mergeCell ref="L23:M23"/>
    <mergeCell ref="G25:H25"/>
    <mergeCell ref="A23:C23"/>
    <mergeCell ref="A4:F4"/>
    <mergeCell ref="A1:I1"/>
    <mergeCell ref="H23:I23"/>
    <mergeCell ref="K1:N1"/>
    <mergeCell ref="A2:I2"/>
  </mergeCells>
  <conditionalFormatting sqref="G5:G22">
    <cfRule type="expression" dxfId="8" priority="13">
      <formula>$G5&lt;0</formula>
    </cfRule>
  </conditionalFormatting>
  <conditionalFormatting sqref="E5:E22">
    <cfRule type="expression" dxfId="7" priority="10">
      <formula>$E5=0</formula>
    </cfRule>
  </conditionalFormatting>
  <conditionalFormatting sqref="H23">
    <cfRule type="expression" dxfId="6" priority="7">
      <formula>$H$23=$G$4</formula>
    </cfRule>
    <cfRule type="expression" dxfId="5" priority="8">
      <formula>$H$23&lt;$G$4</formula>
    </cfRule>
  </conditionalFormatting>
  <conditionalFormatting sqref="H23:I23">
    <cfRule type="expression" dxfId="4" priority="6">
      <formula>$G$23&gt;$G$4</formula>
    </cfRule>
  </conditionalFormatting>
  <conditionalFormatting sqref="I28">
    <cfRule type="expression" dxfId="3" priority="3">
      <formula>$H$23=$G$4</formula>
    </cfRule>
    <cfRule type="expression" dxfId="2" priority="4">
      <formula>$H$23&lt;$G$4</formula>
    </cfRule>
  </conditionalFormatting>
  <conditionalFormatting sqref="I28">
    <cfRule type="expression" dxfId="1" priority="2">
      <formula>$G$23&gt;$G$4</formula>
    </cfRule>
  </conditionalFormatting>
  <conditionalFormatting sqref="N4:N22">
    <cfRule type="expression" dxfId="0" priority="1">
      <formula>$N4="OUI"</formula>
    </cfRule>
  </conditionalFormatting>
  <dataValidations count="2">
    <dataValidation type="list" allowBlank="1" showInputMessage="1" showErrorMessage="1" sqref="M4:M22">
      <formula1>$S$2:$S$4</formula1>
    </dataValidation>
    <dataValidation type="list" allowBlank="1" showInputMessage="1" showErrorMessage="1" sqref="O4:O22">
      <formula1>$S$8:$S$9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F. EDUCATIVE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dcterms:created xsi:type="dcterms:W3CDTF">2018-02-21T08:10:50Z</dcterms:created>
  <dcterms:modified xsi:type="dcterms:W3CDTF">2018-08-02T09:53:27Z</dcterms:modified>
</cp:coreProperties>
</file>