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201"/>
  <workbookPr/>
  <mc:AlternateContent xmlns:mc="http://schemas.openxmlformats.org/markup-compatibility/2006">
    <mc:Choice Requires="x15">
      <x15ac:absPath xmlns:x15ac="http://schemas.microsoft.com/office/spreadsheetml/2010/11/ac" url="C:\Users\cperrault\Desktop\"/>
    </mc:Choice>
  </mc:AlternateContent>
  <workbookProtection workbookPassword="C22A" lockStructure="1"/>
  <bookViews>
    <workbookView xWindow="120" yWindow="60" windowWidth="15135" windowHeight="8535" activeTab="2"/>
  </bookViews>
  <sheets>
    <sheet name="Worksheet fumée" sheetId="8" r:id="rId1"/>
    <sheet name="Worksheet colorant" sheetId="15" r:id="rId2"/>
    <sheet name="Annexe A - Fumée - colorant" sheetId="6" r:id="rId3"/>
    <sheet name="27 septembre 2017" sheetId="11" state="hidden" r:id="rId4"/>
    <sheet name="28 septembre 2017" sheetId="12" state="hidden" r:id="rId5"/>
  </sheets>
  <externalReferences>
    <externalReference r:id="rId6"/>
  </externalReferences>
  <definedNames>
    <definedName name="_xlnm._FilterDatabase" localSheetId="2" hidden="1">'Annexe A - Fumée - colorant'!$A$9:$Q$329</definedName>
    <definedName name="_xlnm.Print_Titles" localSheetId="3">'27 septembre 2017'!$1:$1</definedName>
    <definedName name="_xlnm.Print_Titles" localSheetId="4">'28 septembre 2017'!$1:$1</definedName>
    <definedName name="_xlnm.Print_Titles" localSheetId="2">'Annexe A - Fumée - colorant'!$7:$9</definedName>
    <definedName name="liste" localSheetId="3">'[1]A faire'!#REF!</definedName>
    <definedName name="liste" localSheetId="4">'[1]A faire'!#REF!</definedName>
    <definedName name="liste">'[1]A faire'!#REF!</definedName>
    <definedName name="_xlnm.Print_Area" localSheetId="3">'27 septembre 2017'!$A$1:$F$39</definedName>
    <definedName name="_xlnm.Print_Area" localSheetId="4">'28 septembre 2017'!$A$1:$F$37</definedName>
    <definedName name="_xlnm.Print_Area" localSheetId="2">'Annexe A - Fumée - colorant'!$A$7:$Q$14</definedName>
  </definedNames>
  <calcPr calcId="171027"/>
</workbook>
</file>

<file path=xl/calcChain.xml><?xml version="1.0" encoding="utf-8"?>
<calcChain xmlns="http://schemas.openxmlformats.org/spreadsheetml/2006/main">
  <c r="D10" i="6" l="1"/>
  <c r="D11" i="6"/>
  <c r="D12" i="6"/>
  <c r="D13" i="6"/>
  <c r="D14" i="6"/>
  <c r="I12" i="6" l="1"/>
  <c r="Q12" i="6"/>
  <c r="P12" i="6"/>
  <c r="O12" i="6"/>
  <c r="N12" i="6"/>
  <c r="M12" i="6"/>
  <c r="L12" i="6"/>
  <c r="K12" i="6"/>
  <c r="J12" i="6"/>
  <c r="C10" i="6"/>
  <c r="H10" i="6" s="1"/>
  <c r="N10" i="6" s="1"/>
  <c r="C11" i="6"/>
  <c r="H11" i="6" s="1"/>
  <c r="N11" i="6" s="1"/>
  <c r="C12" i="6"/>
  <c r="C13" i="6"/>
  <c r="H13" i="6" s="1"/>
  <c r="Q13" i="6" s="1"/>
  <c r="C14" i="6"/>
  <c r="H14" i="6" s="1"/>
  <c r="Q14" i="6" s="1"/>
  <c r="I11" i="6" l="1"/>
  <c r="I13" i="6"/>
  <c r="I10" i="6"/>
  <c r="I14" i="6"/>
  <c r="Q10" i="6"/>
  <c r="Q11" i="6"/>
  <c r="M10" i="6"/>
  <c r="P14" i="6"/>
  <c r="J14" i="6"/>
  <c r="N14" i="6"/>
  <c r="N13" i="6"/>
  <c r="L13" i="6"/>
  <c r="P13" i="6"/>
  <c r="K13" i="6"/>
  <c r="O13" i="6"/>
  <c r="L14" i="6"/>
  <c r="M14" i="6"/>
  <c r="K11" i="6"/>
  <c r="M13" i="6"/>
  <c r="P11" i="6"/>
  <c r="L11" i="6"/>
  <c r="M11" i="6"/>
  <c r="O10" i="6"/>
  <c r="K10" i="6"/>
  <c r="J10" i="6"/>
  <c r="P10" i="6"/>
  <c r="L10" i="6"/>
  <c r="J11" i="6"/>
  <c r="O11" i="6"/>
  <c r="J13" i="6"/>
  <c r="K14" i="6"/>
  <c r="O14" i="6"/>
  <c r="A11" i="6" l="1"/>
  <c r="F11" i="6" s="1"/>
  <c r="B11" i="6"/>
  <c r="G11" i="6" s="1"/>
  <c r="A12" i="6"/>
  <c r="F12" i="6" s="1"/>
  <c r="B12" i="6"/>
  <c r="G12" i="6" s="1"/>
  <c r="A13" i="6"/>
  <c r="F13" i="6" s="1"/>
  <c r="B13" i="6"/>
  <c r="G13" i="6" s="1"/>
  <c r="A14" i="6"/>
  <c r="F14" i="6" s="1"/>
  <c r="B14" i="6"/>
  <c r="G14" i="6" s="1"/>
  <c r="A10" i="6"/>
  <c r="F10" i="6" s="1"/>
  <c r="B10" i="6"/>
  <c r="G10" i="6" s="1"/>
</calcChain>
</file>

<file path=xl/sharedStrings.xml><?xml version="1.0" encoding="utf-8"?>
<sst xmlns="http://schemas.openxmlformats.org/spreadsheetml/2006/main" count="450" uniqueCount="212">
  <si>
    <t>Nom de rue</t>
  </si>
  <si>
    <t>Adresse</t>
  </si>
  <si>
    <t>Évents</t>
  </si>
  <si>
    <t>Heure</t>
  </si>
  <si>
    <t>#</t>
  </si>
  <si>
    <t>X/Y fume</t>
  </si>
  <si>
    <t>Date</t>
  </si>
  <si>
    <t xml:space="preserve">  Pluvial</t>
  </si>
  <si>
    <t>?</t>
  </si>
  <si>
    <t>Toilette - Rez-de-chaussée</t>
  </si>
  <si>
    <t>Toilette - sous-sol</t>
  </si>
  <si>
    <t>Bilan toilette</t>
  </si>
  <si>
    <t>OK</t>
  </si>
  <si>
    <t>NC</t>
  </si>
  <si>
    <t>N.D.</t>
  </si>
  <si>
    <t>Remarques</t>
  </si>
  <si>
    <t>Essai au 
Colorant</t>
  </si>
  <si>
    <t>RÉSULTATS DES ESSAIS À LA FUMÉE</t>
  </si>
  <si>
    <t>RÉSULTATS DES ESSAIS AU COLORANT</t>
  </si>
  <si>
    <t>Secteur à l'essai</t>
  </si>
  <si>
    <t>Localisation du point d'injection</t>
  </si>
  <si>
    <t>Autre adresse</t>
  </si>
  <si>
    <t>Nom</t>
  </si>
  <si>
    <t>Prénom</t>
  </si>
  <si>
    <t>Date de réponse</t>
  </si>
  <si>
    <t>Identification du projet</t>
  </si>
  <si>
    <t>Projet</t>
  </si>
  <si>
    <t>Techniciens</t>
  </si>
  <si>
    <t>Adresse à proximité (regard)</t>
  </si>
  <si>
    <t>Point d'injection no.</t>
  </si>
  <si>
    <t>Plan associé</t>
  </si>
  <si>
    <t>Heure d'injection</t>
  </si>
  <si>
    <t>Météo</t>
  </si>
  <si>
    <t>Écoulement au point d'injection</t>
  </si>
  <si>
    <t>Trace de sanitaire ?</t>
  </si>
  <si>
    <t>Fumée</t>
  </si>
  <si>
    <t>no civique</t>
  </si>
  <si>
    <t>rue</t>
  </si>
  <si>
    <t>no lot</t>
  </si>
  <si>
    <t>Géolocalisation</t>
  </si>
  <si>
    <t>Nombre total d'évent(s)</t>
  </si>
  <si>
    <t>Nombre d'évent qui fume?</t>
  </si>
  <si>
    <t>Photo</t>
  </si>
  <si>
    <t>Réaction forte/rapide</t>
  </si>
  <si>
    <t>Réaction lente/</t>
  </si>
  <si>
    <t>Commentaires</t>
  </si>
  <si>
    <t>Nombre total d'évent(s)?</t>
  </si>
  <si>
    <t>Commentaire</t>
  </si>
  <si>
    <t>no. lot</t>
  </si>
  <si>
    <t>No civique</t>
  </si>
  <si>
    <t>Rue</t>
  </si>
  <si>
    <t>Nombre d'évents qui fument?</t>
  </si>
  <si>
    <t>no. de lot</t>
  </si>
  <si>
    <t>Ducharme</t>
  </si>
  <si>
    <t>Danny</t>
  </si>
  <si>
    <t>Avizo Experts-Conseils</t>
  </si>
  <si>
    <t>Ville de Lévis - Recherche de raccordements inversés</t>
  </si>
  <si>
    <t>Hugo Lefebvre</t>
  </si>
  <si>
    <t>Nuageux</t>
  </si>
  <si>
    <t xml:space="preserve">Oui </t>
  </si>
  <si>
    <t>Non</t>
  </si>
  <si>
    <t>Lot 2 - St-Jean-Chrysostome</t>
  </si>
  <si>
    <t>Paskal Gravel</t>
  </si>
  <si>
    <t>Pluvieux</t>
  </si>
  <si>
    <t>Latitude : 46.72487258911133
Longitude : -71.20741271972656</t>
  </si>
  <si>
    <t>RUE DE LA MARJOLAINE</t>
  </si>
  <si>
    <t>Latitude : 46.727054595947266
Longitude : -71.20814514160156</t>
  </si>
  <si>
    <t>pas vue d'events</t>
  </si>
  <si>
    <t>Latitude : 46.72648620605469
Longitude : -71.20648956298828</t>
  </si>
  <si>
    <t>Oui</t>
  </si>
  <si>
    <t>RUE DU FENOUIL</t>
  </si>
  <si>
    <t xml:space="preserve">vois pas trop haut
</t>
  </si>
  <si>
    <t>c32506f254711pu140130_20170906130756_000.jpg</t>
  </si>
  <si>
    <t>c32506f254711pu140130_20170906131829_000.jpg</t>
  </si>
  <si>
    <t xml:space="preserve">fumée diffusé mais présente 
</t>
  </si>
  <si>
    <t>Latitude : 46.726287841796875
Longitude : -71.20642852783203</t>
  </si>
  <si>
    <t>Latitude : 46.72654342651367
Longitude : -71.20683288574219</t>
  </si>
  <si>
    <t>pas vue events</t>
  </si>
  <si>
    <t>Photo 2</t>
  </si>
  <si>
    <t>Photo 1</t>
  </si>
  <si>
    <t>Photo 3</t>
  </si>
  <si>
    <t>Bruno Jean</t>
  </si>
  <si>
    <t>Stéphane Jacques</t>
  </si>
  <si>
    <t>Éric Fortin</t>
  </si>
  <si>
    <t>418-832-6041</t>
  </si>
  <si>
    <t>Réjean Gagné</t>
  </si>
  <si>
    <t>418-833-1435</t>
  </si>
  <si>
    <t>Steeve Ruel</t>
  </si>
  <si>
    <t>Dave Leroux</t>
  </si>
  <si>
    <t>Sylvain Grégoire</t>
  </si>
  <si>
    <t>No téléphone</t>
  </si>
  <si>
    <t>Sous-sol</t>
  </si>
  <si>
    <t>Secteur</t>
  </si>
  <si>
    <t>Dîner</t>
  </si>
  <si>
    <t>Denis Langlois</t>
  </si>
  <si>
    <t>842, rue du Fenouil</t>
  </si>
  <si>
    <t>St-Jean</t>
  </si>
  <si>
    <t>418 834-3174</t>
  </si>
  <si>
    <t>Line Meunier</t>
  </si>
  <si>
    <t>600, rue Marie-Antoinette</t>
  </si>
  <si>
    <t>418 837-0825</t>
  </si>
  <si>
    <t>Pintendre</t>
  </si>
  <si>
    <t>Lilianne Bélanger</t>
  </si>
  <si>
    <t>581, rue Marie-Antoinette</t>
  </si>
  <si>
    <t>418 833-1574</t>
  </si>
  <si>
    <t>Lucie Fournier</t>
  </si>
  <si>
    <t>645, rue Robert</t>
  </si>
  <si>
    <t>418 833-2186</t>
  </si>
  <si>
    <t>Cathy d'Anjou</t>
  </si>
  <si>
    <t>642, rue Robert</t>
  </si>
  <si>
    <t>418 835-6223</t>
  </si>
  <si>
    <t>4196, route des Rivières</t>
  </si>
  <si>
    <t>418 805-1620</t>
  </si>
  <si>
    <t>St-Étienne</t>
  </si>
  <si>
    <t>Temps de déplacement</t>
  </si>
  <si>
    <t>Jacques Daigle
France Boutin</t>
  </si>
  <si>
    <t>9, Avenue des Bois</t>
  </si>
  <si>
    <t>418 832-6473</t>
  </si>
  <si>
    <t>Ste-Hélène</t>
  </si>
  <si>
    <t>Jacques Desmeules</t>
  </si>
  <si>
    <t>4582, rue Saint-Laurent</t>
  </si>
  <si>
    <t>418 835-9617</t>
  </si>
  <si>
    <t>Lévis</t>
  </si>
  <si>
    <t>Mario Lapointe</t>
  </si>
  <si>
    <t>853, rue du Fenouil</t>
  </si>
  <si>
    <t>Diane Viellette</t>
  </si>
  <si>
    <t>37, rue du Hêtre</t>
  </si>
  <si>
    <t>418 831-7271
418 805-7271</t>
  </si>
  <si>
    <t>656, Marie-Antoinette</t>
  </si>
  <si>
    <t>418 833-2937</t>
  </si>
  <si>
    <t>Céline Laverdière</t>
  </si>
  <si>
    <t>590, rue Marie-Antoinette</t>
  </si>
  <si>
    <t>418 837-9428</t>
  </si>
  <si>
    <t>838, rue du Fenouil</t>
  </si>
  <si>
    <t>Christian Lincourt</t>
  </si>
  <si>
    <t>418 255-2707
418 903-6227</t>
  </si>
  <si>
    <t>418 903-7413</t>
  </si>
  <si>
    <t>540, rue de la Forestière</t>
  </si>
  <si>
    <t>Jacqueline Laplante</t>
  </si>
  <si>
    <t>44, André-Laurendeau</t>
  </si>
  <si>
    <t>418835-0547</t>
  </si>
  <si>
    <t>Roger St-Hilaire</t>
  </si>
  <si>
    <t>50, André-Laurendeau</t>
  </si>
  <si>
    <t>418 837-3422</t>
  </si>
  <si>
    <t>Sandra Bilodeau</t>
  </si>
  <si>
    <t>3636, rue des Opales</t>
  </si>
  <si>
    <t>418 833-5856</t>
  </si>
  <si>
    <t>Alain Gagnon</t>
  </si>
  <si>
    <t>418 833-8562</t>
  </si>
  <si>
    <t>1340, rue des Zircons
Si avant c'est ok pour le résident</t>
  </si>
  <si>
    <t>31, Michel-Bégin</t>
  </si>
  <si>
    <t>840, rue du Fenouil</t>
  </si>
  <si>
    <t>418 839-2022</t>
  </si>
  <si>
    <t>Serge Pinard</t>
  </si>
  <si>
    <t>13, Avenue des Bois</t>
  </si>
  <si>
    <t>418 571-7132
418 832-6574</t>
  </si>
  <si>
    <t>Denys Blais</t>
  </si>
  <si>
    <t>831, de la Marjolaine</t>
  </si>
  <si>
    <t>418 839-4584</t>
  </si>
  <si>
    <t>418 839-6371</t>
  </si>
  <si>
    <t>841, rue du Fenouil
Ne pas être en retard, car résident part à 13h</t>
  </si>
  <si>
    <t>Daniel Clément</t>
  </si>
  <si>
    <t>7348, Mainates
SVP, téléphoner avant à cause du chien</t>
  </si>
  <si>
    <t>418 832-7990
418 554-2638</t>
  </si>
  <si>
    <t>Charny</t>
  </si>
  <si>
    <t>4185, rue des Topazes</t>
  </si>
  <si>
    <t>418 835-5209</t>
  </si>
  <si>
    <t>Luce Boutin</t>
  </si>
  <si>
    <t>836, rue du Fenouil</t>
  </si>
  <si>
    <t>418 839-39</t>
  </si>
  <si>
    <t>Jennifer Breton</t>
  </si>
  <si>
    <t>3642, rue des Opales</t>
  </si>
  <si>
    <t>418 304-1819</t>
  </si>
  <si>
    <t>652, rue Robert</t>
  </si>
  <si>
    <t>418 609-0879</t>
  </si>
  <si>
    <t xml:space="preserve">Pintendre </t>
  </si>
  <si>
    <t>Marc Cloutier</t>
  </si>
  <si>
    <t>Technicien</t>
  </si>
  <si>
    <t>Écoulement au pluvial</t>
  </si>
  <si>
    <t>Trace de sanitaire au pluvial</t>
  </si>
  <si>
    <t>Numéro de lot</t>
  </si>
  <si>
    <t>Nom de la personne rencontrée</t>
  </si>
  <si>
    <t>Présence d'une toilette au sous-sol</t>
  </si>
  <si>
    <t>Couleur utilisée</t>
  </si>
  <si>
    <t>Sanitaire</t>
  </si>
  <si>
    <t>Pluvial</t>
  </si>
  <si>
    <t>Toilette rez-de-chaussée</t>
  </si>
  <si>
    <t>État de conformité</t>
  </si>
  <si>
    <t>Dessin</t>
  </si>
  <si>
    <t>Lévis - Recherche de raccordements inversés</t>
  </si>
  <si>
    <t>Michel Bolduc</t>
  </si>
  <si>
    <t>Conforme</t>
  </si>
  <si>
    <t>Non-conforme</t>
  </si>
  <si>
    <t>Latitude : 46.726993560791016
Longitude : -71.20696258544922</t>
  </si>
  <si>
    <t>Vert</t>
  </si>
  <si>
    <t>c32506f262319pu140130_20170927112626_000.jpg</t>
  </si>
  <si>
    <t>c32506f262319du140130_20170927112729_000.jpg</t>
  </si>
  <si>
    <t>Latitude : 46.72701644897461
Longitude : -71.20690155029297</t>
  </si>
  <si>
    <t>c32506f262319du140130_20170927130701_000.jpg</t>
  </si>
  <si>
    <t>Marcel Michaud</t>
  </si>
  <si>
    <t>11, Adjutor-Rivard</t>
  </si>
  <si>
    <t>418 564-3264</t>
  </si>
  <si>
    <t>Guy Clavet</t>
  </si>
  <si>
    <t>4411, rue de Rubis</t>
  </si>
  <si>
    <t>418 833-2715</t>
  </si>
  <si>
    <t>Simon Tremblay et 
Marilyn Yargeau</t>
  </si>
  <si>
    <t>6, Avenue des Bois</t>
  </si>
  <si>
    <t>c32506f262319du140130_20170927162425_000.jpg</t>
  </si>
  <si>
    <t>c32506f262319pu140130_20170927163427_000.jpg</t>
  </si>
  <si>
    <t>c32506f262319pu140130_20170927163327_000.jpg</t>
  </si>
  <si>
    <t>Latitude : 46.72648239135742
Longitude : -71.20635223388672</t>
  </si>
  <si>
    <t>Non déterminé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</si>
</sst>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/mm/yyyy\ hh:mm"/>
    <numFmt numFmtId="165" formatCode="dd/mm/yyyy"/>
    <numFmt numFmtId="166" formatCode="[$-F800]dddd\,\ mmmm\ dd\,\ yyyy"/>
  </numFmts>
  <fonts count="23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sz val="10"/>
      <name val="MS Sans Serif"/>
      <family val="2"/>
    </font>
    <font>
      <sz val="10"/>
      <name val="Arial"/>
      <family val="2"/>
    </font>
    <font>
      <b/>
      <sz val="8"/>
      <color theme="0"/>
      <name val="Times New Roman"/>
      <family val="1"/>
    </font>
    <font>
      <b/>
      <sz val="8"/>
      <color theme="0"/>
      <name val="Arial"/>
      <family val="2"/>
    </font>
    <font>
      <sz val="9"/>
      <name val="Calibri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u/>
      <sz val="11"/>
      <name val="Calibri"/>
      <family val="2"/>
    </font>
    <font>
      <b/>
      <sz val="14"/>
      <color indexed="8"/>
      <name val="Arial"/>
      <family val="2"/>
    </font>
    <font>
      <b/>
      <sz val="14"/>
      <color theme="1"/>
      <name val="Arial"/>
      <family val="2"/>
    </font>
    <font>
      <b/>
      <sz val="36"/>
      <color theme="1"/>
      <name val="Calibri"/>
      <family val="2"/>
      <scheme val="minor"/>
    </font>
    <font>
      <sz val="11"/>
      <color rgb="FF000000"/>
      <name val="Calibri"/>
    </font>
    <font>
      <b/>
      <sz val="11"/>
      <color rgb="FF000000"/>
      <name val="Calibri"/>
    </font>
    <font>
      <u/>
      <sz val="11"/>
      <name val="Calibri"/>
    </font>
  </fonts>
  <fills count="7">
    <fill>
      <patternFill patternType="none"/>
    </fill>
    <fill>
      <patternFill patternType="gray125"/>
    </fill>
    <fill>
      <patternFill patternType="solid">
        <fgColor theme="3"/>
        <bgColor indexed="22"/>
      </patternFill>
    </fill>
    <fill>
      <patternFill patternType="solid">
        <fgColor theme="3"/>
        <bgColor indexed="64"/>
      </patternFill>
    </fill>
    <fill>
      <patternFill patternType="solid">
        <fgColor rgb="FF888888"/>
        <bgColor rgb="FF000000"/>
      </patternFill>
    </fill>
    <fill>
      <patternFill patternType="solid">
        <fgColor rgb="FFCCCCCC"/>
        <bgColor rgb="FF000000"/>
      </patternFill>
    </fill>
    <fill>
      <patternFill patternType="solid">
        <fgColor rgb="FFFF0000"/>
        <bgColor indexed="64"/>
      </patternFill>
    </fill>
  </fills>
  <borders count="40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double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double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thin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double">
        <color indexed="64"/>
      </right>
      <top style="hair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/>
      <diagonal/>
    </border>
    <border>
      <left/>
      <right style="double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 style="double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8">
    <xf numFmtId="0" fontId="0" fillId="0" borderId="0"/>
    <xf numFmtId="0" fontId="9" fillId="0" borderId="0"/>
    <xf numFmtId="0" fontId="9" fillId="0" borderId="0"/>
    <xf numFmtId="0" fontId="10" fillId="0" borderId="0"/>
    <xf numFmtId="0" fontId="10" fillId="0" borderId="0"/>
    <xf numFmtId="0" fontId="14" fillId="0" borderId="0"/>
    <xf numFmtId="0" fontId="5" fillId="0" borderId="0"/>
    <xf numFmtId="0" fontId="20" fillId="0" borderId="0"/>
  </cellStyleXfs>
  <cellXfs count="159">
    <xf numFmtId="0" fontId="0" fillId="0" borderId="0" xfId="0"/>
    <xf numFmtId="0" fontId="0" fillId="0" borderId="0" xfId="0" applyAlignment="1"/>
    <xf numFmtId="0" fontId="0" fillId="0" borderId="0" xfId="0" applyBorder="1"/>
    <xf numFmtId="0" fontId="0" fillId="0" borderId="0" xfId="0" applyAlignment="1">
      <alignment horizontal="center"/>
    </xf>
    <xf numFmtId="0" fontId="6" fillId="0" borderId="0" xfId="0" applyFont="1" applyBorder="1" applyAlignment="1">
      <alignment horizontal="left"/>
    </xf>
    <xf numFmtId="0" fontId="7" fillId="0" borderId="0" xfId="2" applyFont="1" applyBorder="1" applyAlignment="1">
      <alignment horizontal="right" vertical="center" wrapText="1"/>
    </xf>
    <xf numFmtId="0" fontId="7" fillId="0" borderId="0" xfId="2" applyFont="1" applyBorder="1" applyAlignment="1">
      <alignment horizontal="left" vertical="center" wrapText="1"/>
    </xf>
    <xf numFmtId="0" fontId="6" fillId="0" borderId="0" xfId="1" applyFont="1" applyBorder="1" applyAlignment="1">
      <alignment horizontal="left" indent="2"/>
    </xf>
    <xf numFmtId="49" fontId="0" fillId="0" borderId="0" xfId="0" applyNumberFormat="1"/>
    <xf numFmtId="49" fontId="0" fillId="0" borderId="0" xfId="0" applyNumberFormat="1" applyAlignment="1">
      <alignment horizontal="center"/>
    </xf>
    <xf numFmtId="49" fontId="0" fillId="0" borderId="0" xfId="0" applyNumberFormat="1" applyAlignment="1">
      <alignment wrapText="1"/>
    </xf>
    <xf numFmtId="49" fontId="0" fillId="0" borderId="0" xfId="0" applyNumberFormat="1" applyAlignment="1"/>
    <xf numFmtId="49" fontId="0" fillId="0" borderId="0" xfId="0" applyNumberFormat="1" applyAlignment="1">
      <alignment horizontal="center" wrapText="1"/>
    </xf>
    <xf numFmtId="49" fontId="6" fillId="0" borderId="0" xfId="0" applyNumberFormat="1" applyFont="1" applyBorder="1" applyAlignment="1">
      <alignment horizontal="left" wrapText="1"/>
    </xf>
    <xf numFmtId="0" fontId="7" fillId="0" borderId="4" xfId="0" applyNumberFormat="1" applyFont="1" applyFill="1" applyBorder="1" applyAlignment="1">
      <alignment horizontal="center" wrapText="1"/>
    </xf>
    <xf numFmtId="0" fontId="7" fillId="0" borderId="5" xfId="0" applyFont="1" applyFill="1" applyBorder="1" applyAlignment="1">
      <alignment horizontal="center" wrapText="1"/>
    </xf>
    <xf numFmtId="0" fontId="11" fillId="2" borderId="22" xfId="3" applyFont="1" applyFill="1" applyBorder="1" applyAlignment="1">
      <alignment horizontal="center" vertical="center" wrapText="1"/>
    </xf>
    <xf numFmtId="0" fontId="11" fillId="2" borderId="15" xfId="3" applyFont="1" applyFill="1" applyBorder="1" applyAlignment="1">
      <alignment horizontal="left" vertical="center" wrapText="1"/>
    </xf>
    <xf numFmtId="0" fontId="11" fillId="2" borderId="19" xfId="3" applyFont="1" applyFill="1" applyBorder="1" applyAlignment="1">
      <alignment horizontal="center" vertical="center" wrapText="1"/>
    </xf>
    <xf numFmtId="0" fontId="11" fillId="2" borderId="20" xfId="3" applyFont="1" applyFill="1" applyBorder="1" applyAlignment="1">
      <alignment horizontal="center" vertical="center" wrapText="1"/>
    </xf>
    <xf numFmtId="0" fontId="11" fillId="2" borderId="21" xfId="3" applyFont="1" applyFill="1" applyBorder="1" applyAlignment="1">
      <alignment horizontal="center" vertical="center" wrapText="1"/>
    </xf>
    <xf numFmtId="0" fontId="11" fillId="2" borderId="23" xfId="3" applyFont="1" applyFill="1" applyBorder="1" applyAlignment="1">
      <alignment horizontal="center" vertical="center" wrapText="1"/>
    </xf>
    <xf numFmtId="0" fontId="11" fillId="2" borderId="12" xfId="3" applyFont="1" applyFill="1" applyBorder="1" applyAlignment="1">
      <alignment horizontal="left" vertical="center" wrapText="1"/>
    </xf>
    <xf numFmtId="49" fontId="12" fillId="3" borderId="4" xfId="0" applyNumberFormat="1" applyFont="1" applyFill="1" applyBorder="1" applyAlignment="1">
      <alignment horizontal="center" wrapText="1"/>
    </xf>
    <xf numFmtId="0" fontId="12" fillId="3" borderId="5" xfId="0" applyFont="1" applyFill="1" applyBorder="1" applyAlignment="1">
      <alignment horizontal="center"/>
    </xf>
    <xf numFmtId="49" fontId="6" fillId="0" borderId="0" xfId="0" applyNumberFormat="1" applyFont="1"/>
    <xf numFmtId="49" fontId="12" fillId="3" borderId="25" xfId="0" applyNumberFormat="1" applyFont="1" applyFill="1" applyBorder="1" applyAlignment="1">
      <alignment horizontal="center" vertical="center" wrapText="1"/>
    </xf>
    <xf numFmtId="49" fontId="0" fillId="0" borderId="0" xfId="0" applyNumberFormat="1" applyAlignment="1">
      <alignment horizontal="right"/>
    </xf>
    <xf numFmtId="49" fontId="10" fillId="0" borderId="0" xfId="0" applyNumberFormat="1" applyFont="1"/>
    <xf numFmtId="49" fontId="0" fillId="0" borderId="0" xfId="0" applyNumberFormat="1" applyFill="1"/>
    <xf numFmtId="0" fontId="7" fillId="0" borderId="25" xfId="0" applyNumberFormat="1" applyFont="1" applyFill="1" applyBorder="1" applyAlignment="1">
      <alignment horizontal="left" wrapText="1"/>
    </xf>
    <xf numFmtId="0" fontId="7" fillId="0" borderId="11" xfId="0" applyFont="1" applyFill="1" applyBorder="1" applyAlignment="1">
      <alignment wrapText="1"/>
    </xf>
    <xf numFmtId="49" fontId="12" fillId="3" borderId="13" xfId="0" applyNumberFormat="1" applyFont="1" applyFill="1" applyBorder="1" applyAlignment="1">
      <alignment horizontal="center" vertical="center"/>
    </xf>
    <xf numFmtId="0" fontId="12" fillId="3" borderId="6" xfId="0" applyFont="1" applyFill="1" applyBorder="1" applyAlignment="1">
      <alignment horizontal="center"/>
    </xf>
    <xf numFmtId="0" fontId="12" fillId="3" borderId="7" xfId="0" applyNumberFormat="1" applyFont="1" applyFill="1" applyBorder="1" applyAlignment="1">
      <alignment horizontal="center" textRotation="90"/>
    </xf>
    <xf numFmtId="0" fontId="6" fillId="0" borderId="2" xfId="0" applyFont="1" applyBorder="1" applyAlignment="1">
      <alignment horizontal="left"/>
    </xf>
    <xf numFmtId="0" fontId="6" fillId="0" borderId="8" xfId="0" applyFont="1" applyBorder="1" applyAlignment="1">
      <alignment horizontal="left"/>
    </xf>
    <xf numFmtId="0" fontId="12" fillId="3" borderId="14" xfId="0" applyFont="1" applyFill="1" applyBorder="1" applyAlignment="1">
      <alignment horizontal="center" vertical="center"/>
    </xf>
    <xf numFmtId="0" fontId="14" fillId="0" borderId="0" xfId="5"/>
    <xf numFmtId="0" fontId="15" fillId="5" borderId="0" xfId="5" applyFont="1" applyFill="1" applyAlignment="1">
      <alignment horizontal="center" vertical="center" wrapText="1"/>
    </xf>
    <xf numFmtId="0" fontId="14" fillId="0" borderId="0" xfId="5" applyAlignment="1">
      <alignment vertical="top" wrapText="1"/>
    </xf>
    <xf numFmtId="0" fontId="16" fillId="0" borderId="0" xfId="5" applyFont="1" applyAlignment="1">
      <alignment horizontal="right"/>
    </xf>
    <xf numFmtId="0" fontId="14" fillId="0" borderId="0" xfId="5" applyAlignment="1">
      <alignment horizontal="right"/>
    </xf>
    <xf numFmtId="0" fontId="16" fillId="0" borderId="0" xfId="5" applyFont="1" applyAlignment="1">
      <alignment vertical="top" wrapText="1"/>
    </xf>
    <xf numFmtId="164" fontId="14" fillId="0" borderId="0" xfId="5" applyNumberFormat="1" applyAlignment="1">
      <alignment vertical="top"/>
    </xf>
    <xf numFmtId="165" fontId="14" fillId="0" borderId="0" xfId="5" applyNumberFormat="1" applyAlignment="1">
      <alignment vertical="top"/>
    </xf>
    <xf numFmtId="20" fontId="14" fillId="0" borderId="0" xfId="5" applyNumberFormat="1" applyAlignment="1">
      <alignment vertical="top" wrapText="1"/>
    </xf>
    <xf numFmtId="0" fontId="13" fillId="0" borderId="0" xfId="0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8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10" fillId="0" borderId="0" xfId="0" applyNumberFormat="1" applyFont="1" applyAlignment="1">
      <alignment horizontal="center" vertical="center"/>
    </xf>
    <xf numFmtId="0" fontId="7" fillId="0" borderId="3" xfId="0" applyNumberFormat="1" applyFont="1" applyFill="1" applyBorder="1" applyAlignment="1">
      <alignment horizontal="left"/>
    </xf>
    <xf numFmtId="0" fontId="15" fillId="5" borderId="0" xfId="5" applyFont="1" applyFill="1" applyAlignment="1">
      <alignment horizontal="center" vertical="center" wrapText="1"/>
    </xf>
    <xf numFmtId="0" fontId="14" fillId="0" borderId="0" xfId="5"/>
    <xf numFmtId="0" fontId="5" fillId="0" borderId="0" xfId="6"/>
    <xf numFmtId="16" fontId="17" fillId="0" borderId="31" xfId="6" applyNumberFormat="1" applyFont="1" applyBorder="1" applyAlignment="1">
      <alignment horizontal="center" vertical="center"/>
    </xf>
    <xf numFmtId="0" fontId="17" fillId="0" borderId="31" xfId="6" applyFont="1" applyBorder="1" applyAlignment="1">
      <alignment horizontal="center" vertical="center"/>
    </xf>
    <xf numFmtId="0" fontId="18" fillId="0" borderId="32" xfId="6" applyFont="1" applyFill="1" applyBorder="1" applyAlignment="1">
      <alignment horizontal="center" vertical="center"/>
    </xf>
    <xf numFmtId="0" fontId="18" fillId="0" borderId="31" xfId="6" applyFont="1" applyFill="1" applyBorder="1" applyAlignment="1">
      <alignment horizontal="center" vertical="center"/>
    </xf>
    <xf numFmtId="0" fontId="18" fillId="0" borderId="33" xfId="6" applyFont="1" applyFill="1" applyBorder="1" applyAlignment="1">
      <alignment horizontal="center" vertical="center"/>
    </xf>
    <xf numFmtId="20" fontId="5" fillId="0" borderId="31" xfId="6" applyNumberFormat="1" applyBorder="1"/>
    <xf numFmtId="20" fontId="5" fillId="0" borderId="31" xfId="6" applyNumberFormat="1" applyFill="1" applyBorder="1"/>
    <xf numFmtId="0" fontId="5" fillId="0" borderId="31" xfId="6" applyBorder="1" applyAlignment="1">
      <alignment vertical="center"/>
    </xf>
    <xf numFmtId="0" fontId="5" fillId="0" borderId="31" xfId="6" applyBorder="1" applyAlignment="1">
      <alignment horizontal="center" vertical="center"/>
    </xf>
    <xf numFmtId="0" fontId="5" fillId="0" borderId="31" xfId="6" applyBorder="1" applyAlignment="1">
      <alignment horizontal="left" vertical="center"/>
    </xf>
    <xf numFmtId="0" fontId="5" fillId="0" borderId="0" xfId="6" applyBorder="1"/>
    <xf numFmtId="0" fontId="5" fillId="0" borderId="31" xfId="6" applyFill="1" applyBorder="1" applyAlignment="1">
      <alignment vertical="center"/>
    </xf>
    <xf numFmtId="0" fontId="5" fillId="0" borderId="31" xfId="6" applyFill="1" applyBorder="1" applyAlignment="1">
      <alignment horizontal="center" vertical="center"/>
    </xf>
    <xf numFmtId="0" fontId="5" fillId="0" borderId="31" xfId="6" applyFill="1" applyBorder="1" applyAlignment="1">
      <alignment horizontal="left" vertical="center"/>
    </xf>
    <xf numFmtId="0" fontId="5" fillId="0" borderId="31" xfId="6" applyFill="1" applyBorder="1" applyAlignment="1">
      <alignment vertical="center" wrapText="1"/>
    </xf>
    <xf numFmtId="20" fontId="5" fillId="0" borderId="31" xfId="6" applyNumberFormat="1" applyBorder="1" applyAlignment="1">
      <alignment horizontal="right"/>
    </xf>
    <xf numFmtId="0" fontId="5" fillId="0" borderId="31" xfId="6" applyBorder="1" applyAlignment="1"/>
    <xf numFmtId="20" fontId="5" fillId="0" borderId="34" xfId="6" applyNumberFormat="1" applyBorder="1" applyAlignment="1">
      <alignment horizontal="right"/>
    </xf>
    <xf numFmtId="0" fontId="4" fillId="0" borderId="31" xfId="6" applyFont="1" applyBorder="1" applyAlignment="1"/>
    <xf numFmtId="0" fontId="4" fillId="0" borderId="31" xfId="6" applyFont="1" applyBorder="1" applyAlignment="1">
      <alignment wrapText="1"/>
    </xf>
    <xf numFmtId="0" fontId="4" fillId="0" borderId="31" xfId="6" applyFont="1" applyBorder="1" applyAlignment="1">
      <alignment horizontal="left" vertical="center"/>
    </xf>
    <xf numFmtId="0" fontId="4" fillId="0" borderId="31" xfId="6" applyFont="1" applyBorder="1" applyAlignment="1">
      <alignment horizontal="center" vertical="center"/>
    </xf>
    <xf numFmtId="0" fontId="4" fillId="0" borderId="31" xfId="6" applyFont="1" applyBorder="1" applyAlignment="1">
      <alignment horizontal="left" vertical="center" wrapText="1"/>
    </xf>
    <xf numFmtId="0" fontId="5" fillId="0" borderId="31" xfId="6" applyBorder="1"/>
    <xf numFmtId="0" fontId="4" fillId="0" borderId="34" xfId="6" applyFont="1" applyBorder="1" applyAlignment="1"/>
    <xf numFmtId="0" fontId="4" fillId="0" borderId="31" xfId="6" applyFont="1" applyFill="1" applyBorder="1" applyAlignment="1">
      <alignment vertical="center"/>
    </xf>
    <xf numFmtId="0" fontId="4" fillId="0" borderId="31" xfId="6" applyFont="1" applyFill="1" applyBorder="1" applyAlignment="1">
      <alignment vertical="center" wrapText="1"/>
    </xf>
    <xf numFmtId="0" fontId="4" fillId="0" borderId="34" xfId="6" applyFont="1" applyBorder="1" applyAlignment="1">
      <alignment wrapText="1"/>
    </xf>
    <xf numFmtId="0" fontId="3" fillId="0" borderId="31" xfId="6" applyFont="1" applyBorder="1" applyAlignment="1">
      <alignment horizontal="left" vertical="center"/>
    </xf>
    <xf numFmtId="0" fontId="3" fillId="0" borderId="31" xfId="6" applyFont="1" applyBorder="1" applyAlignment="1">
      <alignment horizontal="center" vertical="center"/>
    </xf>
    <xf numFmtId="0" fontId="3" fillId="0" borderId="31" xfId="6" applyFont="1" applyBorder="1" applyAlignment="1">
      <alignment horizontal="left" vertical="center" wrapText="1"/>
    </xf>
    <xf numFmtId="0" fontId="3" fillId="0" borderId="31" xfId="6" applyFont="1" applyBorder="1" applyAlignment="1"/>
    <xf numFmtId="0" fontId="3" fillId="0" borderId="31" xfId="6" applyFont="1" applyBorder="1" applyAlignment="1">
      <alignment wrapText="1"/>
    </xf>
    <xf numFmtId="0" fontId="2" fillId="0" borderId="31" xfId="6" applyFont="1" applyBorder="1" applyAlignment="1">
      <alignment horizontal="left" vertical="center"/>
    </xf>
    <xf numFmtId="0" fontId="21" fillId="4" borderId="0" xfId="7" applyFont="1" applyFill="1" applyAlignment="1">
      <alignment horizontal="center" vertical="center" wrapText="1"/>
    </xf>
    <xf numFmtId="0" fontId="20" fillId="0" borderId="0" xfId="7" applyAlignment="1">
      <alignment vertical="top" wrapText="1"/>
    </xf>
    <xf numFmtId="164" fontId="20" fillId="0" borderId="0" xfId="7" applyNumberFormat="1" applyAlignment="1">
      <alignment vertical="top"/>
    </xf>
    <xf numFmtId="165" fontId="20" fillId="0" borderId="0" xfId="7" applyNumberFormat="1" applyAlignment="1">
      <alignment vertical="top"/>
    </xf>
    <xf numFmtId="20" fontId="20" fillId="0" borderId="0" xfId="7" applyNumberFormat="1" applyAlignment="1">
      <alignment vertical="top" wrapText="1"/>
    </xf>
    <xf numFmtId="0" fontId="22" fillId="0" borderId="0" xfId="7" applyFont="1" applyAlignment="1">
      <alignment vertical="top" wrapText="1"/>
    </xf>
    <xf numFmtId="0" fontId="20" fillId="0" borderId="0" xfId="7" applyAlignment="1">
      <alignment horizontal="right"/>
    </xf>
    <xf numFmtId="0" fontId="22" fillId="0" borderId="0" xfId="7" applyFont="1" applyAlignment="1">
      <alignment horizontal="right"/>
    </xf>
    <xf numFmtId="0" fontId="21" fillId="5" borderId="0" xfId="7" applyFont="1" applyFill="1" applyAlignment="1">
      <alignment horizontal="center" vertical="center" wrapText="1"/>
    </xf>
    <xf numFmtId="0" fontId="20" fillId="0" borderId="0" xfId="7"/>
    <xf numFmtId="0" fontId="1" fillId="0" borderId="31" xfId="6" applyFont="1" applyBorder="1" applyAlignment="1"/>
    <xf numFmtId="0" fontId="1" fillId="0" borderId="31" xfId="6" applyFont="1" applyBorder="1" applyAlignment="1">
      <alignment horizontal="left" vertical="center"/>
    </xf>
    <xf numFmtId="0" fontId="1" fillId="0" borderId="31" xfId="6" applyFont="1" applyBorder="1" applyAlignment="1">
      <alignment horizontal="center" vertical="center"/>
    </xf>
    <xf numFmtId="0" fontId="7" fillId="0" borderId="0" xfId="0" applyNumberFormat="1" applyFont="1" applyFill="1" applyBorder="1" applyAlignment="1">
      <alignment horizontal="center" wrapText="1"/>
    </xf>
    <xf numFmtId="0" fontId="7" fillId="0" borderId="10" xfId="0" applyNumberFormat="1" applyFont="1" applyFill="1" applyBorder="1" applyAlignment="1">
      <alignment horizontal="center" wrapText="1"/>
    </xf>
    <xf numFmtId="0" fontId="7" fillId="0" borderId="30" xfId="0" applyNumberFormat="1" applyFont="1" applyFill="1" applyBorder="1" applyAlignment="1">
      <alignment horizontal="center" wrapText="1"/>
    </xf>
    <xf numFmtId="0" fontId="12" fillId="3" borderId="6" xfId="0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7" fillId="0" borderId="39" xfId="0" applyNumberFormat="1" applyFont="1" applyFill="1" applyBorder="1" applyAlignment="1">
      <alignment horizontal="center" wrapText="1"/>
    </xf>
    <xf numFmtId="49" fontId="10" fillId="0" borderId="0" xfId="0" applyNumberFormat="1" applyFont="1" applyAlignment="1">
      <alignment horizontal="center"/>
    </xf>
    <xf numFmtId="0" fontId="21" fillId="5" borderId="31" xfId="7" applyFont="1" applyFill="1" applyBorder="1" applyAlignment="1">
      <alignment horizontal="center" vertical="center" wrapText="1"/>
    </xf>
    <xf numFmtId="0" fontId="20" fillId="0" borderId="31" xfId="7" applyBorder="1" applyAlignment="1">
      <alignment vertical="top" wrapText="1"/>
    </xf>
    <xf numFmtId="0" fontId="22" fillId="0" borderId="31" xfId="7" applyFont="1" applyBorder="1" applyAlignment="1">
      <alignment vertical="top" wrapText="1"/>
    </xf>
    <xf numFmtId="0" fontId="20" fillId="0" borderId="31" xfId="7" applyBorder="1"/>
    <xf numFmtId="0" fontId="20" fillId="0" borderId="31" xfId="7" applyBorder="1" applyAlignment="1">
      <alignment horizontal="right"/>
    </xf>
    <xf numFmtId="0" fontId="22" fillId="0" borderId="31" xfId="7" applyFont="1" applyBorder="1" applyAlignment="1">
      <alignment horizontal="right"/>
    </xf>
    <xf numFmtId="0" fontId="7" fillId="0" borderId="4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7" fillId="0" borderId="5" xfId="0" applyFont="1" applyFill="1" applyBorder="1" applyAlignment="1">
      <alignment horizontal="center" vertical="center" wrapText="1"/>
    </xf>
    <xf numFmtId="0" fontId="7" fillId="0" borderId="10" xfId="0" applyFont="1" applyFill="1" applyBorder="1" applyAlignment="1">
      <alignment horizontal="center" vertical="center" wrapText="1"/>
    </xf>
    <xf numFmtId="166" fontId="0" fillId="0" borderId="0" xfId="0" applyNumberFormat="1"/>
    <xf numFmtId="166" fontId="0" fillId="0" borderId="0" xfId="0" applyNumberFormat="1" applyBorder="1"/>
    <xf numFmtId="166" fontId="6" fillId="0" borderId="0" xfId="0" applyNumberFormat="1" applyFont="1"/>
    <xf numFmtId="166" fontId="11" fillId="2" borderId="24" xfId="3" applyNumberFormat="1" applyFont="1" applyFill="1" applyBorder="1" applyAlignment="1">
      <alignment horizontal="center" vertical="center" wrapText="1"/>
    </xf>
    <xf numFmtId="166" fontId="11" fillId="2" borderId="26" xfId="3" applyNumberFormat="1" applyFont="1" applyFill="1" applyBorder="1" applyAlignment="1">
      <alignment horizontal="center" vertical="center" wrapText="1"/>
    </xf>
    <xf numFmtId="166" fontId="7" fillId="0" borderId="9" xfId="0" applyNumberFormat="1" applyFont="1" applyFill="1" applyBorder="1" applyAlignment="1">
      <alignment wrapText="1"/>
    </xf>
    <xf numFmtId="0" fontId="15" fillId="5" borderId="0" xfId="5" applyFont="1" applyFill="1" applyAlignment="1">
      <alignment horizontal="center" vertical="center" wrapText="1"/>
    </xf>
    <xf numFmtId="0" fontId="14" fillId="0" borderId="0" xfId="5"/>
    <xf numFmtId="0" fontId="15" fillId="4" borderId="0" xfId="5" applyFont="1" applyFill="1" applyAlignment="1">
      <alignment horizontal="center" vertical="center" wrapText="1"/>
    </xf>
    <xf numFmtId="0" fontId="21" fillId="5" borderId="31" xfId="7" applyFont="1" applyFill="1" applyBorder="1" applyAlignment="1">
      <alignment horizontal="center" vertical="center" wrapText="1"/>
    </xf>
    <xf numFmtId="0" fontId="20" fillId="0" borderId="31" xfId="7" applyBorder="1"/>
    <xf numFmtId="0" fontId="11" fillId="2" borderId="13" xfId="3" applyFont="1" applyFill="1" applyBorder="1" applyAlignment="1">
      <alignment horizontal="center" vertical="center" wrapText="1"/>
    </xf>
    <xf numFmtId="0" fontId="11" fillId="2" borderId="24" xfId="3" applyFont="1" applyFill="1" applyBorder="1" applyAlignment="1">
      <alignment horizontal="center" vertical="center" wrapText="1"/>
    </xf>
    <xf numFmtId="0" fontId="8" fillId="0" borderId="0" xfId="0" applyFont="1" applyAlignment="1">
      <alignment horizontal="left" vertical="center"/>
    </xf>
    <xf numFmtId="0" fontId="6" fillId="0" borderId="2" xfId="0" applyFont="1" applyBorder="1" applyAlignment="1">
      <alignment horizontal="left"/>
    </xf>
    <xf numFmtId="0" fontId="6" fillId="0" borderId="8" xfId="0" applyFont="1" applyBorder="1" applyAlignment="1">
      <alignment horizontal="left"/>
    </xf>
    <xf numFmtId="0" fontId="11" fillId="2" borderId="16" xfId="3" applyFont="1" applyFill="1" applyBorder="1" applyAlignment="1">
      <alignment horizontal="center" vertical="center" wrapText="1"/>
    </xf>
    <xf numFmtId="0" fontId="11" fillId="2" borderId="17" xfId="3" applyFont="1" applyFill="1" applyBorder="1" applyAlignment="1">
      <alignment horizontal="center" vertical="center" wrapText="1"/>
    </xf>
    <xf numFmtId="0" fontId="11" fillId="2" borderId="18" xfId="3" applyFont="1" applyFill="1" applyBorder="1" applyAlignment="1">
      <alignment horizontal="center" vertical="center" wrapText="1"/>
    </xf>
    <xf numFmtId="0" fontId="12" fillId="3" borderId="16" xfId="0" applyFont="1" applyFill="1" applyBorder="1" applyAlignment="1">
      <alignment horizontal="center" vertical="center"/>
    </xf>
    <xf numFmtId="0" fontId="12" fillId="3" borderId="18" xfId="0" applyFont="1" applyFill="1" applyBorder="1" applyAlignment="1">
      <alignment horizontal="center" vertical="center"/>
    </xf>
    <xf numFmtId="0" fontId="12" fillId="3" borderId="29" xfId="0" applyFont="1" applyFill="1" applyBorder="1" applyAlignment="1">
      <alignment horizontal="center" vertical="center"/>
    </xf>
    <xf numFmtId="0" fontId="12" fillId="3" borderId="28" xfId="0" applyFont="1" applyFill="1" applyBorder="1" applyAlignment="1">
      <alignment horizontal="center" vertical="center"/>
    </xf>
    <xf numFmtId="0" fontId="11" fillId="2" borderId="14" xfId="3" applyFont="1" applyFill="1" applyBorder="1" applyAlignment="1">
      <alignment horizontal="center" vertical="center" wrapText="1"/>
    </xf>
    <xf numFmtId="0" fontId="4" fillId="0" borderId="37" xfId="6" applyFont="1" applyBorder="1" applyAlignment="1">
      <alignment horizontal="center" vertical="center"/>
    </xf>
    <xf numFmtId="0" fontId="5" fillId="0" borderId="8" xfId="6" applyBorder="1" applyAlignment="1">
      <alignment horizontal="center" vertical="center"/>
    </xf>
    <xf numFmtId="0" fontId="5" fillId="0" borderId="38" xfId="6" applyBorder="1" applyAlignment="1">
      <alignment horizontal="center" vertical="center"/>
    </xf>
    <xf numFmtId="0" fontId="5" fillId="0" borderId="37" xfId="6" applyBorder="1" applyAlignment="1">
      <alignment horizontal="center" vertical="center"/>
    </xf>
    <xf numFmtId="0" fontId="19" fillId="6" borderId="35" xfId="6" applyFont="1" applyFill="1" applyBorder="1" applyAlignment="1">
      <alignment horizontal="center" vertical="center"/>
    </xf>
    <xf numFmtId="0" fontId="19" fillId="6" borderId="28" xfId="6" applyFont="1" applyFill="1" applyBorder="1" applyAlignment="1">
      <alignment horizontal="center" vertical="center"/>
    </xf>
    <xf numFmtId="0" fontId="19" fillId="6" borderId="27" xfId="6" applyFont="1" applyFill="1" applyBorder="1" applyAlignment="1">
      <alignment horizontal="center" vertical="center"/>
    </xf>
    <xf numFmtId="0" fontId="19" fillId="6" borderId="0" xfId="6" applyFont="1" applyFill="1" applyBorder="1" applyAlignment="1">
      <alignment horizontal="center" vertical="center"/>
    </xf>
    <xf numFmtId="0" fontId="19" fillId="6" borderId="36" xfId="6" applyFont="1" applyFill="1" applyBorder="1" applyAlignment="1">
      <alignment horizontal="center" vertical="center"/>
    </xf>
    <xf numFmtId="0" fontId="19" fillId="6" borderId="2" xfId="6" applyFont="1" applyFill="1" applyBorder="1" applyAlignment="1">
      <alignment horizontal="center" vertical="center"/>
    </xf>
    <xf numFmtId="0" fontId="5" fillId="0" borderId="34" xfId="6" applyBorder="1" applyAlignment="1">
      <alignment horizontal="left" vertical="center"/>
    </xf>
    <xf numFmtId="0" fontId="5" fillId="0" borderId="33" xfId="6" applyBorder="1" applyAlignment="1">
      <alignment horizontal="left" vertical="center"/>
    </xf>
    <xf numFmtId="0" fontId="5" fillId="0" borderId="34" xfId="6" applyBorder="1" applyAlignment="1">
      <alignment horizontal="left" vertical="center" wrapText="1"/>
    </xf>
    <xf numFmtId="0" fontId="5" fillId="0" borderId="33" xfId="6" applyBorder="1" applyAlignment="1">
      <alignment horizontal="left" vertical="center" wrapText="1"/>
    </xf>
  </cellXfs>
  <cellStyles count="8">
    <cellStyle name="Normal" xfId="0" builtinId="0"/>
    <cellStyle name="Normal 2" xfId="5"/>
    <cellStyle name="Normal 3" xfId="4"/>
    <cellStyle name="Normal 4" xfId="1"/>
    <cellStyle name="Normal 4 2" xfId="2"/>
    <cellStyle name="Normal 5" xfId="6"/>
    <cellStyle name="Normal 6" xfId="7"/>
    <cellStyle name="Normal_S-030405_Effluent Parshall_0403 2" xfId="3"/>
  </cellStyles>
  <dxfs count="4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54585A"/>
      <color rgb="FF009A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wmf"/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123825</xdr:rowOff>
    </xdr:from>
    <xdr:to>
      <xdr:col>4</xdr:col>
      <xdr:colOff>0</xdr:colOff>
      <xdr:row>1</xdr:row>
      <xdr:rowOff>123825</xdr:rowOff>
    </xdr:to>
    <xdr:sp macro="" textlink="">
      <xdr:nvSpPr>
        <xdr:cNvPr id="2" name="Lin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>
          <a:spLocks noChangeShapeType="1"/>
        </xdr:cNvSpPr>
      </xdr:nvSpPr>
      <xdr:spPr bwMode="auto">
        <a:xfrm flipH="1">
          <a:off x="0" y="409575"/>
          <a:ext cx="8791575" cy="0"/>
        </a:xfrm>
        <a:prstGeom prst="line">
          <a:avLst/>
        </a:prstGeom>
        <a:noFill/>
        <a:ln w="57150" cmpd="thinThick">
          <a:solidFill>
            <a:srgbClr val="424242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28575</xdr:colOff>
      <xdr:row>5</xdr:row>
      <xdr:rowOff>19050</xdr:rowOff>
    </xdr:from>
    <xdr:to>
      <xdr:col>1</xdr:col>
      <xdr:colOff>180975</xdr:colOff>
      <xdr:row>5</xdr:row>
      <xdr:rowOff>171450</xdr:rowOff>
    </xdr:to>
    <xdr:sp macro="" textlink="">
      <xdr:nvSpPr>
        <xdr:cNvPr id="3" name="Rectangle 10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>
          <a:spLocks noChangeArrowheads="1"/>
        </xdr:cNvSpPr>
      </xdr:nvSpPr>
      <xdr:spPr bwMode="auto">
        <a:xfrm>
          <a:off x="3457575" y="1095375"/>
          <a:ext cx="152400" cy="1524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</xdr:spPr>
    </xdr:sp>
    <xdr:clientData/>
  </xdr:twoCellAnchor>
  <xdr:twoCellAnchor editAs="oneCell">
    <xdr:from>
      <xdr:col>4</xdr:col>
      <xdr:colOff>0</xdr:colOff>
      <xdr:row>5</xdr:row>
      <xdr:rowOff>9525</xdr:rowOff>
    </xdr:from>
    <xdr:to>
      <xdr:col>5</xdr:col>
      <xdr:colOff>82062</xdr:colOff>
      <xdr:row>6</xdr:row>
      <xdr:rowOff>19050</xdr:rowOff>
    </xdr:to>
    <xdr:pic>
      <xdr:nvPicPr>
        <xdr:cNvPr id="6" name="Picture 281" descr="WB01330_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lum bright="-50000" contrast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2375" y="1085850"/>
          <a:ext cx="2286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5</xdr:row>
      <xdr:rowOff>9525</xdr:rowOff>
    </xdr:from>
    <xdr:to>
      <xdr:col>5</xdr:col>
      <xdr:colOff>110637</xdr:colOff>
      <xdr:row>6</xdr:row>
      <xdr:rowOff>0</xdr:rowOff>
    </xdr:to>
    <xdr:pic>
      <xdr:nvPicPr>
        <xdr:cNvPr id="7" name="Picture 282" descr="j0079271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lum bright="-50000" contrast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8220075" y="1085850"/>
          <a:ext cx="2571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76200</xdr:rowOff>
    </xdr:from>
    <xdr:to>
      <xdr:col>6</xdr:col>
      <xdr:colOff>539262</xdr:colOff>
      <xdr:row>2</xdr:row>
      <xdr:rowOff>142875</xdr:rowOff>
    </xdr:to>
    <xdr:pic>
      <xdr:nvPicPr>
        <xdr:cNvPr id="11" name="Image 1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76200"/>
          <a:ext cx="1066800" cy="581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0</xdr:col>
      <xdr:colOff>0</xdr:colOff>
      <xdr:row>5</xdr:row>
      <xdr:rowOff>9525</xdr:rowOff>
    </xdr:from>
    <xdr:ext cx="228600" cy="236659"/>
    <xdr:pic>
      <xdr:nvPicPr>
        <xdr:cNvPr id="12" name="Picture 281" descr="WB01330_">
          <a:extLst>
            <a:ext uri="{FF2B5EF4-FFF2-40B4-BE49-F238E27FC236}">
              <a16:creationId xmlns:a16="http://schemas.microsoft.com/office/drawing/2014/main" id="{CFEE5DFC-74D6-4B8E-8332-8DEAE765F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lum bright="-50000" contrast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1077" y="1079256"/>
          <a:ext cx="228600" cy="2366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2014\Colorant%20et%20fum&#233;e\Ville%20de%20DDO%20(STV-294-4A14)\Tests%20au%20colorant\STV-294-4A14%20-%20Ville%20de%20DDO%20-%20listes%20problemes%20vs%20personne%20a%20contact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pilation entière"/>
      <sheetName val="A faire"/>
      <sheetName val="Essais toilettes"/>
      <sheetName val="Essais toilettes résultats"/>
      <sheetName val="Essais Drain"/>
      <sheetName val="1,Davignon"/>
      <sheetName val="151-185,Davignon"/>
      <sheetName val="165-221, hyman"/>
      <sheetName val="77-115,hyman"/>
      <sheetName val="Natasha"/>
      <sheetName val="Spring garden"/>
      <sheetName val="Whiteoak"/>
      <sheetName val="239 à 273,Salaberry"/>
      <sheetName val="1725 à 1735,Sunnybrooke"/>
      <sheetName val="Woodside"/>
      <sheetName val="Thornt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maps.google.com/maps?q=%2046.72648620605469,+-71.20648956298828" TargetMode="External"/><Relationship Id="rId3" Type="http://schemas.openxmlformats.org/officeDocument/2006/relationships/hyperlink" Target="https://www.kizeoforms.com/data/medias/secure/bXN3TWthYTJqOEJRTXdTNUFEbWttenRMTnhPSnJlZUszR1FwNE1aVjJhSERvZFAwRXpNcytGMzBlajdsclBnOERCSEdOdEY4WG0zMlNya1JDa2d5RnRpTndWRXJheWM5dHhiamZnWFF0Y0E9" TargetMode="External"/><Relationship Id="rId7" Type="http://schemas.openxmlformats.org/officeDocument/2006/relationships/hyperlink" Target="http://maps.google.com/maps?q=%2046.72648620605469,+-71.20648956298828" TargetMode="External"/><Relationship Id="rId2" Type="http://schemas.openxmlformats.org/officeDocument/2006/relationships/hyperlink" Target="https://www.kizeoforms.com/data/medias/secure/bXN3TWthYTJqOEJRTXdTNUFEbWttenRMTnhPSnJlZUszR1FwNE1aVjJhSERvZFAwRXpNcytGMzBlajdsclBnOHVJUG11Tklva0QzZ0J3cFN5bkQwOUdRMVIyWEdlVW1CVUJ4UzNFTjFVK009" TargetMode="External"/><Relationship Id="rId1" Type="http://schemas.openxmlformats.org/officeDocument/2006/relationships/hyperlink" Target="http://maps.google.com/maps?q=%2046.727054595947266,+-71.20814514160156" TargetMode="External"/><Relationship Id="rId6" Type="http://schemas.openxmlformats.org/officeDocument/2006/relationships/hyperlink" Target="http://maps.google.com/maps?q=%2046.72648620605469,+-71.20648956298828" TargetMode="External"/><Relationship Id="rId5" Type="http://schemas.openxmlformats.org/officeDocument/2006/relationships/hyperlink" Target="http://maps.google.com/maps?q=%2046.72487258911133,+-71.20741271972656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maps.google.com/maps?q=%2046.72654342651367,+-71.20683288574219" TargetMode="External"/><Relationship Id="rId9" Type="http://schemas.openxmlformats.org/officeDocument/2006/relationships/hyperlink" Target="http://maps.google.com/maps?q=%2046.726287841796875,+-71.20642852783203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kizeoforms.com/data/medias/secure/RzRLZFFxQXBuMjFVdFdRRXQ0RGFYdnpqN1daYjhvSXpFNy9Ib0NoeGZxWWNSWHhWVG5pMkxUR1RTOFUzbmhmbXhHTzBzUkl3ZVRGU05FYWtZVG8vUXlBOVQ0UDh4b1NRSzZVKytnZVZXN0k9" TargetMode="External"/><Relationship Id="rId3" Type="http://schemas.openxmlformats.org/officeDocument/2006/relationships/hyperlink" Target="https://www.kizeoforms.com/data/medias/secure/RzRLZFFxQXBuMjFVdFdRRXQ0RGFYdnpqN1daYjhvSXpFNy9Ib0NoeGZxYnI5dFFSUEtvODlINWNqZ3lPcVd6ZG9WUG8zSlNZWCtLd1pIbVFxMmlJbzZ5SEhzZHVvNWRjQjY5QTRPZmhHUVk9" TargetMode="External"/><Relationship Id="rId7" Type="http://schemas.openxmlformats.org/officeDocument/2006/relationships/hyperlink" Target="https://www.kizeoforms.com/data/medias/secure/RzRLZFFxQXBuMjFVdFdRRXQ0RGFYdnpqN1daYjhvSXpFNy9Ib0NoeGZxWWNSWHhWVG5pMkxUR1RTOFUzbmhmbXZLeFoyTmxadHdFSGhxTHdycUdrWGZ5NWtjRnpqVlJFUGJBVm9JNksvcjQ9" TargetMode="External"/><Relationship Id="rId2" Type="http://schemas.openxmlformats.org/officeDocument/2006/relationships/hyperlink" Target="https://www.kizeoforms.com/data/medias/secure/RzRLZFFxQXBuMjFVdFdRRXQ0RGFYdnpqN1daYjhvSXpFNy9Ib0NoeGZxWWNSWHhWVG5pMkxUR1RTOFUzbmhmbXhXSnZIUUI4NEFqaWIwUGhVWk1XYVJUbSt0Mis5YTJvbm5qTnBnK1M2Tlk9" TargetMode="External"/><Relationship Id="rId1" Type="http://schemas.openxmlformats.org/officeDocument/2006/relationships/hyperlink" Target="http://maps.google.com/maps?q=%2046.726993560791016,+-71.20696258544922" TargetMode="External"/><Relationship Id="rId6" Type="http://schemas.openxmlformats.org/officeDocument/2006/relationships/hyperlink" Target="http://maps.google.com/maps?q=%2046.72648239135742,+-71.20635223388672" TargetMode="External"/><Relationship Id="rId5" Type="http://schemas.openxmlformats.org/officeDocument/2006/relationships/hyperlink" Target="https://www.kizeoforms.com/data/medias/secure/RzRLZFFxQXBuMjFVdFdRRXQ0RGFYdnpqN1daYjhvSXpFNy9Ib0NoeGZxYnI5dFFSUEtvODlINWNqZ3lPcVd6ZDNLNGxNV09aaHFOQjRxa1BNaDd0OVNtTVlsKzZUelA0UnViYXc1TWhwWVE9" TargetMode="External"/><Relationship Id="rId10" Type="http://schemas.openxmlformats.org/officeDocument/2006/relationships/printerSettings" Target="../printerSettings/printerSettings2.bin"/><Relationship Id="rId4" Type="http://schemas.openxmlformats.org/officeDocument/2006/relationships/hyperlink" Target="http://maps.google.com/maps?q=%2046.72701644897461,+-71.20690155029297" TargetMode="External"/><Relationship Id="rId9" Type="http://schemas.openxmlformats.org/officeDocument/2006/relationships/hyperlink" Target="https://www.kizeoforms.com/data/medias/secure/RzRLZFFxQXBuMjFVdFdRRXQ0RGFYdnpqN1daYjhvSXpFNy9Ib0NoeGZxYnI5dFFSUEtvODlINWNqZ3lPcVd6ZGp5WUFyM1N1VUZjUUJaUkhqRER5TDBGd042RDVLTERRNStRR0V6aFpCOXc9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E7"/>
  <sheetViews>
    <sheetView zoomScale="70" zoomScaleNormal="70" zoomScaleSheetLayoutView="50" workbookViewId="0">
      <selection activeCell="A5" sqref="A5"/>
    </sheetView>
  </sheetViews>
  <sheetFormatPr baseColWidth="10" defaultColWidth="9.140625" defaultRowHeight="15" x14ac:dyDescent="0.25"/>
  <cols>
    <col min="1" max="1" width="13" style="38" customWidth="1"/>
    <col min="2" max="2" width="10" style="38" customWidth="1"/>
    <col min="3" max="3" width="20" style="38" customWidth="1"/>
    <col min="4" max="4" width="27" style="38" customWidth="1"/>
    <col min="5" max="5" width="58" style="38" customWidth="1"/>
    <col min="6" max="6" width="13" style="38" customWidth="1"/>
    <col min="7" max="7" width="17" style="38" customWidth="1"/>
    <col min="8" max="8" width="35" style="38" customWidth="1"/>
    <col min="9" max="9" width="32" style="38" customWidth="1"/>
    <col min="10" max="10" width="23" style="38" customWidth="1"/>
    <col min="11" max="11" width="15" style="38" customWidth="1"/>
    <col min="12" max="12" width="19" style="38" customWidth="1"/>
    <col min="13" max="13" width="12" style="38" customWidth="1"/>
    <col min="14" max="14" width="34" style="38" customWidth="1"/>
    <col min="15" max="15" width="22" style="38" customWidth="1"/>
    <col min="16" max="16" width="31" style="38" customWidth="1"/>
    <col min="17" max="17" width="12" style="38" customWidth="1"/>
    <col min="18" max="18" width="5" style="38" customWidth="1"/>
    <col min="19" max="19" width="8" style="38" customWidth="1"/>
    <col min="20" max="20" width="15" style="38" customWidth="1"/>
    <col min="21" max="21" width="18" style="38" customWidth="1"/>
    <col min="22" max="22" width="26" style="38" customWidth="1"/>
    <col min="23" max="23" width="27" style="38" customWidth="1"/>
    <col min="24" max="24" width="16.5703125" style="38" customWidth="1"/>
    <col min="25" max="25" width="17.42578125" style="38" customWidth="1"/>
    <col min="26" max="26" width="24" style="38" customWidth="1"/>
    <col min="27" max="27" width="18" style="38" customWidth="1"/>
    <col min="28" max="28" width="14" style="38" customWidth="1"/>
    <col min="29" max="29" width="12" style="38" customWidth="1"/>
    <col min="30" max="30" width="25" style="38" customWidth="1"/>
    <col min="31" max="31" width="11" style="38" customWidth="1"/>
    <col min="32" max="32" width="15" style="38" customWidth="1"/>
    <col min="33" max="33" width="32" style="38" customWidth="1"/>
    <col min="34" max="35" width="27" style="38" customWidth="1"/>
    <col min="36" max="37" width="46" style="38" customWidth="1"/>
    <col min="38" max="38" width="100" style="38" customWidth="1"/>
    <col min="39" max="39" width="12" style="38" customWidth="1"/>
    <col min="40" max="40" width="5" style="38" customWidth="1"/>
    <col min="41" max="41" width="9" style="38" customWidth="1"/>
    <col min="42" max="42" width="15" style="38" customWidth="1"/>
    <col min="43" max="43" width="18" style="38" customWidth="1"/>
    <col min="44" max="45" width="27" style="38" customWidth="1"/>
    <col min="46" max="47" width="7" style="38" customWidth="1"/>
    <col min="48" max="48" width="13" style="38" customWidth="1"/>
    <col min="49" max="49" width="12" style="38" customWidth="1"/>
    <col min="50" max="50" width="23" style="38" customWidth="1"/>
    <col min="51" max="51" width="11" style="38" customWidth="1"/>
    <col min="52" max="52" width="25" style="38" customWidth="1"/>
    <col min="53" max="53" width="32" style="38" customWidth="1"/>
    <col min="54" max="54" width="27" style="38" customWidth="1"/>
    <col min="55" max="55" width="30" style="38" customWidth="1"/>
    <col min="56" max="57" width="7" style="38" customWidth="1"/>
    <col min="58" max="58" width="71" style="38" customWidth="1"/>
    <col min="59" max="59" width="12" style="38" customWidth="1"/>
    <col min="60" max="60" width="24" style="38" customWidth="1"/>
    <col min="61" max="61" width="12" style="38" customWidth="1"/>
    <col min="62" max="62" width="15" style="38" customWidth="1"/>
    <col min="63" max="63" width="32" style="38" customWidth="1"/>
    <col min="64" max="65" width="27" style="38" customWidth="1"/>
    <col min="66" max="67" width="7" style="38" customWidth="1"/>
    <col min="68" max="68" width="15" style="38" customWidth="1"/>
    <col min="69" max="69" width="12" style="38" customWidth="1"/>
    <col min="70" max="70" width="23" style="38" customWidth="1"/>
    <col min="71" max="71" width="11" style="38" customWidth="1"/>
    <col min="72" max="72" width="15" style="38" customWidth="1"/>
    <col min="73" max="73" width="32" style="38" customWidth="1"/>
    <col min="74" max="75" width="27" style="38" customWidth="1"/>
    <col min="76" max="77" width="46" style="38" customWidth="1"/>
    <col min="78" max="78" width="27" style="38" customWidth="1"/>
    <col min="79" max="79" width="12" style="38" customWidth="1"/>
    <col min="80" max="80" width="5" style="38" customWidth="1"/>
    <col min="81" max="81" width="9" style="38" customWidth="1"/>
    <col min="82" max="82" width="15" style="38" customWidth="1"/>
    <col min="83" max="83" width="18" style="38" customWidth="1"/>
    <col min="84" max="85" width="27" style="38" customWidth="1"/>
    <col min="86" max="87" width="7" style="38" customWidth="1"/>
    <col min="88" max="88" width="13" style="38" customWidth="1"/>
    <col min="89" max="89" width="12" style="38" customWidth="1"/>
    <col min="90" max="90" width="5" style="38" customWidth="1"/>
    <col min="91" max="91" width="9" style="38" customWidth="1"/>
    <col min="92" max="92" width="15" style="38" customWidth="1"/>
    <col min="93" max="93" width="18" style="38" customWidth="1"/>
    <col min="94" max="95" width="27" style="38" customWidth="1"/>
    <col min="96" max="97" width="7" style="38" customWidth="1"/>
    <col min="98" max="98" width="7" style="55" customWidth="1"/>
    <col min="99" max="99" width="13" style="38" customWidth="1"/>
    <col min="100" max="100" width="12" style="38" customWidth="1"/>
    <col min="101" max="101" width="5" style="38" customWidth="1"/>
    <col min="102" max="102" width="9" style="38" customWidth="1"/>
    <col min="103" max="103" width="15" style="38" customWidth="1"/>
    <col min="104" max="104" width="18" style="38" customWidth="1"/>
    <col min="105" max="106" width="27" style="38" customWidth="1"/>
    <col min="107" max="108" width="7" style="38" customWidth="1"/>
    <col min="109" max="109" width="13" style="38" customWidth="1"/>
    <col min="110" max="16384" width="9.140625" style="38"/>
  </cols>
  <sheetData>
    <row r="1" spans="1:109" ht="21.95" customHeight="1" x14ac:dyDescent="0.25">
      <c r="A1" s="129" t="s">
        <v>22</v>
      </c>
      <c r="B1" s="129" t="s">
        <v>23</v>
      </c>
      <c r="C1" s="129" t="s">
        <v>24</v>
      </c>
      <c r="D1" s="127" t="s">
        <v>25</v>
      </c>
      <c r="E1" s="127" t="s">
        <v>26</v>
      </c>
      <c r="F1" s="127" t="s">
        <v>6</v>
      </c>
      <c r="G1" s="127" t="s">
        <v>27</v>
      </c>
      <c r="H1" s="127" t="s">
        <v>20</v>
      </c>
      <c r="I1" s="127" t="s">
        <v>28</v>
      </c>
      <c r="J1" s="127" t="s">
        <v>29</v>
      </c>
      <c r="K1" s="127" t="s">
        <v>30</v>
      </c>
      <c r="L1" s="127" t="s">
        <v>31</v>
      </c>
      <c r="M1" s="127" t="s">
        <v>32</v>
      </c>
      <c r="N1" s="127" t="s">
        <v>33</v>
      </c>
      <c r="O1" s="127" t="s">
        <v>34</v>
      </c>
      <c r="P1" s="127" t="s">
        <v>19</v>
      </c>
      <c r="Q1" s="129" t="s">
        <v>35</v>
      </c>
      <c r="R1" s="129"/>
      <c r="S1" s="129"/>
      <c r="T1" s="129"/>
      <c r="U1" s="129"/>
      <c r="V1" s="129"/>
      <c r="W1" s="129"/>
      <c r="X1" s="129"/>
      <c r="Y1" s="129"/>
      <c r="Z1" s="129"/>
      <c r="AA1" s="129"/>
      <c r="AB1" s="129"/>
      <c r="AC1" s="129"/>
      <c r="AD1" s="129"/>
      <c r="AE1" s="129"/>
      <c r="AF1" s="129"/>
      <c r="AG1" s="129"/>
      <c r="AH1" s="129"/>
      <c r="AI1" s="129"/>
      <c r="AJ1" s="129"/>
      <c r="AK1" s="127"/>
      <c r="AL1" s="129"/>
      <c r="AM1" s="129"/>
      <c r="AN1" s="129"/>
      <c r="AO1" s="129"/>
      <c r="AP1" s="129"/>
      <c r="AQ1" s="129"/>
      <c r="AR1" s="129"/>
      <c r="AS1" s="129"/>
      <c r="AT1" s="129"/>
      <c r="AU1" s="129"/>
      <c r="AV1" s="129"/>
      <c r="AW1" s="129"/>
      <c r="AX1" s="129"/>
      <c r="AY1" s="129"/>
      <c r="AZ1" s="129"/>
      <c r="BA1" s="129"/>
      <c r="BB1" s="129"/>
      <c r="BC1" s="129"/>
      <c r="BD1" s="129"/>
      <c r="BE1" s="129"/>
      <c r="BF1" s="129"/>
      <c r="BG1" s="129"/>
      <c r="BH1" s="129"/>
      <c r="BI1" s="129"/>
      <c r="BJ1" s="129"/>
      <c r="BK1" s="129"/>
      <c r="BL1" s="129"/>
      <c r="BM1" s="129"/>
      <c r="BN1" s="129"/>
      <c r="BO1" s="129"/>
      <c r="BP1" s="129"/>
      <c r="BQ1" s="129"/>
      <c r="BR1" s="129"/>
      <c r="BS1" s="129"/>
      <c r="BT1" s="129"/>
      <c r="BU1" s="129"/>
      <c r="BV1" s="129"/>
      <c r="BW1" s="129"/>
      <c r="BX1" s="129"/>
      <c r="BY1" s="129"/>
      <c r="BZ1" s="129"/>
      <c r="CA1" s="129"/>
      <c r="CB1" s="129"/>
      <c r="CC1" s="129"/>
      <c r="CD1" s="129"/>
      <c r="CE1" s="129"/>
      <c r="CF1" s="129"/>
      <c r="CG1" s="129"/>
      <c r="CH1" s="129"/>
      <c r="CI1" s="129"/>
      <c r="CJ1" s="129"/>
      <c r="CK1" s="129"/>
      <c r="CL1" s="129"/>
      <c r="CM1" s="129"/>
      <c r="CN1" s="129"/>
      <c r="CO1" s="129"/>
      <c r="CP1" s="129"/>
      <c r="CQ1" s="129"/>
      <c r="CR1" s="129"/>
      <c r="CS1" s="129"/>
      <c r="CT1" s="129"/>
      <c r="CU1" s="129"/>
      <c r="CV1" s="129"/>
      <c r="CW1" s="129"/>
      <c r="CX1" s="129"/>
      <c r="CY1" s="129"/>
      <c r="CZ1" s="129"/>
      <c r="DA1" s="129"/>
      <c r="DB1" s="129"/>
      <c r="DC1" s="129"/>
      <c r="DD1" s="129"/>
      <c r="DE1" s="129"/>
    </row>
    <row r="2" spans="1:109" ht="21.95" customHeight="1" x14ac:dyDescent="0.25">
      <c r="A2" s="128"/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8"/>
      <c r="P2" s="128"/>
      <c r="Q2" s="39" t="s">
        <v>36</v>
      </c>
      <c r="R2" s="39" t="s">
        <v>37</v>
      </c>
      <c r="S2" s="39" t="s">
        <v>38</v>
      </c>
      <c r="T2" s="39" t="s">
        <v>21</v>
      </c>
      <c r="U2" s="39" t="s">
        <v>39</v>
      </c>
      <c r="V2" s="39" t="s">
        <v>40</v>
      </c>
      <c r="W2" s="39" t="s">
        <v>41</v>
      </c>
      <c r="X2" s="39" t="s">
        <v>42</v>
      </c>
      <c r="Y2" s="39" t="s">
        <v>78</v>
      </c>
      <c r="Z2" s="39" t="s">
        <v>43</v>
      </c>
      <c r="AA2" s="39" t="s">
        <v>44</v>
      </c>
      <c r="AB2" s="39" t="s">
        <v>45</v>
      </c>
      <c r="AC2" s="39" t="s">
        <v>36</v>
      </c>
      <c r="AD2" s="39" t="s">
        <v>37</v>
      </c>
      <c r="AE2" s="39" t="s">
        <v>38</v>
      </c>
      <c r="AF2" s="39" t="s">
        <v>21</v>
      </c>
      <c r="AG2" s="39" t="s">
        <v>39</v>
      </c>
      <c r="AH2" s="39" t="s">
        <v>46</v>
      </c>
      <c r="AI2" s="39" t="s">
        <v>41</v>
      </c>
      <c r="AJ2" s="39" t="s">
        <v>79</v>
      </c>
      <c r="AK2" s="38" t="s">
        <v>78</v>
      </c>
      <c r="AL2" s="39" t="s">
        <v>47</v>
      </c>
      <c r="AM2" s="39" t="s">
        <v>36</v>
      </c>
      <c r="AN2" s="39" t="s">
        <v>37</v>
      </c>
      <c r="AO2" s="39" t="s">
        <v>48</v>
      </c>
      <c r="AP2" s="39" t="s">
        <v>21</v>
      </c>
      <c r="AQ2" s="39" t="s">
        <v>39</v>
      </c>
      <c r="AR2" s="39" t="s">
        <v>46</v>
      </c>
      <c r="AS2" s="39" t="s">
        <v>41</v>
      </c>
      <c r="AT2" s="39" t="s">
        <v>42</v>
      </c>
      <c r="AU2" s="39" t="s">
        <v>78</v>
      </c>
      <c r="AV2" s="39" t="s">
        <v>47</v>
      </c>
      <c r="AW2" s="39" t="s">
        <v>49</v>
      </c>
      <c r="AX2" s="39" t="s">
        <v>50</v>
      </c>
      <c r="AY2" s="39" t="s">
        <v>48</v>
      </c>
      <c r="AZ2" s="39" t="s">
        <v>21</v>
      </c>
      <c r="BA2" s="39" t="s">
        <v>39</v>
      </c>
      <c r="BB2" s="39" t="s">
        <v>46</v>
      </c>
      <c r="BC2" s="39" t="s">
        <v>51</v>
      </c>
      <c r="BD2" s="39" t="s">
        <v>42</v>
      </c>
      <c r="BE2" s="39" t="s">
        <v>78</v>
      </c>
      <c r="BF2" s="39" t="s">
        <v>47</v>
      </c>
      <c r="BG2" s="39" t="s">
        <v>36</v>
      </c>
      <c r="BH2" s="39" t="s">
        <v>50</v>
      </c>
      <c r="BI2" s="39" t="s">
        <v>52</v>
      </c>
      <c r="BJ2" s="39" t="s">
        <v>21</v>
      </c>
      <c r="BK2" s="39" t="s">
        <v>39</v>
      </c>
      <c r="BL2" s="39" t="s">
        <v>46</v>
      </c>
      <c r="BM2" s="39" t="s">
        <v>41</v>
      </c>
      <c r="BN2" s="39" t="s">
        <v>42</v>
      </c>
      <c r="BO2" s="39" t="s">
        <v>78</v>
      </c>
      <c r="BP2" s="39" t="s">
        <v>47</v>
      </c>
      <c r="BQ2" s="39" t="s">
        <v>36</v>
      </c>
      <c r="BR2" s="39" t="s">
        <v>37</v>
      </c>
      <c r="BS2" s="39" t="s">
        <v>48</v>
      </c>
      <c r="BT2" s="39" t="s">
        <v>21</v>
      </c>
      <c r="BU2" s="39" t="s">
        <v>39</v>
      </c>
      <c r="BV2" s="39" t="s">
        <v>46</v>
      </c>
      <c r="BW2" s="39" t="s">
        <v>41</v>
      </c>
      <c r="BX2" s="39" t="s">
        <v>42</v>
      </c>
      <c r="BY2" s="39" t="s">
        <v>78</v>
      </c>
      <c r="BZ2" s="39" t="s">
        <v>47</v>
      </c>
      <c r="CA2" s="39" t="s">
        <v>36</v>
      </c>
      <c r="CB2" s="39" t="s">
        <v>37</v>
      </c>
      <c r="CC2" s="39" t="s">
        <v>48</v>
      </c>
      <c r="CD2" s="39" t="s">
        <v>21</v>
      </c>
      <c r="CE2" s="39" t="s">
        <v>39</v>
      </c>
      <c r="CF2" s="39" t="s">
        <v>46</v>
      </c>
      <c r="CG2" s="39" t="s">
        <v>41</v>
      </c>
      <c r="CH2" s="39" t="s">
        <v>42</v>
      </c>
      <c r="CI2" s="39" t="s">
        <v>78</v>
      </c>
      <c r="CJ2" s="39" t="s">
        <v>47</v>
      </c>
      <c r="CK2" s="39" t="s">
        <v>36</v>
      </c>
      <c r="CL2" s="39" t="s">
        <v>37</v>
      </c>
      <c r="CM2" s="39" t="s">
        <v>48</v>
      </c>
      <c r="CN2" s="39" t="s">
        <v>21</v>
      </c>
      <c r="CO2" s="39" t="s">
        <v>39</v>
      </c>
      <c r="CP2" s="39" t="s">
        <v>46</v>
      </c>
      <c r="CQ2" s="39" t="s">
        <v>41</v>
      </c>
      <c r="CR2" s="39" t="s">
        <v>42</v>
      </c>
      <c r="CS2" s="39" t="s">
        <v>78</v>
      </c>
      <c r="CT2" s="54" t="s">
        <v>80</v>
      </c>
      <c r="CU2" s="39" t="s">
        <v>47</v>
      </c>
      <c r="CV2" s="39" t="s">
        <v>36</v>
      </c>
      <c r="CW2" s="39" t="s">
        <v>37</v>
      </c>
      <c r="CX2" s="39" t="s">
        <v>48</v>
      </c>
      <c r="CY2" s="39" t="s">
        <v>21</v>
      </c>
      <c r="CZ2" s="39" t="s">
        <v>39</v>
      </c>
      <c r="DA2" s="39" t="s">
        <v>46</v>
      </c>
      <c r="DB2" s="39" t="s">
        <v>41</v>
      </c>
      <c r="DC2" s="39" t="s">
        <v>42</v>
      </c>
      <c r="DD2" s="39" t="s">
        <v>78</v>
      </c>
      <c r="DE2" s="39" t="s">
        <v>47</v>
      </c>
    </row>
    <row r="3" spans="1:109" ht="33" customHeight="1" x14ac:dyDescent="0.25">
      <c r="A3" s="40" t="s">
        <v>53</v>
      </c>
      <c r="B3" s="40" t="s">
        <v>54</v>
      </c>
      <c r="C3" s="44">
        <v>42984.44253472222</v>
      </c>
      <c r="D3" s="40" t="s">
        <v>55</v>
      </c>
      <c r="E3" s="40" t="s">
        <v>56</v>
      </c>
      <c r="F3" s="45">
        <v>42984</v>
      </c>
      <c r="G3" s="40" t="s">
        <v>62</v>
      </c>
      <c r="H3" s="43" t="s">
        <v>64</v>
      </c>
      <c r="I3" s="40"/>
      <c r="J3" s="40">
        <v>6</v>
      </c>
      <c r="K3" s="40">
        <v>4</v>
      </c>
      <c r="L3" s="46">
        <v>0.41875000000000001</v>
      </c>
      <c r="M3" s="40" t="s">
        <v>58</v>
      </c>
      <c r="N3" s="40" t="s">
        <v>59</v>
      </c>
      <c r="O3" s="40" t="s">
        <v>60</v>
      </c>
      <c r="P3" s="40" t="s">
        <v>61</v>
      </c>
      <c r="AC3" s="40">
        <v>831</v>
      </c>
      <c r="AD3" s="40" t="s">
        <v>65</v>
      </c>
      <c r="AE3" s="40">
        <v>2694147</v>
      </c>
      <c r="AF3" s="40"/>
      <c r="AG3" s="43" t="s">
        <v>66</v>
      </c>
      <c r="AH3" s="40">
        <v>0</v>
      </c>
      <c r="AI3" s="40">
        <v>0</v>
      </c>
      <c r="AJ3" s="42"/>
      <c r="AL3" s="40" t="s">
        <v>67</v>
      </c>
    </row>
    <row r="4" spans="1:109" ht="44.1" customHeight="1" x14ac:dyDescent="0.25">
      <c r="A4" s="40" t="s">
        <v>53</v>
      </c>
      <c r="B4" s="40" t="s">
        <v>54</v>
      </c>
      <c r="C4" s="44">
        <v>42984.560810185183</v>
      </c>
      <c r="D4" s="40" t="s">
        <v>55</v>
      </c>
      <c r="E4" s="40" t="s">
        <v>56</v>
      </c>
      <c r="F4" s="45">
        <v>42984</v>
      </c>
      <c r="G4" s="40" t="s">
        <v>57</v>
      </c>
      <c r="H4" s="43" t="s">
        <v>68</v>
      </c>
      <c r="I4" s="40"/>
      <c r="J4" s="40">
        <v>8</v>
      </c>
      <c r="K4" s="40">
        <v>4</v>
      </c>
      <c r="L4" s="46">
        <v>0.53263888888888888</v>
      </c>
      <c r="M4" s="40" t="s">
        <v>63</v>
      </c>
      <c r="N4" s="40" t="s">
        <v>59</v>
      </c>
      <c r="O4" s="40" t="s">
        <v>69</v>
      </c>
      <c r="P4" s="40" t="s">
        <v>61</v>
      </c>
      <c r="AC4" s="40">
        <v>855</v>
      </c>
      <c r="AD4" s="40" t="s">
        <v>70</v>
      </c>
      <c r="AE4" s="40">
        <v>2694114</v>
      </c>
      <c r="AF4" s="40"/>
      <c r="AH4" s="40">
        <v>0</v>
      </c>
      <c r="AI4" s="40">
        <v>0</v>
      </c>
      <c r="AJ4" s="42"/>
      <c r="AL4" s="40" t="s">
        <v>71</v>
      </c>
    </row>
    <row r="5" spans="1:109" ht="120.95" customHeight="1" x14ac:dyDescent="0.25">
      <c r="A5" s="40" t="s">
        <v>53</v>
      </c>
      <c r="B5" s="40" t="s">
        <v>54</v>
      </c>
      <c r="C5" s="44">
        <v>42984.560810185183</v>
      </c>
      <c r="D5" s="40" t="s">
        <v>55</v>
      </c>
      <c r="E5" s="40" t="s">
        <v>56</v>
      </c>
      <c r="F5" s="45">
        <v>42984</v>
      </c>
      <c r="G5" s="40" t="s">
        <v>57</v>
      </c>
      <c r="H5" s="43" t="s">
        <v>68</v>
      </c>
      <c r="I5" s="40"/>
      <c r="J5" s="40">
        <v>8</v>
      </c>
      <c r="K5" s="40">
        <v>4</v>
      </c>
      <c r="L5" s="46">
        <v>0.53263888888888888</v>
      </c>
      <c r="M5" s="40" t="s">
        <v>63</v>
      </c>
      <c r="N5" s="40" t="s">
        <v>59</v>
      </c>
      <c r="O5" s="40" t="s">
        <v>69</v>
      </c>
      <c r="P5" s="40" t="s">
        <v>61</v>
      </c>
      <c r="AC5" s="40">
        <v>853</v>
      </c>
      <c r="AD5" s="40" t="s">
        <v>70</v>
      </c>
      <c r="AE5" s="40">
        <v>2694113</v>
      </c>
      <c r="AF5" s="40"/>
      <c r="AH5" s="40">
        <v>1</v>
      </c>
      <c r="AI5" s="40">
        <v>1</v>
      </c>
      <c r="AJ5" s="41" t="s">
        <v>72</v>
      </c>
      <c r="AL5" s="40"/>
    </row>
    <row r="6" spans="1:109" ht="120.95" customHeight="1" x14ac:dyDescent="0.25">
      <c r="A6" s="40" t="s">
        <v>53</v>
      </c>
      <c r="B6" s="40" t="s">
        <v>54</v>
      </c>
      <c r="C6" s="44">
        <v>42984.560810185183</v>
      </c>
      <c r="D6" s="40" t="s">
        <v>55</v>
      </c>
      <c r="E6" s="40" t="s">
        <v>56</v>
      </c>
      <c r="F6" s="45">
        <v>42984</v>
      </c>
      <c r="G6" s="40" t="s">
        <v>57</v>
      </c>
      <c r="H6" s="43" t="s">
        <v>68</v>
      </c>
      <c r="I6" s="40"/>
      <c r="J6" s="40">
        <v>8</v>
      </c>
      <c r="K6" s="40">
        <v>4</v>
      </c>
      <c r="L6" s="46">
        <v>0.53263888888888888</v>
      </c>
      <c r="M6" s="40" t="s">
        <v>63</v>
      </c>
      <c r="N6" s="40" t="s">
        <v>59</v>
      </c>
      <c r="O6" s="40" t="s">
        <v>69</v>
      </c>
      <c r="P6" s="40" t="s">
        <v>61</v>
      </c>
      <c r="AC6" s="40">
        <v>841</v>
      </c>
      <c r="AD6" s="40" t="s">
        <v>70</v>
      </c>
      <c r="AE6" s="40">
        <v>2694123</v>
      </c>
      <c r="AF6" s="40"/>
      <c r="AH6" s="40">
        <v>1</v>
      </c>
      <c r="AI6" s="40">
        <v>1</v>
      </c>
      <c r="AJ6" s="41" t="s">
        <v>73</v>
      </c>
      <c r="AL6" s="40" t="s">
        <v>74</v>
      </c>
    </row>
    <row r="7" spans="1:109" ht="33" customHeight="1" x14ac:dyDescent="0.25">
      <c r="A7" s="40" t="s">
        <v>53</v>
      </c>
      <c r="B7" s="40" t="s">
        <v>54</v>
      </c>
      <c r="C7" s="44">
        <v>42984.57640046296</v>
      </c>
      <c r="D7" s="40" t="s">
        <v>55</v>
      </c>
      <c r="E7" s="40" t="s">
        <v>56</v>
      </c>
      <c r="F7" s="45">
        <v>42984</v>
      </c>
      <c r="G7" s="40" t="s">
        <v>62</v>
      </c>
      <c r="H7" s="43" t="s">
        <v>75</v>
      </c>
      <c r="I7" s="40"/>
      <c r="J7" s="40">
        <v>8</v>
      </c>
      <c r="K7" s="40"/>
      <c r="L7" s="46">
        <v>0.53819444444444442</v>
      </c>
      <c r="M7" s="40" t="s">
        <v>58</v>
      </c>
      <c r="N7" s="40" t="s">
        <v>59</v>
      </c>
      <c r="O7" s="40" t="s">
        <v>69</v>
      </c>
      <c r="P7" s="40" t="s">
        <v>61</v>
      </c>
      <c r="AC7" s="40">
        <v>842</v>
      </c>
      <c r="AD7" s="40" t="s">
        <v>70</v>
      </c>
      <c r="AE7" s="40">
        <v>2694158</v>
      </c>
      <c r="AF7" s="40"/>
      <c r="AG7" s="43" t="s">
        <v>76</v>
      </c>
      <c r="AH7" s="40">
        <v>0</v>
      </c>
      <c r="AI7" s="40">
        <v>0</v>
      </c>
      <c r="AJ7" s="42"/>
      <c r="AL7" s="40" t="s">
        <v>77</v>
      </c>
    </row>
  </sheetData>
  <sheetProtection formatCells="0" formatColumns="0" formatRows="0" insertColumns="0" insertRows="0" insertHyperlinks="0" deleteColumns="0" deleteRows="0" sort="0" autoFilter="0" pivotTables="0"/>
  <mergeCells count="17">
    <mergeCell ref="M1:M2"/>
    <mergeCell ref="N1:N2"/>
    <mergeCell ref="O1:O2"/>
    <mergeCell ref="P1:P2"/>
    <mergeCell ref="Q1:DE1"/>
    <mergeCell ref="L1:L2"/>
    <mergeCell ref="A1:A2"/>
    <mergeCell ref="B1:B2"/>
    <mergeCell ref="C1:C2"/>
    <mergeCell ref="D1:D2"/>
    <mergeCell ref="E1:E2"/>
    <mergeCell ref="F1:F2"/>
    <mergeCell ref="G1:G2"/>
    <mergeCell ref="H1:H2"/>
    <mergeCell ref="I1:I2"/>
    <mergeCell ref="J1:J2"/>
    <mergeCell ref="K1:K2"/>
  </mergeCells>
  <hyperlinks>
    <hyperlink ref="AG3" r:id="rId1"/>
    <hyperlink ref="AJ5" r:id="rId2"/>
    <hyperlink ref="AJ6" r:id="rId3"/>
    <hyperlink ref="AG7" r:id="rId4"/>
    <hyperlink ref="H3" r:id="rId5"/>
    <hyperlink ref="H4" r:id="rId6"/>
    <hyperlink ref="H5" r:id="rId7"/>
    <hyperlink ref="H6" r:id="rId8"/>
    <hyperlink ref="H7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K4"/>
  <sheetViews>
    <sheetView topLeftCell="AC1" zoomScale="80" zoomScaleNormal="80" workbookViewId="0">
      <pane ySplit="1" topLeftCell="A2" activePane="bottomLeft" state="frozen"/>
      <selection activeCell="J1" sqref="J1"/>
      <selection pane="bottomLeft" activeCell="AK7" sqref="AK7"/>
    </sheetView>
  </sheetViews>
  <sheetFormatPr baseColWidth="10" defaultColWidth="9.140625" defaultRowHeight="15" x14ac:dyDescent="0.25"/>
  <cols>
    <col min="1" max="1" width="13" style="100" customWidth="1"/>
    <col min="2" max="2" width="10" style="100" customWidth="1"/>
    <col min="3" max="3" width="20" style="100" customWidth="1"/>
    <col min="4" max="4" width="29" style="100" customWidth="1"/>
    <col min="5" max="5" width="49" style="100" customWidth="1"/>
    <col min="6" max="6" width="13" style="100" customWidth="1"/>
    <col min="7" max="7" width="7" style="100" customWidth="1"/>
    <col min="8" max="8" width="17" style="100" customWidth="1"/>
    <col min="9" max="9" width="24" style="100" customWidth="1"/>
    <col min="10" max="10" width="31" style="100" customWidth="1"/>
    <col min="11" max="11" width="16" style="100" customWidth="1"/>
    <col min="12" max="12" width="13" style="100" customWidth="1"/>
    <col min="13" max="13" width="12" style="100" customWidth="1"/>
    <col min="14" max="14" width="25" style="100" customWidth="1"/>
    <col min="15" max="16" width="32" style="100" customWidth="1"/>
    <col min="17" max="17" width="38" style="100" customWidth="1"/>
    <col min="18" max="18" width="19" style="100" customWidth="1"/>
    <col min="19" max="19" width="11" style="100" customWidth="1"/>
    <col min="20" max="20" width="9" style="100" customWidth="1"/>
    <col min="21" max="21" width="17" style="100" customWidth="1"/>
    <col min="22" max="22" width="46" style="100" customWidth="1"/>
    <col min="23" max="23" width="86" style="100" customWidth="1"/>
    <col min="24" max="26" width="46" style="100" customWidth="1"/>
    <col min="27" max="27" width="27" style="100" customWidth="1"/>
    <col min="28" max="28" width="19" style="100" customWidth="1"/>
    <col min="29" max="29" width="11" style="100" customWidth="1"/>
    <col min="30" max="30" width="9" style="100" customWidth="1"/>
    <col min="31" max="32" width="46" style="100" customWidth="1"/>
    <col min="33" max="33" width="17" style="100" customWidth="1"/>
    <col min="34" max="34" width="80" style="100" customWidth="1"/>
    <col min="35" max="35" width="46" style="100" customWidth="1"/>
    <col min="36" max="36" width="22" style="100" customWidth="1"/>
    <col min="37" max="37" width="46" style="100" customWidth="1"/>
    <col min="38" max="16384" width="9.140625" style="100"/>
  </cols>
  <sheetData>
    <row r="1" spans="1:37" ht="21.95" customHeight="1" x14ac:dyDescent="0.25">
      <c r="A1" s="91" t="s">
        <v>22</v>
      </c>
      <c r="B1" s="91" t="s">
        <v>23</v>
      </c>
      <c r="C1" s="91" t="s">
        <v>24</v>
      </c>
      <c r="D1" s="99" t="s">
        <v>25</v>
      </c>
      <c r="E1" s="99" t="s">
        <v>26</v>
      </c>
      <c r="F1" s="99" t="s">
        <v>6</v>
      </c>
      <c r="G1" s="99" t="s">
        <v>3</v>
      </c>
      <c r="H1" s="99" t="s">
        <v>177</v>
      </c>
      <c r="I1" s="99" t="s">
        <v>178</v>
      </c>
      <c r="J1" s="99" t="s">
        <v>179</v>
      </c>
      <c r="K1" s="111" t="s">
        <v>180</v>
      </c>
      <c r="L1" s="99" t="s">
        <v>6</v>
      </c>
      <c r="M1" s="111" t="s">
        <v>49</v>
      </c>
      <c r="N1" s="111" t="s">
        <v>50</v>
      </c>
      <c r="O1" s="111" t="s">
        <v>39</v>
      </c>
      <c r="P1" s="111" t="s">
        <v>181</v>
      </c>
      <c r="Q1" s="111" t="s">
        <v>182</v>
      </c>
      <c r="R1" s="111" t="s">
        <v>183</v>
      </c>
      <c r="S1" s="111" t="s">
        <v>184</v>
      </c>
      <c r="T1" s="111" t="s">
        <v>185</v>
      </c>
      <c r="U1" s="111" t="s">
        <v>211</v>
      </c>
      <c r="V1" s="111" t="s">
        <v>42</v>
      </c>
      <c r="W1" s="111" t="s">
        <v>47</v>
      </c>
      <c r="X1" s="130" t="s">
        <v>42</v>
      </c>
      <c r="Y1" s="131"/>
      <c r="Z1" s="131"/>
      <c r="AA1" s="111" t="s">
        <v>186</v>
      </c>
      <c r="AB1" s="111" t="s">
        <v>183</v>
      </c>
      <c r="AC1" s="111" t="s">
        <v>184</v>
      </c>
      <c r="AD1" s="111" t="s">
        <v>185</v>
      </c>
      <c r="AE1" s="130" t="s">
        <v>42</v>
      </c>
      <c r="AF1" s="131"/>
      <c r="AG1" s="111" t="s">
        <v>211</v>
      </c>
      <c r="AH1" s="111" t="s">
        <v>47</v>
      </c>
      <c r="AI1" s="111" t="s">
        <v>42</v>
      </c>
      <c r="AJ1" s="111" t="s">
        <v>187</v>
      </c>
      <c r="AK1" s="111" t="s">
        <v>188</v>
      </c>
    </row>
    <row r="2" spans="1:37" ht="120.95" customHeight="1" x14ac:dyDescent="0.25">
      <c r="A2" s="92" t="s">
        <v>53</v>
      </c>
      <c r="B2" s="92" t="s">
        <v>54</v>
      </c>
      <c r="C2" s="93">
        <v>43005.478495370371</v>
      </c>
      <c r="D2" s="92" t="s">
        <v>55</v>
      </c>
      <c r="E2" s="92" t="s">
        <v>189</v>
      </c>
      <c r="F2" s="94">
        <v>43005</v>
      </c>
      <c r="G2" s="95">
        <v>0.47013888888888888</v>
      </c>
      <c r="H2" s="92" t="s">
        <v>190</v>
      </c>
      <c r="I2" s="92" t="s">
        <v>69</v>
      </c>
      <c r="J2" s="92" t="s">
        <v>69</v>
      </c>
      <c r="K2" s="112">
        <v>2694123</v>
      </c>
      <c r="L2" s="94">
        <v>43005</v>
      </c>
      <c r="M2" s="112">
        <v>841</v>
      </c>
      <c r="N2" s="112" t="s">
        <v>70</v>
      </c>
      <c r="O2" s="113" t="s">
        <v>193</v>
      </c>
      <c r="P2" s="112" t="s">
        <v>88</v>
      </c>
      <c r="Q2" s="112" t="s">
        <v>69</v>
      </c>
      <c r="R2" s="112" t="s">
        <v>194</v>
      </c>
      <c r="S2" s="112"/>
      <c r="T2" s="112" t="s">
        <v>69</v>
      </c>
      <c r="U2" s="114"/>
      <c r="V2" s="114"/>
      <c r="W2" s="114"/>
      <c r="X2" s="116" t="s">
        <v>195</v>
      </c>
      <c r="Y2" s="114"/>
      <c r="Z2" s="114"/>
      <c r="AA2" s="112"/>
      <c r="AB2" s="112"/>
      <c r="AC2" s="112"/>
      <c r="AD2" s="112"/>
      <c r="AE2" s="115"/>
      <c r="AF2" s="114"/>
      <c r="AG2" s="114"/>
      <c r="AH2" s="114"/>
      <c r="AI2" s="114"/>
      <c r="AJ2" s="112" t="s">
        <v>192</v>
      </c>
      <c r="AK2" s="116" t="s">
        <v>196</v>
      </c>
    </row>
    <row r="3" spans="1:37" ht="120.95" customHeight="1" x14ac:dyDescent="0.25">
      <c r="A3" s="92" t="s">
        <v>53</v>
      </c>
      <c r="B3" s="92" t="s">
        <v>54</v>
      </c>
      <c r="C3" s="93">
        <v>43005.552291666667</v>
      </c>
      <c r="D3" s="92" t="s">
        <v>55</v>
      </c>
      <c r="E3" s="92" t="s">
        <v>189</v>
      </c>
      <c r="F3" s="94">
        <v>43005</v>
      </c>
      <c r="G3" s="95">
        <v>0.5444444444444444</v>
      </c>
      <c r="H3" s="92" t="s">
        <v>190</v>
      </c>
      <c r="I3" s="92"/>
      <c r="J3" s="92"/>
      <c r="K3" s="92">
        <v>2694158</v>
      </c>
      <c r="L3" s="94">
        <v>43005</v>
      </c>
      <c r="M3" s="92">
        <v>842</v>
      </c>
      <c r="N3" s="92" t="s">
        <v>70</v>
      </c>
      <c r="O3" s="96" t="s">
        <v>197</v>
      </c>
      <c r="P3" s="92" t="s">
        <v>94</v>
      </c>
      <c r="Q3" s="92" t="s">
        <v>69</v>
      </c>
      <c r="R3" s="92" t="s">
        <v>194</v>
      </c>
      <c r="S3" s="92" t="s">
        <v>69</v>
      </c>
      <c r="T3" s="92"/>
      <c r="X3" s="97"/>
      <c r="AA3" s="92" t="s">
        <v>60</v>
      </c>
      <c r="AB3" s="92"/>
      <c r="AC3" s="92"/>
      <c r="AD3" s="92"/>
      <c r="AE3" s="97"/>
      <c r="AJ3" s="92" t="s">
        <v>191</v>
      </c>
      <c r="AK3" s="98" t="s">
        <v>198</v>
      </c>
    </row>
    <row r="4" spans="1:37" ht="120.95" customHeight="1" x14ac:dyDescent="0.25">
      <c r="A4" s="92" t="s">
        <v>53</v>
      </c>
      <c r="B4" s="92" t="s">
        <v>54</v>
      </c>
      <c r="C4" s="93">
        <v>43005.691099537027</v>
      </c>
      <c r="D4" s="92" t="s">
        <v>55</v>
      </c>
      <c r="E4" s="92" t="s">
        <v>189</v>
      </c>
      <c r="F4" s="94">
        <v>43005</v>
      </c>
      <c r="G4" s="95">
        <v>0.6826388888888888</v>
      </c>
      <c r="H4" s="92" t="s">
        <v>190</v>
      </c>
      <c r="I4" s="92" t="s">
        <v>69</v>
      </c>
      <c r="J4" s="92" t="s">
        <v>69</v>
      </c>
      <c r="K4" s="92">
        <v>2694113</v>
      </c>
      <c r="L4" s="94">
        <v>43005</v>
      </c>
      <c r="M4" s="92">
        <v>853</v>
      </c>
      <c r="N4" s="92" t="s">
        <v>70</v>
      </c>
      <c r="O4" s="96" t="s">
        <v>210</v>
      </c>
      <c r="P4" s="92" t="s">
        <v>123</v>
      </c>
      <c r="Q4" s="92" t="s">
        <v>69</v>
      </c>
      <c r="R4" s="92" t="s">
        <v>194</v>
      </c>
      <c r="S4" s="92"/>
      <c r="T4" s="92" t="s">
        <v>69</v>
      </c>
      <c r="U4" s="92"/>
      <c r="V4" s="97"/>
      <c r="W4" s="92"/>
      <c r="X4" s="98" t="s">
        <v>209</v>
      </c>
      <c r="Y4" s="98" t="s">
        <v>208</v>
      </c>
      <c r="AA4" s="92"/>
      <c r="AB4" s="92"/>
      <c r="AC4" s="92"/>
      <c r="AD4" s="92"/>
      <c r="AE4" s="97"/>
      <c r="AG4" s="92" t="s">
        <v>60</v>
      </c>
      <c r="AH4" s="92"/>
      <c r="AI4" s="97"/>
      <c r="AJ4" s="92" t="s">
        <v>192</v>
      </c>
      <c r="AK4" s="98" t="s">
        <v>207</v>
      </c>
    </row>
  </sheetData>
  <sheetProtection formatCells="0" formatColumns="0" formatRows="0" insertColumns="0" insertRows="0" insertHyperlinks="0" deleteColumns="0" deleteRows="0" sort="0" autoFilter="0" pivotTables="0"/>
  <mergeCells count="2">
    <mergeCell ref="X1:Z1"/>
    <mergeCell ref="AE1:AF1"/>
  </mergeCells>
  <hyperlinks>
    <hyperlink ref="O2" r:id="rId1"/>
    <hyperlink ref="X2" r:id="rId2"/>
    <hyperlink ref="AK2" r:id="rId3"/>
    <hyperlink ref="O3" r:id="rId4"/>
    <hyperlink ref="AK3" r:id="rId5"/>
    <hyperlink ref="O4" r:id="rId6"/>
    <hyperlink ref="X4" r:id="rId7"/>
    <hyperlink ref="Y4" r:id="rId8"/>
    <hyperlink ref="AK4" r:id="rId9"/>
  </hyperlinks>
  <pageMargins left="0.70866141732283472" right="0.70866141732283472" top="0.74803149606299213" bottom="0.74803149606299213" header="0.31496062992125984" footer="0.31496062992125984"/>
  <pageSetup paperSize="5" scale="44" fitToWidth="3" fitToHeight="0" orientation="landscape" r:id="rId1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A1:Q329"/>
  <sheetViews>
    <sheetView tabSelected="1" topLeftCell="C7" zoomScale="130" zoomScaleNormal="130" zoomScalePageLayoutView="130" workbookViewId="0">
      <pane ySplit="3" topLeftCell="A10" activePane="bottomLeft" state="frozen"/>
      <selection activeCell="A7" sqref="A7"/>
      <selection pane="bottomLeft" activeCell="N14" sqref="L13:N14"/>
    </sheetView>
  </sheetViews>
  <sheetFormatPr baseColWidth="10" defaultRowHeight="12.75" x14ac:dyDescent="0.2"/>
  <cols>
    <col min="1" max="1" width="5.7109375" style="10" customWidth="1"/>
    <col min="2" max="2" width="21" customWidth="1"/>
    <col min="3" max="3" width="16.7109375" style="2" customWidth="1"/>
    <col min="4" max="4" width="6.7109375" style="48" customWidth="1"/>
    <col min="5" max="5" width="2.140625" style="8" customWidth="1"/>
    <col min="6" max="6" width="5.7109375" style="8" customWidth="1"/>
    <col min="7" max="7" width="20" style="8" customWidth="1"/>
    <col min="8" max="8" width="20" style="9" customWidth="1"/>
    <col min="9" max="9" width="14.28515625" style="121" bestFit="1" customWidth="1"/>
    <col min="10" max="15" width="8.7109375" customWidth="1"/>
    <col min="16" max="16" width="14.5703125" customWidth="1"/>
    <col min="17" max="17" width="35.7109375" customWidth="1"/>
  </cols>
  <sheetData>
    <row r="1" spans="1:17" ht="22.5" customHeight="1" x14ac:dyDescent="0.2">
      <c r="A1" s="134"/>
      <c r="B1" s="134"/>
      <c r="C1" s="134"/>
      <c r="D1" s="134"/>
    </row>
    <row r="2" spans="1:17" ht="18" customHeight="1" x14ac:dyDescent="0.2">
      <c r="C2"/>
    </row>
    <row r="3" spans="1:17" ht="18" customHeight="1" x14ac:dyDescent="0.2">
      <c r="A3" s="135"/>
      <c r="B3" s="135"/>
      <c r="C3" s="35"/>
      <c r="D3" s="49"/>
    </row>
    <row r="4" spans="1:17" ht="18" customHeight="1" x14ac:dyDescent="0.2">
      <c r="A4" s="136"/>
      <c r="B4" s="136"/>
      <c r="C4" s="36"/>
      <c r="D4" s="50"/>
    </row>
    <row r="5" spans="1:17" ht="8.25" customHeight="1" x14ac:dyDescent="0.2">
      <c r="A5" s="13"/>
      <c r="B5" s="4"/>
      <c r="C5" s="4"/>
      <c r="D5" s="51"/>
      <c r="I5" s="122"/>
      <c r="J5" s="2"/>
      <c r="K5" s="2"/>
      <c r="L5" s="2"/>
    </row>
    <row r="6" spans="1:17" ht="18" customHeight="1" x14ac:dyDescent="0.2">
      <c r="A6" s="13"/>
      <c r="B6" s="7" t="s">
        <v>7</v>
      </c>
      <c r="C6" s="7"/>
      <c r="I6" s="122"/>
      <c r="J6" s="5"/>
      <c r="K6" s="6"/>
      <c r="L6" s="2"/>
    </row>
    <row r="7" spans="1:17" ht="27.75" customHeight="1" x14ac:dyDescent="0.2">
      <c r="A7" s="25" t="s">
        <v>17</v>
      </c>
      <c r="C7"/>
      <c r="F7" s="25" t="s">
        <v>18</v>
      </c>
      <c r="I7" s="123"/>
      <c r="J7" s="5"/>
      <c r="K7" s="6"/>
      <c r="L7" s="2"/>
    </row>
    <row r="8" spans="1:17" ht="32.25" customHeight="1" x14ac:dyDescent="0.2">
      <c r="A8" s="140" t="s">
        <v>1</v>
      </c>
      <c r="B8" s="141"/>
      <c r="C8" s="37"/>
      <c r="D8" s="32" t="s">
        <v>2</v>
      </c>
      <c r="F8" s="142" t="s">
        <v>1</v>
      </c>
      <c r="G8" s="143"/>
      <c r="H8" s="143"/>
      <c r="I8" s="124" t="s">
        <v>16</v>
      </c>
      <c r="J8" s="137" t="s">
        <v>9</v>
      </c>
      <c r="K8" s="138"/>
      <c r="L8" s="139"/>
      <c r="M8" s="132" t="s">
        <v>10</v>
      </c>
      <c r="N8" s="144"/>
      <c r="O8" s="133"/>
      <c r="P8" s="16" t="s">
        <v>11</v>
      </c>
      <c r="Q8" s="17" t="s">
        <v>15</v>
      </c>
    </row>
    <row r="9" spans="1:17" s="1" customFormat="1" ht="70.5" customHeight="1" x14ac:dyDescent="0.2">
      <c r="A9" s="23" t="s">
        <v>4</v>
      </c>
      <c r="B9" s="24" t="s">
        <v>0</v>
      </c>
      <c r="C9" s="33" t="s">
        <v>180</v>
      </c>
      <c r="D9" s="34" t="s">
        <v>5</v>
      </c>
      <c r="E9" s="11"/>
      <c r="F9" s="26" t="s">
        <v>4</v>
      </c>
      <c r="G9" s="107" t="s">
        <v>0</v>
      </c>
      <c r="H9" s="108" t="s">
        <v>180</v>
      </c>
      <c r="I9" s="125" t="s">
        <v>6</v>
      </c>
      <c r="J9" s="18" t="s">
        <v>12</v>
      </c>
      <c r="K9" s="19" t="s">
        <v>13</v>
      </c>
      <c r="L9" s="20" t="s">
        <v>14</v>
      </c>
      <c r="M9" s="18" t="s">
        <v>12</v>
      </c>
      <c r="N9" s="19" t="s">
        <v>13</v>
      </c>
      <c r="O9" s="20" t="s">
        <v>14</v>
      </c>
      <c r="P9" s="21" t="s">
        <v>13</v>
      </c>
      <c r="Q9" s="22"/>
    </row>
    <row r="10" spans="1:17" ht="36" customHeight="1" x14ac:dyDescent="0.2">
      <c r="A10" s="14">
        <f>_xlfn.IFS('Worksheet fumée'!Q3&gt;0,'Worksheet fumée'!Q3, 'Worksheet fumée'!AC3&gt;0,'Worksheet fumée'!AC3, 'Worksheet fumée'!AM3&gt;0,'Worksheet fumée'!AM3, 'Worksheet fumée'!AW3&gt;0,'Worksheet fumée'!AW3, 'Worksheet fumée'!BG3&gt;0,'Worksheet fumée'!BG3, 'Worksheet fumée'!BQ3&gt;0,'Worksheet fumée'!BQ3, 'Worksheet fumée'!CA3&gt;0,'Worksheet fumée'!CA3, 'Worksheet fumée'!CK3&gt;0,'Worksheet fumée'!CK3, 'Worksheet fumée'!CV3&gt;0,'Worksheet fumée'!CV3)</f>
        <v>831</v>
      </c>
      <c r="B10" s="15" t="str">
        <f>_xlfn.IFS('Worksheet fumée'!R3&gt;0,'Worksheet fumée'!R3, 'Worksheet fumée'!AD3&gt;0,'Worksheet fumée'!AD3, 'Worksheet fumée'!AN3&gt;0,'Worksheet fumée'!AN3, 'Worksheet fumée'!AX3&gt;0,'Worksheet fumée'!AX3, 'Worksheet fumée'!BH3&gt;0,'Worksheet fumée'!BH3, 'Worksheet fumée'!BR3&gt;0,'Worksheet fumée'!BR3, 'Worksheet fumée'!CB3&gt;0,'Worksheet fumée'!CB3, 'Worksheet fumée'!CL3&gt;0,'Worksheet fumée'!CL3, 'Worksheet fumée'!CW3&gt;0,'Worksheet fumée'!CW3)</f>
        <v>RUE DE LA MARJOLAINE</v>
      </c>
      <c r="C10" s="105">
        <f>_xlfn.IFS('Worksheet fumée'!S3&gt;0,'Worksheet fumée'!S3, 'Worksheet fumée'!AE3&gt;0,'Worksheet fumée'!AE3, 'Worksheet fumée'!AO3&gt;0,'Worksheet fumée'!AO3, 'Worksheet fumée'!AY3&gt;0,'Worksheet fumée'!AY3, 'Worksheet fumée'!BI3&gt;0,'Worksheet fumée'!BI3, 'Worksheet fumée'!BS3&gt;0,'Worksheet fumée'!BS3, 'Worksheet fumée'!CC3&gt;0,'Worksheet fumée'!CC3, 'Worksheet fumée'!CM3&gt;0,'Worksheet fumée'!CM3, 'Worksheet fumée'!CX3&gt;0,'Worksheet fumée'!CX3)</f>
        <v>2694147</v>
      </c>
      <c r="D10" s="47" t="str">
        <f>_xlfn.IFS('Worksheet fumée'!V3&lt;&gt;"",'Worksheet fumée'!W3&amp;"/"&amp;'Worksheet fumée'!V3, 'Worksheet fumée'!AH3&lt;&gt;"",'Worksheet fumée'!AI3&amp;"/"&amp;'Worksheet fumée'!AH3, 'Worksheet fumée'!AR3&lt;&gt;"",'Worksheet fumée'!AS3&amp;"/"&amp;'Worksheet fumée'!AR3, 'Worksheet fumée'!BB3&lt;&gt;"",'Worksheet fumée'!BC3&amp;"/"&amp;'Worksheet fumée'!BB3, 'Worksheet fumée'!BL3&lt;&gt;"",'Worksheet fumée'!BM3&amp;"/"&amp;'Worksheet fumée'!BL3, 'Worksheet fumée'!BV3&lt;&gt;"",'Worksheet fumée'!BW3&amp;"/"&amp;'Worksheet fumée'!BV3, 'Worksheet fumée'!CF3&lt;&gt;"",'Worksheet fumée'!CG3&amp;"/"&amp;'Worksheet fumée'!CF3, 'Worksheet fumée'!CP3&lt;&gt;"",'Worksheet fumée'!CQ3&amp;"/"&amp;'Worksheet fumée'!CP3, 'Worksheet fumée'!AH3&lt;&gt;"",'Worksheet fumée'!AI3&amp;"/"&amp;'Worksheet fumée'!AH3, 'Worksheet fumée'!DA3&lt;&gt;"",'Worksheet fumée'!DB3&amp;"/"&amp;'Worksheet fumée'!DA3)</f>
        <v>0/0</v>
      </c>
      <c r="E10" s="29"/>
      <c r="F10" s="30">
        <f>A10</f>
        <v>831</v>
      </c>
      <c r="G10" s="53" t="str">
        <f>B10</f>
        <v>RUE DE LA MARJOLAINE</v>
      </c>
      <c r="H10" s="109">
        <f>C10</f>
        <v>2694147</v>
      </c>
      <c r="I10" s="126" t="str">
        <f>IF(ISNA(VLOOKUP($H10, 'Worksheet colorant'!$K$2:$AK$4, 2, FALSE)), "", VLOOKUP($H10, 'Worksheet colorant'!$K$2:$AK$4, 2, FALSE))</f>
        <v/>
      </c>
      <c r="J10" s="117" t="e">
        <f>IF(VLOOKUP($H10,'Worksheet colorant'!$K$2:$AK$4,19,FALSE)="Oui", "X", "")</f>
        <v>#N/A</v>
      </c>
      <c r="K10" s="118" t="e">
        <f>IF(VLOOKUP($H10,'Worksheet colorant'!$K$2:$AK$4,20,FALSE)="Oui", "X", "")</f>
        <v>#N/A</v>
      </c>
      <c r="L10" s="119" t="e">
        <f>IF(VLOOKUP($H10,'Worksheet colorant'!$K$2:$AK$4,23,FALSE)="Oui", "X", "")</f>
        <v>#N/A</v>
      </c>
      <c r="M10" s="117" t="e">
        <f>IF(VLOOKUP($H10,'Worksheet colorant'!$K$2:$AK$4,9,FALSE)="Oui", "X", "")</f>
        <v>#N/A</v>
      </c>
      <c r="N10" s="118" t="e">
        <f>IF(VLOOKUP($H10,'Worksheet colorant'!$K$2:$AK$4,10,FALSE)="Oui", "X", "")</f>
        <v>#N/A</v>
      </c>
      <c r="O10" s="119" t="e">
        <f>IF(VLOOKUP($H10,'Worksheet colorant'!$K$2:$AK$4,11,FALSE)="Oui", "X", "")</f>
        <v>#N/A</v>
      </c>
      <c r="P10" s="120" t="e">
        <f>IF(VLOOKUP($H10,'Worksheet colorant'!$K$2:$AK$4,26,FALSE)="Conforme", "Conforme", "Non conforme")</f>
        <v>#N/A</v>
      </c>
      <c r="Q10" s="31" t="e">
        <f>_xlfn.IFS(VLOOKUP($H10, 'Worksheet colorant'!$K$2:$AK$4, 13, FALSE)&lt;&gt;"", VLOOKUP($H10, 'Worksheet colorant'!$K$2:$AK$4, 13, FALSE), VLOOKUP($H10, 'Worksheet colorant'!$K$2:$AK$4, 24, FALSE)&lt;&gt;"", VLOOKUP($H10, 'Worksheet colorant'!$K$2:$AK$4, 24, FALSE))</f>
        <v>#N/A</v>
      </c>
    </row>
    <row r="11" spans="1:17" ht="36" customHeight="1" x14ac:dyDescent="0.2">
      <c r="A11" s="14">
        <f>_xlfn.IFS('Worksheet fumée'!Q4&gt;0,'Worksheet fumée'!Q4, 'Worksheet fumée'!AC4&gt;0,'Worksheet fumée'!AC4, 'Worksheet fumée'!AM4&gt;0,'Worksheet fumée'!AM4, 'Worksheet fumée'!AW4&gt;0,'Worksheet fumée'!AW4, 'Worksheet fumée'!BG4&gt;0,'Worksheet fumée'!BG4, 'Worksheet fumée'!BQ4&gt;0,'Worksheet fumée'!BQ4, 'Worksheet fumée'!CA4&gt;0,'Worksheet fumée'!CA4, 'Worksheet fumée'!CK4&gt;0,'Worksheet fumée'!CK4, 'Worksheet fumée'!CV4&gt;0,'Worksheet fumée'!CV4)</f>
        <v>855</v>
      </c>
      <c r="B11" s="15" t="str">
        <f>_xlfn.IFS('Worksheet fumée'!R4&gt;0,'Worksheet fumée'!R4, 'Worksheet fumée'!AD4&gt;0,'Worksheet fumée'!AD4, 'Worksheet fumée'!AN4&gt;0,'Worksheet fumée'!AN4, 'Worksheet fumée'!AX4&gt;0,'Worksheet fumée'!AX4, 'Worksheet fumée'!BH4&gt;0,'Worksheet fumée'!BH4, 'Worksheet fumée'!BR4&gt;0,'Worksheet fumée'!BR4, 'Worksheet fumée'!CB4&gt;0,'Worksheet fumée'!CB4, 'Worksheet fumée'!CL4&gt;0,'Worksheet fumée'!CL4, 'Worksheet fumée'!CW4&gt;0,'Worksheet fumée'!CW4)</f>
        <v>RUE DU FENOUIL</v>
      </c>
      <c r="C11" s="105">
        <f>_xlfn.IFS('Worksheet fumée'!S4&gt;0,'Worksheet fumée'!S4, 'Worksheet fumée'!AE4&gt;0,'Worksheet fumée'!AE4, 'Worksheet fumée'!AO4&gt;0,'Worksheet fumée'!AO4, 'Worksheet fumée'!AY4&gt;0,'Worksheet fumée'!AY4, 'Worksheet fumée'!BI4&gt;0,'Worksheet fumée'!BI4, 'Worksheet fumée'!BS4&gt;0,'Worksheet fumée'!BS4, 'Worksheet fumée'!CC4&gt;0,'Worksheet fumée'!CC4, 'Worksheet fumée'!CM4&gt;0,'Worksheet fumée'!CM4, 'Worksheet fumée'!CX4&gt;0,'Worksheet fumée'!CX4)</f>
        <v>2694114</v>
      </c>
      <c r="D11" s="47" t="str">
        <f>_xlfn.IFS('Worksheet fumée'!V4&lt;&gt;"",'Worksheet fumée'!W4&amp;"/"&amp;'Worksheet fumée'!V4, 'Worksheet fumée'!AH4&lt;&gt;"",'Worksheet fumée'!AI4&amp;"/"&amp;'Worksheet fumée'!AH4, 'Worksheet fumée'!AR4&lt;&gt;"",'Worksheet fumée'!AS4&amp;"/"&amp;'Worksheet fumée'!AR4, 'Worksheet fumée'!BB4&lt;&gt;"",'Worksheet fumée'!BC4&amp;"/"&amp;'Worksheet fumée'!BB4, 'Worksheet fumée'!BL4&lt;&gt;"",'Worksheet fumée'!BM4&amp;"/"&amp;'Worksheet fumée'!BL4, 'Worksheet fumée'!BV4&lt;&gt;"",'Worksheet fumée'!BW4&amp;"/"&amp;'Worksheet fumée'!BV4, 'Worksheet fumée'!CF4&lt;&gt;"",'Worksheet fumée'!CG4&amp;"/"&amp;'Worksheet fumée'!CF4, 'Worksheet fumée'!CP4&lt;&gt;"",'Worksheet fumée'!CQ4&amp;"/"&amp;'Worksheet fumée'!CP4, 'Worksheet fumée'!AH4&lt;&gt;"",'Worksheet fumée'!AI4&amp;"/"&amp;'Worksheet fumée'!AH4, 'Worksheet fumée'!DA4&lt;&gt;"",'Worksheet fumée'!DB4&amp;"/"&amp;'Worksheet fumée'!DA4)</f>
        <v>0/0</v>
      </c>
      <c r="E11" s="29"/>
      <c r="F11" s="30">
        <f>A11</f>
        <v>855</v>
      </c>
      <c r="G11" s="53" t="str">
        <f>B11</f>
        <v>RUE DU FENOUIL</v>
      </c>
      <c r="H11" s="109">
        <f>C11</f>
        <v>2694114</v>
      </c>
      <c r="I11" s="126" t="str">
        <f>IF(ISNA(VLOOKUP($H11, 'Worksheet colorant'!$K$2:$AK$4, 2, FALSE)), "", VLOOKUP($H11, 'Worksheet colorant'!$K$2:$AK$4, 2, FALSE))</f>
        <v/>
      </c>
      <c r="J11" s="117" t="e">
        <f>IF(VLOOKUP($H11,'Worksheet colorant'!$K$2:$AK$4,19,FALSE)="Oui", "X", "")</f>
        <v>#N/A</v>
      </c>
      <c r="K11" s="118" t="e">
        <f>IF(VLOOKUP($H11,'Worksheet colorant'!$K$2:$AK$4,20,FALSE)="Oui", "X", "")</f>
        <v>#N/A</v>
      </c>
      <c r="L11" s="119" t="e">
        <f>IF(VLOOKUP($H11,'Worksheet colorant'!$K$2:$AK$4,23,FALSE)="Oui", "X", "")</f>
        <v>#N/A</v>
      </c>
      <c r="M11" s="117" t="e">
        <f>IF(VLOOKUP($H11,'Worksheet colorant'!$K$2:$AK$4,9,FALSE)="Oui", "X", "")</f>
        <v>#N/A</v>
      </c>
      <c r="N11" s="118" t="e">
        <f>IF(VLOOKUP($H11,'Worksheet colorant'!$K$2:$AK$4,10,FALSE)="Oui", "X", "")</f>
        <v>#N/A</v>
      </c>
      <c r="O11" s="119" t="e">
        <f>IF(VLOOKUP($H11,'Worksheet colorant'!$K$2:$AK$4,11,FALSE)="Oui", "X", "")</f>
        <v>#N/A</v>
      </c>
      <c r="P11" s="120" t="e">
        <f>IF(VLOOKUP($H11,'Worksheet colorant'!$K$2:$AK$4,26,FALSE)="Conforme", "Conforme", "Non conforme")</f>
        <v>#N/A</v>
      </c>
      <c r="Q11" s="31" t="e">
        <f>_xlfn.IFS(VLOOKUP($H11, 'Worksheet colorant'!$K$2:$AK$4, 13, FALSE)&lt;&gt;"", VLOOKUP($H11, 'Worksheet colorant'!$K$2:$AK$4, 13, FALSE), VLOOKUP($H11, 'Worksheet colorant'!$K$2:$AK$4, 24, FALSE)&lt;&gt;"", VLOOKUP($H11, 'Worksheet colorant'!$K$2:$AK$4, 24, FALSE))</f>
        <v>#N/A</v>
      </c>
    </row>
    <row r="12" spans="1:17" ht="36" customHeight="1" x14ac:dyDescent="0.2">
      <c r="A12" s="14">
        <f>_xlfn.IFS('Worksheet fumée'!Q5&gt;0,'Worksheet fumée'!Q5, 'Worksheet fumée'!AC5&gt;0,'Worksheet fumée'!AC5, 'Worksheet fumée'!AM5&gt;0,'Worksheet fumée'!AM5, 'Worksheet fumée'!AW5&gt;0,'Worksheet fumée'!AW5, 'Worksheet fumée'!BG5&gt;0,'Worksheet fumée'!BG5, 'Worksheet fumée'!BQ5&gt;0,'Worksheet fumée'!BQ5, 'Worksheet fumée'!CA5&gt;0,'Worksheet fumée'!CA5, 'Worksheet fumée'!CK5&gt;0,'Worksheet fumée'!CK5, 'Worksheet fumée'!CV5&gt;0,'Worksheet fumée'!CV5)</f>
        <v>853</v>
      </c>
      <c r="B12" s="15" t="str">
        <f>_xlfn.IFS('Worksheet fumée'!R5&gt;0,'Worksheet fumée'!R5, 'Worksheet fumée'!AD5&gt;0,'Worksheet fumée'!AD5, 'Worksheet fumée'!AN5&gt;0,'Worksheet fumée'!AN5, 'Worksheet fumée'!AX5&gt;0,'Worksheet fumée'!AX5, 'Worksheet fumée'!BH5&gt;0,'Worksheet fumée'!BH5, 'Worksheet fumée'!BR5&gt;0,'Worksheet fumée'!BR5, 'Worksheet fumée'!CB5&gt;0,'Worksheet fumée'!CB5, 'Worksheet fumée'!CL5&gt;0,'Worksheet fumée'!CL5, 'Worksheet fumée'!CW5&gt;0,'Worksheet fumée'!CW5)</f>
        <v>RUE DU FENOUIL</v>
      </c>
      <c r="C12" s="105">
        <f>_xlfn.IFS('Worksheet fumée'!S5&gt;0,'Worksheet fumée'!S5, 'Worksheet fumée'!AE5&gt;0,'Worksheet fumée'!AE5, 'Worksheet fumée'!AO5&gt;0,'Worksheet fumée'!AO5, 'Worksheet fumée'!AY5&gt;0,'Worksheet fumée'!AY5, 'Worksheet fumée'!BI5&gt;0,'Worksheet fumée'!BI5, 'Worksheet fumée'!BS5&gt;0,'Worksheet fumée'!BS5, 'Worksheet fumée'!CC5&gt;0,'Worksheet fumée'!CC5, 'Worksheet fumée'!CM5&gt;0,'Worksheet fumée'!CM5, 'Worksheet fumée'!CX5&gt;0,'Worksheet fumée'!CX5)</f>
        <v>2694113</v>
      </c>
      <c r="D12" s="47" t="str">
        <f>_xlfn.IFS('Worksheet fumée'!V5&lt;&gt;"",'Worksheet fumée'!W5&amp;"/"&amp;'Worksheet fumée'!V5, 'Worksheet fumée'!AH5&lt;&gt;"",'Worksheet fumée'!AI5&amp;"/"&amp;'Worksheet fumée'!AH5, 'Worksheet fumée'!AR5&lt;&gt;"",'Worksheet fumée'!AS5&amp;"/"&amp;'Worksheet fumée'!AR5, 'Worksheet fumée'!BB5&lt;&gt;"",'Worksheet fumée'!BC5&amp;"/"&amp;'Worksheet fumée'!BB5, 'Worksheet fumée'!BL5&lt;&gt;"",'Worksheet fumée'!BM5&amp;"/"&amp;'Worksheet fumée'!BL5, 'Worksheet fumée'!BV5&lt;&gt;"",'Worksheet fumée'!BW5&amp;"/"&amp;'Worksheet fumée'!BV5, 'Worksheet fumée'!CF5&lt;&gt;"",'Worksheet fumée'!CG5&amp;"/"&amp;'Worksheet fumée'!CF5, 'Worksheet fumée'!CP5&lt;&gt;"",'Worksheet fumée'!CQ5&amp;"/"&amp;'Worksheet fumée'!CP5, 'Worksheet fumée'!AH5&lt;&gt;"",'Worksheet fumée'!AI5&amp;"/"&amp;'Worksheet fumée'!AH5, 'Worksheet fumée'!DA5&lt;&gt;"",'Worksheet fumée'!DB5&amp;"/"&amp;'Worksheet fumée'!DA5)</f>
        <v>1/1</v>
      </c>
      <c r="E12" s="29"/>
      <c r="F12" s="30">
        <f>A12</f>
        <v>853</v>
      </c>
      <c r="G12" s="53" t="str">
        <f>B12</f>
        <v>RUE DU FENOUIL</v>
      </c>
      <c r="H12" s="109">
        <v>2694113</v>
      </c>
      <c r="I12" s="126">
        <f>IF(ISNA(VLOOKUP($H12, 'Worksheet colorant'!$K$2:$AK$4, 2, FALSE)), "", VLOOKUP($H12, 'Worksheet colorant'!$K$2:$AK$4, 2, FALSE))</f>
        <v>43005</v>
      </c>
      <c r="J12" s="117" t="str">
        <f>IF(VLOOKUP($H12,'Worksheet colorant'!$K$2:$AK$4,19,FALSE)="Oui", "X", "")</f>
        <v/>
      </c>
      <c r="K12" s="118" t="str">
        <f>IF(VLOOKUP($H12,'Worksheet colorant'!$K$2:$AK$4,20,FALSE)="Oui", "X", "")</f>
        <v/>
      </c>
      <c r="L12" s="119" t="str">
        <f>IF(VLOOKUP($H12,'Worksheet colorant'!$K$2:$AK$4,23,FALSE)="Oui", "X", "")</f>
        <v/>
      </c>
      <c r="M12" s="117" t="str">
        <f>IF(VLOOKUP($H12,'Worksheet colorant'!$K$2:$AK$4,9,FALSE)="Oui", "X", "")</f>
        <v/>
      </c>
      <c r="N12" s="118" t="str">
        <f>IF(VLOOKUP($H12,'Worksheet colorant'!$K$2:$AK$4,10,FALSE)="Oui", "X", "")</f>
        <v>X</v>
      </c>
      <c r="O12" s="119" t="str">
        <f>IF(VLOOKUP($H12,'Worksheet colorant'!$K$2:$AK$4,11,FALSE)="Oui", "X", "")</f>
        <v/>
      </c>
      <c r="P12" s="120" t="str">
        <f>IF(VLOOKUP($H12,'Worksheet colorant'!$K$2:$AK$4,26,FALSE)="Conforme", "Conforme", "Non conforme")</f>
        <v>Non conforme</v>
      </c>
      <c r="Q12" s="31" t="e">
        <f>_xlfn.IFS(VLOOKUP($H12, 'Worksheet colorant'!$K$2:$AK$4, 13, FALSE)&lt;&gt;"", VLOOKUP($H12, 'Worksheet colorant'!$K$2:$AK$4, 13, FALSE), VLOOKUP($H12, 'Worksheet colorant'!$K$2:$AK$4, 24, FALSE)&lt;&gt;"", VLOOKUP($H12, 'Worksheet colorant'!$K$2:$AK$4, 24, FALSE))</f>
        <v>#N/A</v>
      </c>
    </row>
    <row r="13" spans="1:17" ht="36" customHeight="1" x14ac:dyDescent="0.2">
      <c r="A13" s="14">
        <f>_xlfn.IFS('Worksheet fumée'!Q6&gt;0,'Worksheet fumée'!Q6, 'Worksheet fumée'!AC6&gt;0,'Worksheet fumée'!AC6, 'Worksheet fumée'!AM6&gt;0,'Worksheet fumée'!AM6, 'Worksheet fumée'!AW6&gt;0,'Worksheet fumée'!AW6, 'Worksheet fumée'!BG6&gt;0,'Worksheet fumée'!BG6, 'Worksheet fumée'!BQ6&gt;0,'Worksheet fumée'!BQ6, 'Worksheet fumée'!CA6&gt;0,'Worksheet fumée'!CA6, 'Worksheet fumée'!CK6&gt;0,'Worksheet fumée'!CK6, 'Worksheet fumée'!CV6&gt;0,'Worksheet fumée'!CV6)</f>
        <v>841</v>
      </c>
      <c r="B13" s="15" t="str">
        <f>_xlfn.IFS('Worksheet fumée'!R6&gt;0,'Worksheet fumée'!R6, 'Worksheet fumée'!AD6&gt;0,'Worksheet fumée'!AD6, 'Worksheet fumée'!AN6&gt;0,'Worksheet fumée'!AN6, 'Worksheet fumée'!AX6&gt;0,'Worksheet fumée'!AX6, 'Worksheet fumée'!BH6&gt;0,'Worksheet fumée'!BH6, 'Worksheet fumée'!BR6&gt;0,'Worksheet fumée'!BR6, 'Worksheet fumée'!CB6&gt;0,'Worksheet fumée'!CB6, 'Worksheet fumée'!CL6&gt;0,'Worksheet fumée'!CL6, 'Worksheet fumée'!CW6&gt;0,'Worksheet fumée'!CW6)</f>
        <v>RUE DU FENOUIL</v>
      </c>
      <c r="C13" s="105">
        <f>_xlfn.IFS('Worksheet fumée'!S6&gt;0,'Worksheet fumée'!S6, 'Worksheet fumée'!AE6&gt;0,'Worksheet fumée'!AE6, 'Worksheet fumée'!AO6&gt;0,'Worksheet fumée'!AO6, 'Worksheet fumée'!AY6&gt;0,'Worksheet fumée'!AY6, 'Worksheet fumée'!BI6&gt;0,'Worksheet fumée'!BI6, 'Worksheet fumée'!BS6&gt;0,'Worksheet fumée'!BS6, 'Worksheet fumée'!CC6&gt;0,'Worksheet fumée'!CC6, 'Worksheet fumée'!CM6&gt;0,'Worksheet fumée'!CM6, 'Worksheet fumée'!CX6&gt;0,'Worksheet fumée'!CX6)</f>
        <v>2694123</v>
      </c>
      <c r="D13" s="47" t="str">
        <f>_xlfn.IFS('Worksheet fumée'!V6&lt;&gt;"",'Worksheet fumée'!W6&amp;"/"&amp;'Worksheet fumée'!V6, 'Worksheet fumée'!AH6&lt;&gt;"",'Worksheet fumée'!AI6&amp;"/"&amp;'Worksheet fumée'!AH6, 'Worksheet fumée'!AR6&lt;&gt;"",'Worksheet fumée'!AS6&amp;"/"&amp;'Worksheet fumée'!AR6, 'Worksheet fumée'!BB6&lt;&gt;"",'Worksheet fumée'!BC6&amp;"/"&amp;'Worksheet fumée'!BB6, 'Worksheet fumée'!BL6&lt;&gt;"",'Worksheet fumée'!BM6&amp;"/"&amp;'Worksheet fumée'!BL6, 'Worksheet fumée'!BV6&lt;&gt;"",'Worksheet fumée'!BW6&amp;"/"&amp;'Worksheet fumée'!BV6, 'Worksheet fumée'!CF6&lt;&gt;"",'Worksheet fumée'!CG6&amp;"/"&amp;'Worksheet fumée'!CF6, 'Worksheet fumée'!CP6&lt;&gt;"",'Worksheet fumée'!CQ6&amp;"/"&amp;'Worksheet fumée'!CP6, 'Worksheet fumée'!AH6&lt;&gt;"",'Worksheet fumée'!AI6&amp;"/"&amp;'Worksheet fumée'!AH6, 'Worksheet fumée'!DA6&lt;&gt;"",'Worksheet fumée'!DB6&amp;"/"&amp;'Worksheet fumée'!DA6)</f>
        <v>1/1</v>
      </c>
      <c r="E13" s="29"/>
      <c r="F13" s="30">
        <f>A13</f>
        <v>841</v>
      </c>
      <c r="G13" s="53" t="str">
        <f>B13</f>
        <v>RUE DU FENOUIL</v>
      </c>
      <c r="H13" s="109">
        <f>C13</f>
        <v>2694123</v>
      </c>
      <c r="I13" s="126">
        <f>IF(ISNA(VLOOKUP($H13, 'Worksheet colorant'!$K$2:$AK$4, 2, FALSE)), "", VLOOKUP($H13, 'Worksheet colorant'!$K$2:$AK$4, 2, FALSE))</f>
        <v>43005</v>
      </c>
      <c r="J13" s="117" t="str">
        <f>IF(VLOOKUP($H13,'Worksheet colorant'!$K$2:$AK$4,19,FALSE)="Oui", "X", "")</f>
        <v/>
      </c>
      <c r="K13" s="118" t="str">
        <f>IF(VLOOKUP($H13,'Worksheet colorant'!$K$2:$AK$4,20,FALSE)="Oui", "X", "")</f>
        <v/>
      </c>
      <c r="L13" s="119" t="str">
        <f>IF(VLOOKUP($H13,'Worksheet colorant'!$K$2:$AK$4,23,FALSE)="Oui", "X", "")</f>
        <v/>
      </c>
      <c r="M13" s="117" t="str">
        <f>IF(VLOOKUP($H13,'Worksheet colorant'!$K$2:$AK$4,9,FALSE)="Oui", "X", "")</f>
        <v/>
      </c>
      <c r="N13" s="118" t="str">
        <f>IF(VLOOKUP($H13,'Worksheet colorant'!$K$2:$AK$4,10,FALSE)="Oui", "X", "")</f>
        <v>X</v>
      </c>
      <c r="O13" s="119" t="str">
        <f>IF(VLOOKUP($H13,'Worksheet colorant'!$K$2:$AK$4,11,FALSE)="Oui", "X", "")</f>
        <v/>
      </c>
      <c r="P13" s="120" t="str">
        <f>IF(VLOOKUP($H13,'Worksheet colorant'!$K$2:$AK$4,26,FALSE)="Conforme", "Conforme", "Non conforme")</f>
        <v>Non conforme</v>
      </c>
      <c r="Q13" s="31" t="e">
        <f>_xlfn.IFS(VLOOKUP($H13, 'Worksheet colorant'!$K$2:$AK$4, 13, FALSE)&lt;&gt;"", VLOOKUP($H13, 'Worksheet colorant'!$K$2:$AK$4, 13, FALSE), VLOOKUP($H13, 'Worksheet colorant'!$K$2:$AK$4, 24, FALSE)&lt;&gt;"", VLOOKUP($H13, 'Worksheet colorant'!$K$2:$AK$4, 24, FALSE))</f>
        <v>#N/A</v>
      </c>
    </row>
    <row r="14" spans="1:17" ht="36" customHeight="1" x14ac:dyDescent="0.2">
      <c r="A14" s="14">
        <f>_xlfn.IFS('Worksheet fumée'!Q7&gt;0,'Worksheet fumée'!Q7, 'Worksheet fumée'!AC7&gt;0,'Worksheet fumée'!AC7, 'Worksheet fumée'!AM7&gt;0,'Worksheet fumée'!AM7, 'Worksheet fumée'!AW7&gt;0,'Worksheet fumée'!AW7, 'Worksheet fumée'!BG7&gt;0,'Worksheet fumée'!BG7, 'Worksheet fumée'!BQ7&gt;0,'Worksheet fumée'!BQ7, 'Worksheet fumée'!CA7&gt;0,'Worksheet fumée'!CA7, 'Worksheet fumée'!CK7&gt;0,'Worksheet fumée'!CK7, 'Worksheet fumée'!CV7&gt;0,'Worksheet fumée'!CV7)</f>
        <v>842</v>
      </c>
      <c r="B14" s="15" t="str">
        <f>_xlfn.IFS('Worksheet fumée'!R7&gt;0,'Worksheet fumée'!R7, 'Worksheet fumée'!AD7&gt;0,'Worksheet fumée'!AD7, 'Worksheet fumée'!AN7&gt;0,'Worksheet fumée'!AN7, 'Worksheet fumée'!AX7&gt;0,'Worksheet fumée'!AX7, 'Worksheet fumée'!BH7&gt;0,'Worksheet fumée'!BH7, 'Worksheet fumée'!BR7&gt;0,'Worksheet fumée'!BR7, 'Worksheet fumée'!CB7&gt;0,'Worksheet fumée'!CB7, 'Worksheet fumée'!CL7&gt;0,'Worksheet fumée'!CL7, 'Worksheet fumée'!CW7&gt;0,'Worksheet fumée'!CW7)</f>
        <v>RUE DU FENOUIL</v>
      </c>
      <c r="C14" s="105">
        <f>_xlfn.IFS('Worksheet fumée'!S7&gt;0,'Worksheet fumée'!S7, 'Worksheet fumée'!AE7&gt;0,'Worksheet fumée'!AE7, 'Worksheet fumée'!AO7&gt;0,'Worksheet fumée'!AO7, 'Worksheet fumée'!AY7&gt;0,'Worksheet fumée'!AY7, 'Worksheet fumée'!BI7&gt;0,'Worksheet fumée'!BI7, 'Worksheet fumée'!BS7&gt;0,'Worksheet fumée'!BS7, 'Worksheet fumée'!CC7&gt;0,'Worksheet fumée'!CC7, 'Worksheet fumée'!CM7&gt;0,'Worksheet fumée'!CM7, 'Worksheet fumée'!CX7&gt;0,'Worksheet fumée'!CX7)</f>
        <v>2694158</v>
      </c>
      <c r="D14" s="47" t="str">
        <f>_xlfn.IFS('Worksheet fumée'!V7&lt;&gt;"",'Worksheet fumée'!W7&amp;"/"&amp;'Worksheet fumée'!V7, 'Worksheet fumée'!AH7&lt;&gt;"",'Worksheet fumée'!AI7&amp;"/"&amp;'Worksheet fumée'!AH7, 'Worksheet fumée'!AR7&lt;&gt;"",'Worksheet fumée'!AS7&amp;"/"&amp;'Worksheet fumée'!AR7, 'Worksheet fumée'!BB7&lt;&gt;"",'Worksheet fumée'!BC7&amp;"/"&amp;'Worksheet fumée'!BB7, 'Worksheet fumée'!BL7&lt;&gt;"",'Worksheet fumée'!BM7&amp;"/"&amp;'Worksheet fumée'!BL7, 'Worksheet fumée'!BV7&lt;&gt;"",'Worksheet fumée'!BW7&amp;"/"&amp;'Worksheet fumée'!BV7, 'Worksheet fumée'!CF7&lt;&gt;"",'Worksheet fumée'!CG7&amp;"/"&amp;'Worksheet fumée'!CF7, 'Worksheet fumée'!CP7&lt;&gt;"",'Worksheet fumée'!CQ7&amp;"/"&amp;'Worksheet fumée'!CP7, 'Worksheet fumée'!AH7&lt;&gt;"",'Worksheet fumée'!AI7&amp;"/"&amp;'Worksheet fumée'!AH7, 'Worksheet fumée'!DA7&lt;&gt;"",'Worksheet fumée'!DB7&amp;"/"&amp;'Worksheet fumée'!DA7)</f>
        <v>0/0</v>
      </c>
      <c r="E14" s="29"/>
      <c r="F14" s="30">
        <f>A14</f>
        <v>842</v>
      </c>
      <c r="G14" s="53" t="str">
        <f>B14</f>
        <v>RUE DU FENOUIL</v>
      </c>
      <c r="H14" s="109">
        <f>C14</f>
        <v>2694158</v>
      </c>
      <c r="I14" s="126">
        <f>IF(ISNA(VLOOKUP($H14, 'Worksheet colorant'!$K$2:$AK$4, 2, FALSE)), "", VLOOKUP($H14, 'Worksheet colorant'!$K$2:$AK$4, 2, FALSE))</f>
        <v>43005</v>
      </c>
      <c r="J14" s="117" t="str">
        <f>IF(VLOOKUP($H14,'Worksheet colorant'!$K$2:$AK$4,19,FALSE)="Oui", "X", "")</f>
        <v/>
      </c>
      <c r="K14" s="118" t="str">
        <f>IF(VLOOKUP($H14,'Worksheet colorant'!$K$2:$AK$4,20,FALSE)="Oui", "X", "")</f>
        <v/>
      </c>
      <c r="L14" s="119" t="str">
        <f>IF(VLOOKUP($H14,'Worksheet colorant'!$K$2:$AK$4,23,FALSE)="Oui", "X", "")</f>
        <v/>
      </c>
      <c r="M14" s="117" t="str">
        <f>IF(VLOOKUP($H14,'Worksheet colorant'!$K$2:$AK$4,9,FALSE)="Oui", "X", "")</f>
        <v>X</v>
      </c>
      <c r="N14" s="118" t="str">
        <f>IF(VLOOKUP($H14,'Worksheet colorant'!$K$2:$AK$4,10,FALSE)="Oui", "X", "")</f>
        <v/>
      </c>
      <c r="O14" s="119" t="str">
        <f>IF(VLOOKUP($H14,'Worksheet colorant'!$K$2:$AK$4,11,FALSE)="Oui", "X", "")</f>
        <v/>
      </c>
      <c r="P14" s="120" t="str">
        <f>IF(VLOOKUP($H14,'Worksheet colorant'!$K$2:$AK$4,26,FALSE)="Conforme", "Conforme", "Non conforme")</f>
        <v>Conforme</v>
      </c>
      <c r="Q14" s="31" t="e">
        <f>_xlfn.IFS(VLOOKUP($H14, 'Worksheet colorant'!$K$2:$AK$4, 13, FALSE)&lt;&gt;"", VLOOKUP($H14, 'Worksheet colorant'!$K$2:$AK$4, 13, FALSE), VLOOKUP($H14, 'Worksheet colorant'!$K$2:$AK$4, 24, FALSE)&lt;&gt;"", VLOOKUP($H14, 'Worksheet colorant'!$K$2:$AK$4, 24, FALSE))</f>
        <v>#N/A</v>
      </c>
    </row>
    <row r="15" spans="1:17" ht="18" customHeight="1" x14ac:dyDescent="0.2">
      <c r="A15" s="12"/>
      <c r="B15" s="9"/>
      <c r="C15" s="104"/>
      <c r="I15"/>
    </row>
    <row r="16" spans="1:17" ht="27" customHeight="1" x14ac:dyDescent="0.2">
      <c r="A16" s="12"/>
      <c r="B16" s="3"/>
      <c r="C16" s="104"/>
      <c r="G16" s="27"/>
      <c r="I16"/>
    </row>
    <row r="17" spans="1:9" ht="18" customHeight="1" x14ac:dyDescent="0.2">
      <c r="A17" s="12"/>
      <c r="B17" s="3"/>
      <c r="C17" s="104"/>
      <c r="D17" s="52"/>
      <c r="I17"/>
    </row>
    <row r="18" spans="1:9" ht="18" customHeight="1" x14ac:dyDescent="0.2">
      <c r="A18" s="12"/>
      <c r="B18" s="3"/>
      <c r="C18" s="104"/>
      <c r="D18" s="52"/>
      <c r="G18" s="28"/>
      <c r="H18" s="110"/>
      <c r="I18"/>
    </row>
    <row r="19" spans="1:9" ht="18" customHeight="1" x14ac:dyDescent="0.2">
      <c r="A19" s="12"/>
      <c r="B19" s="3"/>
      <c r="C19" s="104"/>
      <c r="D19" s="52"/>
      <c r="I19"/>
    </row>
    <row r="20" spans="1:9" ht="18" customHeight="1" x14ac:dyDescent="0.2">
      <c r="A20" s="12"/>
      <c r="B20" s="3"/>
      <c r="C20" s="104"/>
      <c r="D20" s="52"/>
      <c r="I20"/>
    </row>
    <row r="21" spans="1:9" ht="18" customHeight="1" x14ac:dyDescent="0.2">
      <c r="A21" s="12"/>
      <c r="B21" s="3"/>
      <c r="C21" s="104"/>
      <c r="D21" s="52"/>
      <c r="I21"/>
    </row>
    <row r="22" spans="1:9" ht="18" customHeight="1" x14ac:dyDescent="0.2">
      <c r="A22" s="12"/>
      <c r="B22" s="3"/>
      <c r="C22" s="104"/>
      <c r="D22" s="52"/>
      <c r="I22"/>
    </row>
    <row r="23" spans="1:9" ht="18" customHeight="1" x14ac:dyDescent="0.2">
      <c r="A23" s="12"/>
      <c r="B23" s="3"/>
      <c r="C23" s="104"/>
      <c r="D23" s="52"/>
      <c r="I23"/>
    </row>
    <row r="24" spans="1:9" ht="18" customHeight="1" x14ac:dyDescent="0.2">
      <c r="A24" s="12"/>
      <c r="B24" s="3"/>
      <c r="C24" s="104"/>
      <c r="D24" s="52"/>
      <c r="I24"/>
    </row>
    <row r="25" spans="1:9" ht="18" customHeight="1" x14ac:dyDescent="0.2">
      <c r="A25" s="12"/>
      <c r="B25" s="3"/>
      <c r="C25" s="104"/>
      <c r="D25" s="52"/>
      <c r="I25"/>
    </row>
    <row r="26" spans="1:9" ht="18" customHeight="1" x14ac:dyDescent="0.2">
      <c r="A26" s="12"/>
      <c r="B26" s="3"/>
      <c r="C26" s="104"/>
      <c r="D26" s="52"/>
      <c r="I26"/>
    </row>
    <row r="27" spans="1:9" ht="18" customHeight="1" x14ac:dyDescent="0.2">
      <c r="A27" s="12"/>
      <c r="B27" s="3"/>
      <c r="C27" s="104"/>
      <c r="D27" s="52"/>
      <c r="I27"/>
    </row>
    <row r="28" spans="1:9" ht="18" customHeight="1" x14ac:dyDescent="0.2">
      <c r="A28" s="12"/>
      <c r="B28" s="3"/>
      <c r="C28" s="104"/>
      <c r="I28"/>
    </row>
    <row r="29" spans="1:9" ht="18" customHeight="1" x14ac:dyDescent="0.2">
      <c r="A29" s="12"/>
      <c r="B29" s="3"/>
      <c r="C29" s="104"/>
      <c r="I29"/>
    </row>
    <row r="30" spans="1:9" ht="18" customHeight="1" x14ac:dyDescent="0.2">
      <c r="A30" s="12"/>
      <c r="B30" s="3"/>
      <c r="C30" s="104"/>
      <c r="I30"/>
    </row>
    <row r="31" spans="1:9" ht="18" customHeight="1" x14ac:dyDescent="0.2">
      <c r="A31" s="12"/>
      <c r="B31" s="3"/>
      <c r="C31" s="104"/>
      <c r="I31"/>
    </row>
    <row r="32" spans="1:9" ht="18" customHeight="1" x14ac:dyDescent="0.2">
      <c r="A32" s="12"/>
      <c r="B32" s="3"/>
      <c r="C32" s="104"/>
      <c r="I32"/>
    </row>
    <row r="33" spans="1:9" ht="18" customHeight="1" x14ac:dyDescent="0.2">
      <c r="A33" s="12"/>
      <c r="B33" s="3"/>
      <c r="C33" s="104"/>
      <c r="I33"/>
    </row>
    <row r="34" spans="1:9" ht="18" customHeight="1" x14ac:dyDescent="0.2">
      <c r="A34" s="12"/>
      <c r="B34" s="3"/>
      <c r="C34" s="104"/>
      <c r="I34"/>
    </row>
    <row r="35" spans="1:9" ht="18" customHeight="1" x14ac:dyDescent="0.2">
      <c r="A35" s="12"/>
      <c r="B35" s="3"/>
      <c r="C35" s="104"/>
      <c r="I35"/>
    </row>
    <row r="36" spans="1:9" ht="18" customHeight="1" x14ac:dyDescent="0.2">
      <c r="A36" s="12"/>
      <c r="B36" s="3"/>
      <c r="C36" s="104"/>
      <c r="I36"/>
    </row>
    <row r="37" spans="1:9" ht="18" customHeight="1" x14ac:dyDescent="0.2">
      <c r="A37" s="12"/>
      <c r="B37" s="3"/>
      <c r="C37" s="104"/>
      <c r="I37"/>
    </row>
    <row r="38" spans="1:9" ht="18" customHeight="1" x14ac:dyDescent="0.2">
      <c r="A38" s="12"/>
      <c r="B38" s="3"/>
      <c r="C38" s="104"/>
      <c r="I38"/>
    </row>
    <row r="39" spans="1:9" ht="18" customHeight="1" x14ac:dyDescent="0.2">
      <c r="A39" s="12"/>
      <c r="B39" s="3"/>
      <c r="C39" s="104"/>
      <c r="I39"/>
    </row>
    <row r="40" spans="1:9" ht="18" customHeight="1" x14ac:dyDescent="0.2">
      <c r="A40" s="12"/>
      <c r="B40" s="3"/>
      <c r="C40" s="104"/>
      <c r="I40"/>
    </row>
    <row r="41" spans="1:9" ht="18" customHeight="1" x14ac:dyDescent="0.2">
      <c r="A41" s="12"/>
      <c r="B41" s="3"/>
      <c r="C41" s="104"/>
      <c r="I41"/>
    </row>
    <row r="42" spans="1:9" ht="18" customHeight="1" x14ac:dyDescent="0.2">
      <c r="A42" s="12"/>
      <c r="B42" s="3"/>
      <c r="C42" s="104"/>
      <c r="I42"/>
    </row>
    <row r="43" spans="1:9" ht="18" customHeight="1" x14ac:dyDescent="0.2">
      <c r="A43" s="12"/>
      <c r="B43" s="3"/>
      <c r="C43" s="104"/>
      <c r="I43"/>
    </row>
    <row r="44" spans="1:9" ht="18" customHeight="1" x14ac:dyDescent="0.2">
      <c r="A44" s="12"/>
      <c r="B44" s="3"/>
      <c r="C44" s="104"/>
      <c r="I44"/>
    </row>
    <row r="45" spans="1:9" ht="18" customHeight="1" x14ac:dyDescent="0.2">
      <c r="A45" s="12"/>
      <c r="B45" s="3"/>
      <c r="C45" s="104"/>
      <c r="I45"/>
    </row>
    <row r="46" spans="1:9" ht="18" customHeight="1" x14ac:dyDescent="0.2">
      <c r="A46" s="12"/>
      <c r="B46" s="3"/>
      <c r="C46" s="104"/>
      <c r="I46"/>
    </row>
    <row r="47" spans="1:9" ht="18" customHeight="1" x14ac:dyDescent="0.2">
      <c r="A47" s="12"/>
      <c r="B47" s="3"/>
      <c r="C47" s="104"/>
      <c r="I47"/>
    </row>
    <row r="48" spans="1:9" ht="18" customHeight="1" x14ac:dyDescent="0.2">
      <c r="A48" s="12"/>
      <c r="B48" s="3"/>
      <c r="C48" s="104"/>
      <c r="I48"/>
    </row>
    <row r="49" spans="1:9" ht="18" customHeight="1" x14ac:dyDescent="0.2">
      <c r="A49" s="12"/>
      <c r="B49" s="3"/>
      <c r="C49" s="104"/>
      <c r="I49"/>
    </row>
    <row r="50" spans="1:9" ht="18" customHeight="1" x14ac:dyDescent="0.2">
      <c r="A50" s="12"/>
      <c r="B50" s="3"/>
      <c r="C50" s="104"/>
      <c r="I50"/>
    </row>
    <row r="51" spans="1:9" ht="18" customHeight="1" x14ac:dyDescent="0.2">
      <c r="A51" s="12"/>
      <c r="B51" s="3"/>
      <c r="C51" s="104"/>
      <c r="I51"/>
    </row>
    <row r="52" spans="1:9" ht="18" customHeight="1" x14ac:dyDescent="0.2">
      <c r="A52" s="12"/>
      <c r="B52" s="3"/>
      <c r="C52" s="104"/>
      <c r="I52"/>
    </row>
    <row r="53" spans="1:9" ht="18" customHeight="1" x14ac:dyDescent="0.2">
      <c r="A53" s="12"/>
      <c r="B53" s="3"/>
      <c r="C53" s="104"/>
      <c r="I53"/>
    </row>
    <row r="54" spans="1:9" ht="18" customHeight="1" x14ac:dyDescent="0.2">
      <c r="C54" s="104"/>
      <c r="I54"/>
    </row>
    <row r="55" spans="1:9" ht="18" customHeight="1" x14ac:dyDescent="0.2">
      <c r="C55" s="104"/>
      <c r="I55"/>
    </row>
    <row r="56" spans="1:9" ht="18" customHeight="1" x14ac:dyDescent="0.2">
      <c r="C56" s="104"/>
      <c r="I56"/>
    </row>
    <row r="57" spans="1:9" ht="18" customHeight="1" x14ac:dyDescent="0.2">
      <c r="C57" s="104"/>
      <c r="I57"/>
    </row>
    <row r="58" spans="1:9" ht="18" customHeight="1" x14ac:dyDescent="0.2">
      <c r="C58" s="104"/>
      <c r="I58"/>
    </row>
    <row r="59" spans="1:9" ht="18" customHeight="1" x14ac:dyDescent="0.2">
      <c r="C59" s="104"/>
      <c r="I59"/>
    </row>
    <row r="60" spans="1:9" ht="18" customHeight="1" x14ac:dyDescent="0.2">
      <c r="C60" s="104"/>
      <c r="I60"/>
    </row>
    <row r="61" spans="1:9" ht="18" customHeight="1" x14ac:dyDescent="0.2">
      <c r="C61" s="104"/>
      <c r="I61"/>
    </row>
    <row r="62" spans="1:9" ht="18" customHeight="1" x14ac:dyDescent="0.2">
      <c r="C62" s="104"/>
      <c r="I62"/>
    </row>
    <row r="63" spans="1:9" ht="18" customHeight="1" x14ac:dyDescent="0.2">
      <c r="C63" s="104"/>
      <c r="I63"/>
    </row>
    <row r="64" spans="1:9" ht="18" customHeight="1" x14ac:dyDescent="0.2">
      <c r="C64" s="104"/>
      <c r="I64"/>
    </row>
    <row r="65" spans="3:9" ht="18" customHeight="1" x14ac:dyDescent="0.2">
      <c r="C65" s="104"/>
      <c r="I65"/>
    </row>
    <row r="66" spans="3:9" ht="18" customHeight="1" x14ac:dyDescent="0.2">
      <c r="C66" s="104"/>
      <c r="I66"/>
    </row>
    <row r="67" spans="3:9" ht="18" customHeight="1" x14ac:dyDescent="0.2">
      <c r="C67" s="104"/>
      <c r="I67"/>
    </row>
    <row r="68" spans="3:9" ht="18" customHeight="1" x14ac:dyDescent="0.2">
      <c r="C68" s="104"/>
      <c r="I68"/>
    </row>
    <row r="69" spans="3:9" ht="18" customHeight="1" x14ac:dyDescent="0.2">
      <c r="C69" s="104"/>
      <c r="I69"/>
    </row>
    <row r="70" spans="3:9" ht="18" customHeight="1" x14ac:dyDescent="0.2">
      <c r="C70" s="104"/>
      <c r="I70"/>
    </row>
    <row r="71" spans="3:9" ht="18" customHeight="1" x14ac:dyDescent="0.2">
      <c r="C71" s="104"/>
      <c r="I71"/>
    </row>
    <row r="72" spans="3:9" ht="18" customHeight="1" x14ac:dyDescent="0.2">
      <c r="C72" s="104"/>
      <c r="I72"/>
    </row>
    <row r="73" spans="3:9" ht="18" customHeight="1" x14ac:dyDescent="0.2">
      <c r="C73" s="104"/>
      <c r="I73"/>
    </row>
    <row r="74" spans="3:9" ht="18" customHeight="1" x14ac:dyDescent="0.2">
      <c r="C74" s="104"/>
      <c r="I74"/>
    </row>
    <row r="75" spans="3:9" ht="18" customHeight="1" x14ac:dyDescent="0.2">
      <c r="C75" s="104"/>
      <c r="I75"/>
    </row>
    <row r="76" spans="3:9" ht="18" customHeight="1" x14ac:dyDescent="0.2">
      <c r="C76" s="104"/>
      <c r="I76"/>
    </row>
    <row r="77" spans="3:9" ht="18" customHeight="1" x14ac:dyDescent="0.2">
      <c r="C77" s="104"/>
      <c r="I77"/>
    </row>
    <row r="78" spans="3:9" ht="18" customHeight="1" x14ac:dyDescent="0.2">
      <c r="C78" s="104"/>
      <c r="I78"/>
    </row>
    <row r="79" spans="3:9" ht="18" customHeight="1" x14ac:dyDescent="0.2">
      <c r="C79" s="104"/>
      <c r="I79"/>
    </row>
    <row r="80" spans="3:9" ht="18" customHeight="1" x14ac:dyDescent="0.2">
      <c r="C80" s="104"/>
      <c r="I80"/>
    </row>
    <row r="81" spans="3:9" ht="18" customHeight="1" x14ac:dyDescent="0.2">
      <c r="C81" s="104"/>
      <c r="I81"/>
    </row>
    <row r="82" spans="3:9" ht="18" customHeight="1" x14ac:dyDescent="0.2">
      <c r="C82" s="104"/>
      <c r="I82"/>
    </row>
    <row r="83" spans="3:9" ht="18" customHeight="1" x14ac:dyDescent="0.2">
      <c r="C83" s="104"/>
      <c r="I83"/>
    </row>
    <row r="84" spans="3:9" ht="18" customHeight="1" x14ac:dyDescent="0.2">
      <c r="C84" s="104"/>
      <c r="I84"/>
    </row>
    <row r="85" spans="3:9" ht="18" customHeight="1" x14ac:dyDescent="0.2">
      <c r="C85" s="104"/>
      <c r="I85"/>
    </row>
    <row r="86" spans="3:9" ht="18" customHeight="1" x14ac:dyDescent="0.2">
      <c r="C86" s="104"/>
      <c r="I86"/>
    </row>
    <row r="87" spans="3:9" ht="18" customHeight="1" x14ac:dyDescent="0.2">
      <c r="C87" s="104"/>
      <c r="I87"/>
    </row>
    <row r="88" spans="3:9" ht="18" customHeight="1" x14ac:dyDescent="0.2">
      <c r="C88" s="104"/>
      <c r="I88"/>
    </row>
    <row r="89" spans="3:9" ht="18" customHeight="1" x14ac:dyDescent="0.2">
      <c r="C89" s="104"/>
      <c r="I89"/>
    </row>
    <row r="90" spans="3:9" ht="18" customHeight="1" x14ac:dyDescent="0.2">
      <c r="C90" s="104"/>
      <c r="I90"/>
    </row>
    <row r="91" spans="3:9" ht="18" customHeight="1" x14ac:dyDescent="0.2">
      <c r="C91" s="104"/>
      <c r="I91"/>
    </row>
    <row r="92" spans="3:9" ht="18" customHeight="1" x14ac:dyDescent="0.2">
      <c r="C92" s="104"/>
      <c r="I92"/>
    </row>
    <row r="93" spans="3:9" ht="18" customHeight="1" x14ac:dyDescent="0.2">
      <c r="C93" s="104"/>
      <c r="I93"/>
    </row>
    <row r="94" spans="3:9" ht="18" customHeight="1" x14ac:dyDescent="0.2">
      <c r="C94" s="104"/>
      <c r="I94"/>
    </row>
    <row r="95" spans="3:9" ht="18" customHeight="1" x14ac:dyDescent="0.2">
      <c r="C95" s="104"/>
      <c r="I95"/>
    </row>
    <row r="96" spans="3:9" ht="18" customHeight="1" x14ac:dyDescent="0.2">
      <c r="C96" s="104"/>
      <c r="I96"/>
    </row>
    <row r="97" spans="3:9" ht="18" customHeight="1" x14ac:dyDescent="0.2">
      <c r="C97" s="104"/>
      <c r="I97"/>
    </row>
    <row r="98" spans="3:9" ht="18" customHeight="1" x14ac:dyDescent="0.2">
      <c r="C98" s="104"/>
      <c r="I98"/>
    </row>
    <row r="99" spans="3:9" ht="18" customHeight="1" x14ac:dyDescent="0.2">
      <c r="C99" s="104"/>
      <c r="I99"/>
    </row>
    <row r="100" spans="3:9" ht="18" customHeight="1" x14ac:dyDescent="0.2">
      <c r="C100" s="104"/>
      <c r="I100"/>
    </row>
    <row r="101" spans="3:9" ht="18" customHeight="1" x14ac:dyDescent="0.2">
      <c r="C101" s="104"/>
      <c r="I101"/>
    </row>
    <row r="102" spans="3:9" ht="18" customHeight="1" x14ac:dyDescent="0.2">
      <c r="C102" s="104"/>
      <c r="I102"/>
    </row>
    <row r="103" spans="3:9" ht="18" customHeight="1" x14ac:dyDescent="0.2">
      <c r="C103" s="104"/>
      <c r="I103"/>
    </row>
    <row r="104" spans="3:9" ht="18" customHeight="1" x14ac:dyDescent="0.2">
      <c r="C104" s="104"/>
      <c r="I104"/>
    </row>
    <row r="105" spans="3:9" ht="18" customHeight="1" x14ac:dyDescent="0.2">
      <c r="C105" s="104"/>
      <c r="I105"/>
    </row>
    <row r="106" spans="3:9" ht="18" customHeight="1" x14ac:dyDescent="0.2">
      <c r="C106" s="104"/>
      <c r="I106"/>
    </row>
    <row r="107" spans="3:9" ht="18" customHeight="1" x14ac:dyDescent="0.2">
      <c r="C107" s="104"/>
      <c r="I107"/>
    </row>
    <row r="108" spans="3:9" ht="18" customHeight="1" x14ac:dyDescent="0.2">
      <c r="C108" s="104"/>
      <c r="I108"/>
    </row>
    <row r="109" spans="3:9" ht="18" customHeight="1" x14ac:dyDescent="0.2">
      <c r="C109" s="104"/>
      <c r="I109"/>
    </row>
    <row r="110" spans="3:9" ht="18" customHeight="1" x14ac:dyDescent="0.2">
      <c r="C110" s="104"/>
      <c r="I110"/>
    </row>
    <row r="111" spans="3:9" ht="18" customHeight="1" x14ac:dyDescent="0.2">
      <c r="C111" s="104"/>
      <c r="I111"/>
    </row>
    <row r="112" spans="3:9" ht="18" customHeight="1" x14ac:dyDescent="0.2">
      <c r="C112" s="104"/>
      <c r="I112"/>
    </row>
    <row r="113" spans="3:9" ht="18" customHeight="1" x14ac:dyDescent="0.2">
      <c r="C113" s="104"/>
      <c r="I113"/>
    </row>
    <row r="114" spans="3:9" ht="18" customHeight="1" x14ac:dyDescent="0.2">
      <c r="C114" s="104"/>
      <c r="I114"/>
    </row>
    <row r="115" spans="3:9" ht="18" customHeight="1" x14ac:dyDescent="0.2">
      <c r="C115" s="104"/>
      <c r="I115"/>
    </row>
    <row r="116" spans="3:9" ht="18" customHeight="1" x14ac:dyDescent="0.2">
      <c r="C116" s="104"/>
      <c r="I116"/>
    </row>
    <row r="117" spans="3:9" ht="18" customHeight="1" x14ac:dyDescent="0.2">
      <c r="C117" s="104"/>
      <c r="I117"/>
    </row>
    <row r="118" spans="3:9" ht="18" customHeight="1" x14ac:dyDescent="0.2">
      <c r="C118" s="104"/>
      <c r="I118"/>
    </row>
    <row r="119" spans="3:9" ht="18" customHeight="1" x14ac:dyDescent="0.2">
      <c r="C119" s="104"/>
      <c r="I119"/>
    </row>
    <row r="120" spans="3:9" ht="18" customHeight="1" x14ac:dyDescent="0.2">
      <c r="C120" s="104"/>
      <c r="I120"/>
    </row>
    <row r="121" spans="3:9" ht="18" customHeight="1" x14ac:dyDescent="0.2">
      <c r="C121" s="104"/>
      <c r="I121"/>
    </row>
    <row r="122" spans="3:9" ht="18" customHeight="1" x14ac:dyDescent="0.2">
      <c r="C122" s="104"/>
      <c r="I122"/>
    </row>
    <row r="123" spans="3:9" ht="18" customHeight="1" x14ac:dyDescent="0.2">
      <c r="C123" s="104"/>
      <c r="I123"/>
    </row>
    <row r="124" spans="3:9" ht="18" customHeight="1" x14ac:dyDescent="0.2">
      <c r="C124" s="104"/>
      <c r="I124"/>
    </row>
    <row r="125" spans="3:9" ht="18" customHeight="1" x14ac:dyDescent="0.2">
      <c r="C125" s="104"/>
      <c r="I125"/>
    </row>
    <row r="126" spans="3:9" ht="18" customHeight="1" x14ac:dyDescent="0.2">
      <c r="C126" s="104"/>
      <c r="I126"/>
    </row>
    <row r="127" spans="3:9" ht="18" customHeight="1" x14ac:dyDescent="0.2">
      <c r="C127" s="104"/>
      <c r="I127"/>
    </row>
    <row r="128" spans="3:9" ht="18" customHeight="1" x14ac:dyDescent="0.2">
      <c r="C128" s="104"/>
      <c r="I128"/>
    </row>
    <row r="129" spans="3:9" ht="18" customHeight="1" x14ac:dyDescent="0.2">
      <c r="C129" s="104"/>
      <c r="I129"/>
    </row>
    <row r="130" spans="3:9" ht="18" customHeight="1" x14ac:dyDescent="0.2">
      <c r="C130" s="104"/>
      <c r="I130"/>
    </row>
    <row r="131" spans="3:9" ht="18" customHeight="1" x14ac:dyDescent="0.2">
      <c r="C131" s="104"/>
      <c r="I131"/>
    </row>
    <row r="132" spans="3:9" ht="18" customHeight="1" x14ac:dyDescent="0.2">
      <c r="C132" s="104"/>
      <c r="I132"/>
    </row>
    <row r="133" spans="3:9" ht="18" customHeight="1" x14ac:dyDescent="0.2">
      <c r="C133" s="104"/>
      <c r="I133"/>
    </row>
    <row r="134" spans="3:9" ht="18" customHeight="1" x14ac:dyDescent="0.2">
      <c r="C134" s="104"/>
      <c r="I134"/>
    </row>
    <row r="135" spans="3:9" ht="18" customHeight="1" x14ac:dyDescent="0.2">
      <c r="C135" s="104"/>
      <c r="I135"/>
    </row>
    <row r="136" spans="3:9" ht="18" customHeight="1" x14ac:dyDescent="0.2">
      <c r="C136" s="104"/>
      <c r="I136"/>
    </row>
    <row r="137" spans="3:9" ht="18" customHeight="1" x14ac:dyDescent="0.2">
      <c r="C137" s="104"/>
      <c r="I137"/>
    </row>
    <row r="138" spans="3:9" ht="18" customHeight="1" x14ac:dyDescent="0.2">
      <c r="C138" s="104"/>
      <c r="I138"/>
    </row>
    <row r="139" spans="3:9" ht="18" customHeight="1" x14ac:dyDescent="0.2">
      <c r="C139" s="104"/>
      <c r="I139"/>
    </row>
    <row r="140" spans="3:9" ht="18" customHeight="1" x14ac:dyDescent="0.2">
      <c r="C140" s="104"/>
      <c r="I140"/>
    </row>
    <row r="141" spans="3:9" ht="18" customHeight="1" x14ac:dyDescent="0.2">
      <c r="C141" s="104"/>
      <c r="I141"/>
    </row>
    <row r="142" spans="3:9" ht="18" customHeight="1" x14ac:dyDescent="0.2">
      <c r="C142" s="104"/>
      <c r="I142"/>
    </row>
    <row r="143" spans="3:9" ht="18" customHeight="1" x14ac:dyDescent="0.2">
      <c r="C143" s="104"/>
      <c r="I143"/>
    </row>
    <row r="144" spans="3:9" ht="18" customHeight="1" x14ac:dyDescent="0.2">
      <c r="C144" s="104"/>
      <c r="I144"/>
    </row>
    <row r="145" spans="3:9" ht="18" customHeight="1" x14ac:dyDescent="0.2">
      <c r="C145" s="104"/>
      <c r="I145"/>
    </row>
    <row r="146" spans="3:9" ht="18" customHeight="1" x14ac:dyDescent="0.2">
      <c r="C146" s="104"/>
      <c r="I146"/>
    </row>
    <row r="147" spans="3:9" ht="18" customHeight="1" x14ac:dyDescent="0.2">
      <c r="C147" s="104"/>
      <c r="I147"/>
    </row>
    <row r="148" spans="3:9" ht="18" customHeight="1" x14ac:dyDescent="0.2">
      <c r="C148" s="104"/>
      <c r="I148"/>
    </row>
    <row r="149" spans="3:9" ht="18" customHeight="1" x14ac:dyDescent="0.2">
      <c r="C149" s="104"/>
      <c r="I149"/>
    </row>
    <row r="150" spans="3:9" ht="18" customHeight="1" x14ac:dyDescent="0.2">
      <c r="C150" s="104"/>
      <c r="I150"/>
    </row>
    <row r="151" spans="3:9" ht="18" customHeight="1" x14ac:dyDescent="0.2">
      <c r="C151" s="104"/>
      <c r="I151"/>
    </row>
    <row r="152" spans="3:9" ht="18" customHeight="1" x14ac:dyDescent="0.2">
      <c r="C152" s="104"/>
      <c r="I152"/>
    </row>
    <row r="153" spans="3:9" ht="18" customHeight="1" x14ac:dyDescent="0.2">
      <c r="C153" s="104"/>
      <c r="I153"/>
    </row>
    <row r="154" spans="3:9" ht="18" customHeight="1" x14ac:dyDescent="0.2">
      <c r="C154" s="104"/>
      <c r="I154"/>
    </row>
    <row r="155" spans="3:9" ht="18" customHeight="1" x14ac:dyDescent="0.2">
      <c r="C155" s="104"/>
      <c r="I155"/>
    </row>
    <row r="156" spans="3:9" ht="18" customHeight="1" x14ac:dyDescent="0.2">
      <c r="C156" s="104"/>
      <c r="I156"/>
    </row>
    <row r="157" spans="3:9" ht="18" customHeight="1" x14ac:dyDescent="0.2">
      <c r="C157" s="104"/>
      <c r="I157"/>
    </row>
    <row r="158" spans="3:9" ht="18" customHeight="1" x14ac:dyDescent="0.2">
      <c r="C158" s="104"/>
      <c r="I158"/>
    </row>
    <row r="159" spans="3:9" ht="18" customHeight="1" x14ac:dyDescent="0.2">
      <c r="C159" s="104"/>
      <c r="I159"/>
    </row>
    <row r="160" spans="3:9" ht="18" customHeight="1" x14ac:dyDescent="0.2">
      <c r="C160" s="104"/>
      <c r="I160"/>
    </row>
    <row r="161" spans="3:9" ht="18" customHeight="1" x14ac:dyDescent="0.2">
      <c r="C161" s="104"/>
      <c r="I161"/>
    </row>
    <row r="162" spans="3:9" ht="18" customHeight="1" x14ac:dyDescent="0.2">
      <c r="C162" s="104"/>
      <c r="I162"/>
    </row>
    <row r="163" spans="3:9" ht="18" customHeight="1" x14ac:dyDescent="0.2">
      <c r="C163" s="104"/>
      <c r="I163"/>
    </row>
    <row r="164" spans="3:9" ht="18" customHeight="1" x14ac:dyDescent="0.2">
      <c r="C164" s="104"/>
      <c r="I164"/>
    </row>
    <row r="165" spans="3:9" ht="18" customHeight="1" x14ac:dyDescent="0.2">
      <c r="C165" s="104"/>
      <c r="I165"/>
    </row>
    <row r="166" spans="3:9" ht="18" customHeight="1" x14ac:dyDescent="0.2">
      <c r="C166" s="104"/>
      <c r="I166"/>
    </row>
    <row r="167" spans="3:9" ht="18" customHeight="1" x14ac:dyDescent="0.2">
      <c r="C167" s="104"/>
      <c r="I167"/>
    </row>
    <row r="168" spans="3:9" ht="18" customHeight="1" x14ac:dyDescent="0.2">
      <c r="C168" s="104"/>
      <c r="I168"/>
    </row>
    <row r="169" spans="3:9" ht="18" customHeight="1" x14ac:dyDescent="0.2">
      <c r="C169" s="104"/>
      <c r="I169"/>
    </row>
    <row r="170" spans="3:9" ht="18" customHeight="1" x14ac:dyDescent="0.2">
      <c r="C170" s="104"/>
      <c r="I170"/>
    </row>
    <row r="171" spans="3:9" ht="18" customHeight="1" x14ac:dyDescent="0.2">
      <c r="C171" s="104"/>
      <c r="I171"/>
    </row>
    <row r="172" spans="3:9" ht="18" customHeight="1" x14ac:dyDescent="0.2">
      <c r="C172" s="104"/>
      <c r="I172"/>
    </row>
    <row r="173" spans="3:9" ht="18" customHeight="1" x14ac:dyDescent="0.2">
      <c r="C173" s="104"/>
      <c r="I173"/>
    </row>
    <row r="174" spans="3:9" ht="18" customHeight="1" x14ac:dyDescent="0.2">
      <c r="C174" s="104"/>
      <c r="I174"/>
    </row>
    <row r="175" spans="3:9" ht="18" customHeight="1" x14ac:dyDescent="0.2">
      <c r="C175" s="104"/>
      <c r="I175"/>
    </row>
    <row r="176" spans="3:9" ht="18" customHeight="1" x14ac:dyDescent="0.2">
      <c r="C176" s="104"/>
      <c r="I176"/>
    </row>
    <row r="177" spans="3:9" ht="18" customHeight="1" x14ac:dyDescent="0.2">
      <c r="C177" s="104"/>
      <c r="I177"/>
    </row>
    <row r="178" spans="3:9" ht="18" customHeight="1" x14ac:dyDescent="0.2">
      <c r="C178" s="104"/>
      <c r="I178"/>
    </row>
    <row r="179" spans="3:9" ht="18" customHeight="1" x14ac:dyDescent="0.2">
      <c r="C179" s="104"/>
      <c r="I179"/>
    </row>
    <row r="180" spans="3:9" ht="18" customHeight="1" x14ac:dyDescent="0.2">
      <c r="C180" s="104"/>
      <c r="I180"/>
    </row>
    <row r="181" spans="3:9" ht="18" customHeight="1" x14ac:dyDescent="0.2">
      <c r="C181" s="104"/>
      <c r="I181"/>
    </row>
    <row r="182" spans="3:9" ht="18" customHeight="1" x14ac:dyDescent="0.2">
      <c r="C182" s="104"/>
      <c r="I182"/>
    </row>
    <row r="183" spans="3:9" ht="18" customHeight="1" x14ac:dyDescent="0.2">
      <c r="C183" s="104"/>
      <c r="I183"/>
    </row>
    <row r="184" spans="3:9" ht="18" customHeight="1" x14ac:dyDescent="0.2">
      <c r="C184" s="104"/>
      <c r="I184"/>
    </row>
    <row r="185" spans="3:9" ht="18" customHeight="1" x14ac:dyDescent="0.2">
      <c r="C185" s="104"/>
      <c r="I185"/>
    </row>
    <row r="186" spans="3:9" ht="18" customHeight="1" x14ac:dyDescent="0.2">
      <c r="C186" s="104"/>
      <c r="I186"/>
    </row>
    <row r="187" spans="3:9" ht="18" customHeight="1" x14ac:dyDescent="0.2">
      <c r="C187" s="104"/>
      <c r="I187"/>
    </row>
    <row r="188" spans="3:9" ht="18" customHeight="1" x14ac:dyDescent="0.2">
      <c r="C188" s="104"/>
      <c r="I188"/>
    </row>
    <row r="189" spans="3:9" ht="18" customHeight="1" x14ac:dyDescent="0.2">
      <c r="C189" s="104"/>
      <c r="I189"/>
    </row>
    <row r="190" spans="3:9" ht="18" customHeight="1" x14ac:dyDescent="0.2">
      <c r="C190" s="104"/>
      <c r="I190"/>
    </row>
    <row r="191" spans="3:9" ht="18" customHeight="1" x14ac:dyDescent="0.2">
      <c r="C191" s="104"/>
      <c r="I191"/>
    </row>
    <row r="192" spans="3:9" ht="18" customHeight="1" x14ac:dyDescent="0.2">
      <c r="C192" s="104"/>
      <c r="I192"/>
    </row>
    <row r="193" spans="3:9" ht="18" customHeight="1" x14ac:dyDescent="0.2">
      <c r="C193" s="104"/>
      <c r="I193"/>
    </row>
    <row r="194" spans="3:9" ht="18" customHeight="1" x14ac:dyDescent="0.2">
      <c r="C194" s="104"/>
      <c r="I194"/>
    </row>
    <row r="195" spans="3:9" ht="18" customHeight="1" x14ac:dyDescent="0.2">
      <c r="C195" s="104"/>
      <c r="I195"/>
    </row>
    <row r="196" spans="3:9" ht="18" customHeight="1" x14ac:dyDescent="0.2">
      <c r="C196" s="104"/>
      <c r="I196"/>
    </row>
    <row r="197" spans="3:9" ht="18" customHeight="1" x14ac:dyDescent="0.2">
      <c r="C197" s="104"/>
      <c r="I197"/>
    </row>
    <row r="198" spans="3:9" ht="18" customHeight="1" x14ac:dyDescent="0.2">
      <c r="C198" s="104"/>
      <c r="I198"/>
    </row>
    <row r="199" spans="3:9" ht="18" customHeight="1" x14ac:dyDescent="0.2">
      <c r="C199" s="104"/>
      <c r="I199"/>
    </row>
    <row r="200" spans="3:9" ht="18" customHeight="1" x14ac:dyDescent="0.2">
      <c r="C200" s="104"/>
      <c r="I200"/>
    </row>
    <row r="201" spans="3:9" ht="18" customHeight="1" x14ac:dyDescent="0.2">
      <c r="C201" s="104"/>
      <c r="I201"/>
    </row>
    <row r="202" spans="3:9" ht="18" customHeight="1" x14ac:dyDescent="0.2">
      <c r="C202" s="104"/>
      <c r="I202"/>
    </row>
    <row r="203" spans="3:9" ht="18" customHeight="1" x14ac:dyDescent="0.2">
      <c r="C203" s="104"/>
      <c r="I203"/>
    </row>
    <row r="204" spans="3:9" ht="18" customHeight="1" x14ac:dyDescent="0.2">
      <c r="C204" s="104"/>
      <c r="I204"/>
    </row>
    <row r="205" spans="3:9" ht="18" customHeight="1" x14ac:dyDescent="0.2">
      <c r="C205" s="104"/>
      <c r="I205"/>
    </row>
    <row r="206" spans="3:9" ht="18" customHeight="1" x14ac:dyDescent="0.2">
      <c r="C206" s="104"/>
      <c r="I206"/>
    </row>
    <row r="207" spans="3:9" ht="18" customHeight="1" x14ac:dyDescent="0.2">
      <c r="C207" s="104"/>
      <c r="I207"/>
    </row>
    <row r="208" spans="3:9" ht="18" customHeight="1" x14ac:dyDescent="0.2">
      <c r="C208" s="104"/>
      <c r="I208"/>
    </row>
    <row r="209" spans="3:9" ht="18" customHeight="1" x14ac:dyDescent="0.2">
      <c r="C209" s="104"/>
      <c r="I209"/>
    </row>
    <row r="210" spans="3:9" ht="18" customHeight="1" x14ac:dyDescent="0.2">
      <c r="C210" s="104"/>
      <c r="I210"/>
    </row>
    <row r="211" spans="3:9" ht="18" customHeight="1" x14ac:dyDescent="0.2">
      <c r="C211" s="104"/>
      <c r="I211"/>
    </row>
    <row r="212" spans="3:9" ht="18" customHeight="1" x14ac:dyDescent="0.2">
      <c r="C212" s="104"/>
      <c r="I212"/>
    </row>
    <row r="213" spans="3:9" ht="18" customHeight="1" x14ac:dyDescent="0.2">
      <c r="C213" s="104"/>
      <c r="I213"/>
    </row>
    <row r="214" spans="3:9" ht="18" customHeight="1" x14ac:dyDescent="0.2">
      <c r="C214" s="104"/>
      <c r="I214"/>
    </row>
    <row r="215" spans="3:9" ht="18" customHeight="1" x14ac:dyDescent="0.2">
      <c r="C215" s="104"/>
      <c r="I215"/>
    </row>
    <row r="216" spans="3:9" ht="18" customHeight="1" x14ac:dyDescent="0.2">
      <c r="C216" s="104"/>
      <c r="I216"/>
    </row>
    <row r="217" spans="3:9" ht="18" customHeight="1" x14ac:dyDescent="0.2">
      <c r="C217" s="104"/>
      <c r="I217"/>
    </row>
    <row r="218" spans="3:9" ht="18" customHeight="1" x14ac:dyDescent="0.2">
      <c r="C218" s="104"/>
      <c r="I218"/>
    </row>
    <row r="219" spans="3:9" ht="18" customHeight="1" x14ac:dyDescent="0.2">
      <c r="C219" s="104"/>
      <c r="I219"/>
    </row>
    <row r="220" spans="3:9" ht="18" customHeight="1" x14ac:dyDescent="0.2">
      <c r="C220" s="104"/>
      <c r="I220"/>
    </row>
    <row r="221" spans="3:9" ht="18" customHeight="1" x14ac:dyDescent="0.2">
      <c r="C221" s="104"/>
      <c r="I221"/>
    </row>
    <row r="222" spans="3:9" ht="18" customHeight="1" x14ac:dyDescent="0.2">
      <c r="C222" s="104"/>
      <c r="I222"/>
    </row>
    <row r="223" spans="3:9" ht="18" customHeight="1" x14ac:dyDescent="0.2">
      <c r="C223" s="104"/>
      <c r="I223"/>
    </row>
    <row r="224" spans="3:9" ht="18" customHeight="1" x14ac:dyDescent="0.2">
      <c r="C224" s="104"/>
      <c r="I224"/>
    </row>
    <row r="225" spans="3:9" ht="18" customHeight="1" x14ac:dyDescent="0.2">
      <c r="C225" s="104"/>
      <c r="I225"/>
    </row>
    <row r="226" spans="3:9" ht="18" customHeight="1" x14ac:dyDescent="0.2">
      <c r="C226" s="104"/>
      <c r="I226"/>
    </row>
    <row r="227" spans="3:9" ht="18" customHeight="1" x14ac:dyDescent="0.2">
      <c r="C227" s="104"/>
      <c r="I227"/>
    </row>
    <row r="228" spans="3:9" ht="18" customHeight="1" x14ac:dyDescent="0.2">
      <c r="C228" s="104"/>
      <c r="I228"/>
    </row>
    <row r="229" spans="3:9" ht="18" customHeight="1" x14ac:dyDescent="0.2">
      <c r="C229" s="104"/>
      <c r="I229"/>
    </row>
    <row r="230" spans="3:9" ht="18" customHeight="1" x14ac:dyDescent="0.2">
      <c r="C230" s="104"/>
      <c r="I230"/>
    </row>
    <row r="231" spans="3:9" ht="18" customHeight="1" x14ac:dyDescent="0.2">
      <c r="C231" s="104"/>
      <c r="I231"/>
    </row>
    <row r="232" spans="3:9" ht="18" customHeight="1" x14ac:dyDescent="0.2">
      <c r="C232" s="104"/>
      <c r="I232"/>
    </row>
    <row r="233" spans="3:9" ht="18" customHeight="1" x14ac:dyDescent="0.2">
      <c r="C233" s="104"/>
      <c r="I233"/>
    </row>
    <row r="234" spans="3:9" ht="18" customHeight="1" x14ac:dyDescent="0.2">
      <c r="C234" s="104"/>
      <c r="I234"/>
    </row>
    <row r="235" spans="3:9" ht="18" customHeight="1" x14ac:dyDescent="0.2">
      <c r="C235" s="104"/>
      <c r="I235"/>
    </row>
    <row r="236" spans="3:9" ht="18" customHeight="1" x14ac:dyDescent="0.2">
      <c r="C236" s="104"/>
      <c r="I236"/>
    </row>
    <row r="237" spans="3:9" ht="18" customHeight="1" x14ac:dyDescent="0.2">
      <c r="C237" s="104"/>
      <c r="I237"/>
    </row>
    <row r="238" spans="3:9" ht="18" customHeight="1" x14ac:dyDescent="0.2">
      <c r="C238" s="104"/>
      <c r="I238"/>
    </row>
    <row r="239" spans="3:9" ht="18" customHeight="1" x14ac:dyDescent="0.2">
      <c r="C239" s="104"/>
      <c r="I239"/>
    </row>
    <row r="240" spans="3:9" ht="18" customHeight="1" x14ac:dyDescent="0.2">
      <c r="C240" s="104"/>
      <c r="I240"/>
    </row>
    <row r="241" spans="3:9" ht="18" customHeight="1" x14ac:dyDescent="0.2">
      <c r="C241" s="104"/>
      <c r="I241"/>
    </row>
    <row r="242" spans="3:9" ht="18" customHeight="1" x14ac:dyDescent="0.2">
      <c r="C242" s="104"/>
      <c r="I242"/>
    </row>
    <row r="243" spans="3:9" ht="18" customHeight="1" x14ac:dyDescent="0.2">
      <c r="C243" s="104"/>
      <c r="I243"/>
    </row>
    <row r="244" spans="3:9" ht="18" customHeight="1" x14ac:dyDescent="0.2">
      <c r="C244" s="104"/>
      <c r="I244"/>
    </row>
    <row r="245" spans="3:9" ht="18" customHeight="1" x14ac:dyDescent="0.2">
      <c r="C245" s="104"/>
      <c r="I245"/>
    </row>
    <row r="246" spans="3:9" ht="18" customHeight="1" x14ac:dyDescent="0.2">
      <c r="C246" s="104"/>
      <c r="I246"/>
    </row>
    <row r="247" spans="3:9" ht="18" customHeight="1" x14ac:dyDescent="0.2">
      <c r="C247" s="104"/>
      <c r="I247"/>
    </row>
    <row r="248" spans="3:9" ht="18" customHeight="1" x14ac:dyDescent="0.2">
      <c r="C248" s="104"/>
      <c r="I248"/>
    </row>
    <row r="249" spans="3:9" ht="18" customHeight="1" x14ac:dyDescent="0.2">
      <c r="C249" s="104"/>
      <c r="I249"/>
    </row>
    <row r="250" spans="3:9" ht="18" customHeight="1" x14ac:dyDescent="0.2">
      <c r="C250" s="104"/>
      <c r="I250"/>
    </row>
    <row r="251" spans="3:9" ht="18" customHeight="1" x14ac:dyDescent="0.2">
      <c r="C251" s="104"/>
      <c r="I251"/>
    </row>
    <row r="252" spans="3:9" ht="18" customHeight="1" x14ac:dyDescent="0.2">
      <c r="C252" s="104"/>
      <c r="I252"/>
    </row>
    <row r="253" spans="3:9" ht="18" customHeight="1" x14ac:dyDescent="0.2">
      <c r="C253" s="104"/>
      <c r="I253"/>
    </row>
    <row r="254" spans="3:9" ht="18" customHeight="1" x14ac:dyDescent="0.2">
      <c r="C254" s="104"/>
      <c r="I254"/>
    </row>
    <row r="255" spans="3:9" ht="18" customHeight="1" x14ac:dyDescent="0.2">
      <c r="C255" s="104"/>
      <c r="I255"/>
    </row>
    <row r="256" spans="3:9" ht="18" customHeight="1" x14ac:dyDescent="0.2">
      <c r="C256" s="104"/>
      <c r="I256"/>
    </row>
    <row r="257" spans="3:9" ht="18" customHeight="1" x14ac:dyDescent="0.2">
      <c r="C257" s="104"/>
      <c r="I257"/>
    </row>
    <row r="258" spans="3:9" ht="18" customHeight="1" x14ac:dyDescent="0.2">
      <c r="C258" s="104"/>
      <c r="I258"/>
    </row>
    <row r="259" spans="3:9" ht="18" customHeight="1" x14ac:dyDescent="0.2">
      <c r="C259" s="104"/>
      <c r="I259"/>
    </row>
    <row r="260" spans="3:9" ht="18" customHeight="1" x14ac:dyDescent="0.2">
      <c r="C260" s="104"/>
      <c r="I260"/>
    </row>
    <row r="261" spans="3:9" ht="18" customHeight="1" x14ac:dyDescent="0.2">
      <c r="C261" s="104"/>
      <c r="I261"/>
    </row>
    <row r="262" spans="3:9" ht="18" customHeight="1" x14ac:dyDescent="0.2">
      <c r="C262" s="104"/>
      <c r="I262"/>
    </row>
    <row r="263" spans="3:9" ht="18" customHeight="1" x14ac:dyDescent="0.2">
      <c r="C263" s="104"/>
      <c r="I263"/>
    </row>
    <row r="264" spans="3:9" ht="18" customHeight="1" x14ac:dyDescent="0.2">
      <c r="C264" s="104"/>
      <c r="I264"/>
    </row>
    <row r="265" spans="3:9" ht="18" customHeight="1" x14ac:dyDescent="0.2">
      <c r="C265" s="104"/>
      <c r="I265"/>
    </row>
    <row r="266" spans="3:9" ht="18" customHeight="1" x14ac:dyDescent="0.2">
      <c r="C266" s="104"/>
      <c r="I266"/>
    </row>
    <row r="267" spans="3:9" ht="18" customHeight="1" x14ac:dyDescent="0.2">
      <c r="C267" s="104"/>
      <c r="I267"/>
    </row>
    <row r="268" spans="3:9" ht="18" customHeight="1" x14ac:dyDescent="0.2">
      <c r="C268" s="104"/>
      <c r="I268"/>
    </row>
    <row r="269" spans="3:9" ht="18" customHeight="1" x14ac:dyDescent="0.2">
      <c r="C269" s="104"/>
      <c r="I269"/>
    </row>
    <row r="270" spans="3:9" ht="18" customHeight="1" x14ac:dyDescent="0.2">
      <c r="C270" s="104"/>
      <c r="I270"/>
    </row>
    <row r="271" spans="3:9" ht="18" customHeight="1" x14ac:dyDescent="0.2">
      <c r="C271" s="104"/>
      <c r="I271"/>
    </row>
    <row r="272" spans="3:9" ht="18" customHeight="1" x14ac:dyDescent="0.2">
      <c r="C272" s="104"/>
      <c r="I272"/>
    </row>
    <row r="273" spans="3:9" ht="18" customHeight="1" x14ac:dyDescent="0.2">
      <c r="C273" s="104"/>
      <c r="H273" s="106"/>
      <c r="I273"/>
    </row>
    <row r="274" spans="3:9" ht="18" customHeight="1" x14ac:dyDescent="0.2">
      <c r="C274" s="104"/>
      <c r="H274" s="106"/>
      <c r="I274"/>
    </row>
    <row r="275" spans="3:9" ht="18" customHeight="1" x14ac:dyDescent="0.2">
      <c r="C275" s="104"/>
      <c r="H275" s="106"/>
      <c r="I275"/>
    </row>
    <row r="276" spans="3:9" ht="18" customHeight="1" x14ac:dyDescent="0.2">
      <c r="C276" s="104"/>
      <c r="H276" s="106"/>
      <c r="I276"/>
    </row>
    <row r="277" spans="3:9" ht="18" customHeight="1" x14ac:dyDescent="0.2">
      <c r="C277" s="104"/>
      <c r="H277" s="106"/>
      <c r="I277"/>
    </row>
    <row r="278" spans="3:9" ht="18" customHeight="1" x14ac:dyDescent="0.2">
      <c r="C278" s="104"/>
      <c r="H278" s="106"/>
      <c r="I278"/>
    </row>
    <row r="279" spans="3:9" ht="18" customHeight="1" x14ac:dyDescent="0.2">
      <c r="C279" s="104"/>
      <c r="H279" s="106"/>
      <c r="I279"/>
    </row>
    <row r="280" spans="3:9" ht="18" customHeight="1" x14ac:dyDescent="0.2">
      <c r="C280" s="104"/>
      <c r="H280" s="106"/>
      <c r="I280"/>
    </row>
    <row r="281" spans="3:9" ht="18" customHeight="1" x14ac:dyDescent="0.2">
      <c r="C281" s="104"/>
      <c r="H281" s="106"/>
      <c r="I281"/>
    </row>
    <row r="282" spans="3:9" ht="18" customHeight="1" x14ac:dyDescent="0.2">
      <c r="C282" s="104"/>
      <c r="H282" s="106"/>
      <c r="I282"/>
    </row>
    <row r="283" spans="3:9" ht="18" customHeight="1" x14ac:dyDescent="0.2">
      <c r="C283" s="104"/>
      <c r="H283" s="106"/>
      <c r="I283"/>
    </row>
    <row r="284" spans="3:9" ht="18" customHeight="1" x14ac:dyDescent="0.2">
      <c r="C284" s="104"/>
      <c r="H284" s="106"/>
      <c r="I284"/>
    </row>
    <row r="285" spans="3:9" ht="18" customHeight="1" x14ac:dyDescent="0.2">
      <c r="C285" s="104"/>
      <c r="H285" s="106"/>
      <c r="I285"/>
    </row>
    <row r="286" spans="3:9" ht="18" customHeight="1" x14ac:dyDescent="0.2">
      <c r="C286" s="104"/>
      <c r="H286" s="106"/>
      <c r="I286"/>
    </row>
    <row r="287" spans="3:9" ht="18" customHeight="1" x14ac:dyDescent="0.2">
      <c r="C287" s="104"/>
      <c r="H287" s="106"/>
      <c r="I287"/>
    </row>
    <row r="288" spans="3:9" ht="18" customHeight="1" x14ac:dyDescent="0.2">
      <c r="C288" s="104"/>
      <c r="H288" s="106"/>
      <c r="I288"/>
    </row>
    <row r="289" spans="3:9" ht="18" customHeight="1" x14ac:dyDescent="0.2">
      <c r="C289" s="104"/>
      <c r="H289" s="106"/>
      <c r="I289"/>
    </row>
    <row r="290" spans="3:9" ht="18" customHeight="1" x14ac:dyDescent="0.2">
      <c r="C290" s="104"/>
      <c r="H290" s="106"/>
      <c r="I290"/>
    </row>
    <row r="291" spans="3:9" ht="18" customHeight="1" x14ac:dyDescent="0.2">
      <c r="C291" s="104"/>
      <c r="H291" s="106"/>
      <c r="I291"/>
    </row>
    <row r="292" spans="3:9" ht="18" customHeight="1" x14ac:dyDescent="0.2">
      <c r="C292" s="104"/>
      <c r="H292" s="106"/>
      <c r="I292"/>
    </row>
    <row r="293" spans="3:9" ht="18" customHeight="1" x14ac:dyDescent="0.2">
      <c r="C293" s="104"/>
      <c r="H293" s="106"/>
      <c r="I293"/>
    </row>
    <row r="294" spans="3:9" ht="18" customHeight="1" x14ac:dyDescent="0.2">
      <c r="C294" s="104"/>
      <c r="H294" s="106"/>
      <c r="I294"/>
    </row>
    <row r="295" spans="3:9" ht="18" customHeight="1" x14ac:dyDescent="0.2">
      <c r="C295" s="104"/>
      <c r="H295" s="106"/>
      <c r="I295"/>
    </row>
    <row r="296" spans="3:9" ht="18" customHeight="1" x14ac:dyDescent="0.2">
      <c r="C296" s="104"/>
      <c r="H296" s="106"/>
      <c r="I296"/>
    </row>
    <row r="297" spans="3:9" ht="18" customHeight="1" x14ac:dyDescent="0.2">
      <c r="C297" s="104"/>
      <c r="H297" s="106"/>
      <c r="I297"/>
    </row>
    <row r="298" spans="3:9" ht="18" customHeight="1" x14ac:dyDescent="0.2">
      <c r="C298" s="104"/>
      <c r="H298" s="106"/>
      <c r="I298"/>
    </row>
    <row r="299" spans="3:9" ht="18" customHeight="1" x14ac:dyDescent="0.2">
      <c r="C299" s="104"/>
      <c r="H299" s="106"/>
      <c r="I299"/>
    </row>
    <row r="300" spans="3:9" ht="18" customHeight="1" x14ac:dyDescent="0.2">
      <c r="C300" s="104"/>
      <c r="H300" s="106"/>
      <c r="I300"/>
    </row>
    <row r="301" spans="3:9" ht="18" customHeight="1" x14ac:dyDescent="0.2">
      <c r="C301" s="104"/>
      <c r="H301" s="106"/>
      <c r="I301"/>
    </row>
    <row r="302" spans="3:9" ht="18" customHeight="1" x14ac:dyDescent="0.2">
      <c r="C302" s="104"/>
      <c r="H302" s="106"/>
      <c r="I302"/>
    </row>
    <row r="303" spans="3:9" ht="18" customHeight="1" x14ac:dyDescent="0.2">
      <c r="C303" s="104"/>
      <c r="H303" s="106"/>
      <c r="I303"/>
    </row>
    <row r="304" spans="3:9" ht="18" customHeight="1" x14ac:dyDescent="0.2">
      <c r="C304" s="104"/>
      <c r="H304" s="106"/>
      <c r="I304"/>
    </row>
    <row r="305" spans="3:9" ht="18" customHeight="1" x14ac:dyDescent="0.2">
      <c r="C305" s="104"/>
      <c r="H305" s="106"/>
      <c r="I305"/>
    </row>
    <row r="306" spans="3:9" ht="18" customHeight="1" x14ac:dyDescent="0.2">
      <c r="C306" s="104"/>
      <c r="H306" s="106"/>
      <c r="I306"/>
    </row>
    <row r="307" spans="3:9" ht="18" customHeight="1" x14ac:dyDescent="0.2">
      <c r="C307" s="104"/>
      <c r="H307" s="106"/>
      <c r="I307"/>
    </row>
    <row r="308" spans="3:9" ht="18" customHeight="1" x14ac:dyDescent="0.2">
      <c r="C308" s="104"/>
      <c r="H308" s="106"/>
      <c r="I308"/>
    </row>
    <row r="309" spans="3:9" ht="18" customHeight="1" x14ac:dyDescent="0.2">
      <c r="C309" s="104"/>
      <c r="H309" s="106"/>
      <c r="I309"/>
    </row>
    <row r="310" spans="3:9" ht="18" customHeight="1" x14ac:dyDescent="0.2">
      <c r="C310" s="104"/>
      <c r="H310" s="106"/>
      <c r="I310"/>
    </row>
    <row r="311" spans="3:9" ht="18" customHeight="1" x14ac:dyDescent="0.2">
      <c r="C311" s="104"/>
      <c r="H311" s="106"/>
      <c r="I311"/>
    </row>
    <row r="312" spans="3:9" ht="18" customHeight="1" x14ac:dyDescent="0.2">
      <c r="C312" s="104"/>
      <c r="H312" s="106"/>
      <c r="I312"/>
    </row>
    <row r="313" spans="3:9" ht="18" customHeight="1" x14ac:dyDescent="0.2">
      <c r="C313" s="104"/>
      <c r="H313" s="106"/>
      <c r="I313"/>
    </row>
    <row r="314" spans="3:9" ht="18" customHeight="1" x14ac:dyDescent="0.2">
      <c r="C314" s="104"/>
      <c r="H314" s="106"/>
      <c r="I314"/>
    </row>
    <row r="315" spans="3:9" ht="18" customHeight="1" x14ac:dyDescent="0.2">
      <c r="C315" s="104"/>
      <c r="H315" s="106"/>
      <c r="I315"/>
    </row>
    <row r="316" spans="3:9" ht="18" customHeight="1" x14ac:dyDescent="0.2">
      <c r="C316" s="104"/>
      <c r="H316" s="106"/>
      <c r="I316"/>
    </row>
    <row r="317" spans="3:9" ht="18" customHeight="1" x14ac:dyDescent="0.2">
      <c r="C317" s="104"/>
      <c r="H317" s="106"/>
      <c r="I317"/>
    </row>
    <row r="318" spans="3:9" ht="18" customHeight="1" x14ac:dyDescent="0.2">
      <c r="C318" s="104"/>
      <c r="H318" s="106"/>
      <c r="I318"/>
    </row>
    <row r="319" spans="3:9" ht="18" customHeight="1" x14ac:dyDescent="0.2">
      <c r="C319" s="104"/>
      <c r="H319" s="106"/>
      <c r="I319"/>
    </row>
    <row r="320" spans="3:9" ht="18" customHeight="1" x14ac:dyDescent="0.2">
      <c r="C320" s="104"/>
      <c r="H320" s="106"/>
      <c r="I320"/>
    </row>
    <row r="321" spans="3:9" ht="18" customHeight="1" x14ac:dyDescent="0.2">
      <c r="C321" s="104"/>
      <c r="H321" s="106"/>
      <c r="I321"/>
    </row>
    <row r="322" spans="3:9" ht="18" customHeight="1" x14ac:dyDescent="0.2">
      <c r="C322" s="104"/>
      <c r="H322" s="106"/>
      <c r="I322"/>
    </row>
    <row r="323" spans="3:9" ht="18" customHeight="1" x14ac:dyDescent="0.2">
      <c r="C323" s="104"/>
      <c r="H323" s="106"/>
      <c r="I323"/>
    </row>
    <row r="324" spans="3:9" ht="18" customHeight="1" x14ac:dyDescent="0.2">
      <c r="C324" s="104"/>
      <c r="H324" s="106"/>
      <c r="I324"/>
    </row>
    <row r="325" spans="3:9" ht="18" customHeight="1" x14ac:dyDescent="0.2">
      <c r="C325" s="104"/>
      <c r="H325" s="106"/>
      <c r="I325"/>
    </row>
    <row r="326" spans="3:9" ht="18" customHeight="1" x14ac:dyDescent="0.2">
      <c r="C326" s="104"/>
      <c r="H326" s="106"/>
      <c r="I326"/>
    </row>
    <row r="327" spans="3:9" ht="18" customHeight="1" x14ac:dyDescent="0.2">
      <c r="C327" s="104"/>
      <c r="H327" s="106"/>
      <c r="I327"/>
    </row>
    <row r="328" spans="3:9" ht="18" customHeight="1" x14ac:dyDescent="0.2">
      <c r="C328" s="104"/>
      <c r="H328" s="106"/>
      <c r="I328"/>
    </row>
    <row r="329" spans="3:9" ht="18" customHeight="1" x14ac:dyDescent="0.2">
      <c r="C329" s="104"/>
      <c r="H329" s="106"/>
      <c r="I329"/>
    </row>
  </sheetData>
  <sheetProtection sort="0" autoFilter="0"/>
  <autoFilter ref="A9:Q329"/>
  <sortState ref="A10:M14">
    <sortCondition ref="B10:B14"/>
    <sortCondition ref="A10:A14"/>
  </sortState>
  <mergeCells count="7">
    <mergeCell ref="A1:D1"/>
    <mergeCell ref="A3:B3"/>
    <mergeCell ref="A4:B4"/>
    <mergeCell ref="J8:L8"/>
    <mergeCell ref="A8:B8"/>
    <mergeCell ref="F8:H8"/>
    <mergeCell ref="M8:O8"/>
  </mergeCells>
  <conditionalFormatting sqref="K1:K1048576 N1:N1048576">
    <cfRule type="cellIs" dxfId="3" priority="9" operator="equal">
      <formula>"X"</formula>
    </cfRule>
  </conditionalFormatting>
  <conditionalFormatting sqref="L1:L1048576 O1:O1048576">
    <cfRule type="cellIs" dxfId="2" priority="8" operator="equal">
      <formula>"X"</formula>
    </cfRule>
  </conditionalFormatting>
  <conditionalFormatting sqref="P1:P1048576">
    <cfRule type="cellIs" dxfId="1" priority="3" operator="equal">
      <formula>"Conforme"</formula>
    </cfRule>
    <cfRule type="cellIs" dxfId="0" priority="4" operator="equal">
      <formula>"Non conforme"</formula>
    </cfRule>
  </conditionalFormatting>
  <printOptions horizontalCentered="1"/>
  <pageMargins left="0.11811023622047245" right="0.11811023622047245" top="0.51181102362204722" bottom="0.31496062992125984" header="0.15748031496062992" footer="0.15748031496062992"/>
  <pageSetup paperSize="5" scale="41" fitToHeight="0" orientation="landscape" r:id="rId1"/>
  <headerFooter alignWithMargins="0">
    <oddHeader>&amp;L&amp;"Arial,Gras"&amp;KFF0000STV-364-5A16 - Ville de Lévis 2016-55-54 raccordements inversés
RÉSULTATS COMPLETS DES ESSAIS À LA FUMÉE ET DES CONFIRMATIONS AU COLORANT&amp;R&amp;"Arial,Gras"&amp;KFF0000&amp;G</oddHeader>
    <oddFooter>&amp;L&amp;6S:\S_ST\Formulaires\STFM-12 Fiche de terrain pour essais à la fumée - réseau d'égouts 2016-07-07&amp;C&amp;"Arial,Gras"Annexe A&amp;R&amp;9Page &amp;P de &amp;N</oddFooter>
  </headerFooter>
  <drawing r:id="rId2"/>
  <legacyDrawingHF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39"/>
  <sheetViews>
    <sheetView topLeftCell="A25" zoomScaleNormal="100" workbookViewId="0">
      <selection activeCell="B32" sqref="B32:F32"/>
    </sheetView>
  </sheetViews>
  <sheetFormatPr baseColWidth="10" defaultRowHeight="15" x14ac:dyDescent="0.25"/>
  <cols>
    <col min="1" max="1" width="11.42578125" style="56"/>
    <col min="2" max="2" width="23" style="56" customWidth="1"/>
    <col min="3" max="3" width="45.5703125" style="56" customWidth="1"/>
    <col min="4" max="4" width="18.85546875" style="56" customWidth="1"/>
    <col min="5" max="5" width="14.5703125" style="56" customWidth="1"/>
    <col min="6" max="6" width="23.42578125" style="56" customWidth="1"/>
    <col min="7" max="16384" width="11.42578125" style="56"/>
  </cols>
  <sheetData>
    <row r="1" spans="1:7" ht="33.75" customHeight="1" x14ac:dyDescent="0.25">
      <c r="A1" s="57">
        <v>43005</v>
      </c>
      <c r="B1" s="58" t="s">
        <v>22</v>
      </c>
      <c r="C1" s="58" t="s">
        <v>1</v>
      </c>
      <c r="D1" s="59" t="s">
        <v>90</v>
      </c>
      <c r="E1" s="60" t="s">
        <v>91</v>
      </c>
      <c r="F1" s="61" t="s">
        <v>92</v>
      </c>
    </row>
    <row r="2" spans="1:7" ht="30" customHeight="1" x14ac:dyDescent="0.25">
      <c r="A2" s="62">
        <v>0.29166666666666669</v>
      </c>
      <c r="B2" s="66"/>
      <c r="C2" s="66"/>
      <c r="D2" s="66"/>
      <c r="E2" s="65"/>
      <c r="F2" s="66"/>
    </row>
    <row r="3" spans="1:7" ht="30" customHeight="1" x14ac:dyDescent="0.25">
      <c r="A3" s="62">
        <v>0.30555555555555552</v>
      </c>
      <c r="B3" s="66"/>
      <c r="C3" s="66"/>
      <c r="D3" s="66"/>
      <c r="E3" s="65"/>
      <c r="F3" s="66"/>
    </row>
    <row r="4" spans="1:7" ht="30" customHeight="1" x14ac:dyDescent="0.25">
      <c r="A4" s="62">
        <v>0.31944444444444448</v>
      </c>
      <c r="B4" s="66"/>
      <c r="C4" s="66"/>
      <c r="D4" s="66"/>
      <c r="E4" s="65"/>
      <c r="F4" s="66"/>
    </row>
    <row r="5" spans="1:7" ht="30" customHeight="1" x14ac:dyDescent="0.25">
      <c r="A5" s="62">
        <v>0.33333333333333331</v>
      </c>
      <c r="B5" s="66"/>
      <c r="C5" s="66"/>
      <c r="D5" s="66"/>
      <c r="E5" s="65"/>
      <c r="F5" s="66"/>
    </row>
    <row r="6" spans="1:7" ht="30" customHeight="1" x14ac:dyDescent="0.25">
      <c r="A6" s="62">
        <v>0.34722222222222227</v>
      </c>
      <c r="B6" s="66"/>
      <c r="C6" s="66"/>
      <c r="D6" s="66"/>
      <c r="E6" s="65"/>
      <c r="F6" s="66"/>
    </row>
    <row r="7" spans="1:7" ht="30" customHeight="1" x14ac:dyDescent="0.25">
      <c r="A7" s="63">
        <v>0.3611111111111111</v>
      </c>
      <c r="B7" s="66"/>
      <c r="C7" s="66"/>
      <c r="D7" s="66"/>
      <c r="E7" s="65"/>
      <c r="F7" s="66"/>
    </row>
    <row r="8" spans="1:7" ht="30" customHeight="1" x14ac:dyDescent="0.25">
      <c r="A8" s="63">
        <v>0.375</v>
      </c>
      <c r="B8" s="64" t="s">
        <v>105</v>
      </c>
      <c r="C8" s="64" t="s">
        <v>106</v>
      </c>
      <c r="D8" s="64" t="s">
        <v>107</v>
      </c>
      <c r="E8" s="65" t="s">
        <v>60</v>
      </c>
      <c r="F8" s="64" t="s">
        <v>101</v>
      </c>
    </row>
    <row r="9" spans="1:7" ht="30" customHeight="1" x14ac:dyDescent="0.25">
      <c r="A9" s="63">
        <v>0.3888888888888889</v>
      </c>
      <c r="B9" s="66"/>
      <c r="C9" s="66"/>
      <c r="D9" s="66"/>
      <c r="E9" s="65"/>
      <c r="F9" s="66"/>
    </row>
    <row r="10" spans="1:7" ht="30" customHeight="1" x14ac:dyDescent="0.25">
      <c r="A10" s="62">
        <v>0.40277777777777773</v>
      </c>
      <c r="B10" s="148" t="s">
        <v>114</v>
      </c>
      <c r="C10" s="146"/>
      <c r="D10" s="146"/>
      <c r="E10" s="146"/>
      <c r="F10" s="147"/>
    </row>
    <row r="11" spans="1:7" ht="30" customHeight="1" x14ac:dyDescent="0.25">
      <c r="A11" s="62">
        <v>0.41666666666666669</v>
      </c>
      <c r="B11" s="64" t="s">
        <v>82</v>
      </c>
      <c r="C11" s="64" t="s">
        <v>111</v>
      </c>
      <c r="D11" s="64" t="s">
        <v>112</v>
      </c>
      <c r="E11" s="65" t="s">
        <v>69</v>
      </c>
      <c r="F11" s="66" t="s">
        <v>113</v>
      </c>
    </row>
    <row r="12" spans="1:7" ht="30" customHeight="1" x14ac:dyDescent="0.25">
      <c r="A12" s="62">
        <v>0.43055555555555558</v>
      </c>
      <c r="B12" s="148" t="s">
        <v>114</v>
      </c>
      <c r="C12" s="146"/>
      <c r="D12" s="146"/>
      <c r="E12" s="146"/>
      <c r="F12" s="147"/>
    </row>
    <row r="13" spans="1:7" ht="30" customHeight="1" x14ac:dyDescent="0.25">
      <c r="A13" s="63">
        <v>0.44444444444444442</v>
      </c>
      <c r="B13" s="77" t="s">
        <v>134</v>
      </c>
      <c r="C13" s="77" t="s">
        <v>133</v>
      </c>
      <c r="D13" s="79" t="s">
        <v>135</v>
      </c>
      <c r="E13" s="78" t="s">
        <v>69</v>
      </c>
      <c r="F13" s="77" t="s">
        <v>96</v>
      </c>
      <c r="G13" s="67"/>
    </row>
    <row r="14" spans="1:7" ht="30" customHeight="1" x14ac:dyDescent="0.25">
      <c r="A14" s="62">
        <v>0.45833333333333331</v>
      </c>
      <c r="B14" s="85" t="s">
        <v>88</v>
      </c>
      <c r="C14" s="87" t="s">
        <v>160</v>
      </c>
      <c r="D14" s="85" t="s">
        <v>159</v>
      </c>
      <c r="E14" s="86" t="s">
        <v>69</v>
      </c>
      <c r="F14" s="85" t="s">
        <v>96</v>
      </c>
      <c r="G14" s="67"/>
    </row>
    <row r="15" spans="1:7" ht="30" customHeight="1" x14ac:dyDescent="0.25">
      <c r="A15" s="62">
        <v>0.47222222222222227</v>
      </c>
      <c r="B15" s="85" t="s">
        <v>167</v>
      </c>
      <c r="C15" s="85" t="s">
        <v>168</v>
      </c>
      <c r="D15" s="85" t="s">
        <v>169</v>
      </c>
      <c r="E15" s="86" t="s">
        <v>60</v>
      </c>
      <c r="F15" s="66"/>
      <c r="G15" s="67"/>
    </row>
    <row r="16" spans="1:7" ht="30" customHeight="1" x14ac:dyDescent="0.25">
      <c r="A16" s="63">
        <v>0.4861111111111111</v>
      </c>
      <c r="B16" s="68"/>
      <c r="C16" s="68"/>
      <c r="D16" s="68"/>
      <c r="E16" s="69"/>
      <c r="F16" s="70"/>
      <c r="G16" s="67"/>
    </row>
    <row r="17" spans="1:7" ht="30" customHeight="1" x14ac:dyDescent="0.25">
      <c r="A17" s="62">
        <v>0.5</v>
      </c>
      <c r="B17" s="149" t="s">
        <v>93</v>
      </c>
      <c r="C17" s="150"/>
      <c r="D17" s="150"/>
      <c r="E17" s="150"/>
      <c r="F17" s="150"/>
    </row>
    <row r="18" spans="1:7" ht="30" customHeight="1" x14ac:dyDescent="0.25">
      <c r="A18" s="62">
        <v>0.51388888888888895</v>
      </c>
      <c r="B18" s="151"/>
      <c r="C18" s="152"/>
      <c r="D18" s="152"/>
      <c r="E18" s="152"/>
      <c r="F18" s="152"/>
    </row>
    <row r="19" spans="1:7" ht="30" customHeight="1" x14ac:dyDescent="0.25">
      <c r="A19" s="62">
        <v>0.52777777777777779</v>
      </c>
      <c r="B19" s="153"/>
      <c r="C19" s="154"/>
      <c r="D19" s="154"/>
      <c r="E19" s="154"/>
      <c r="F19" s="154"/>
    </row>
    <row r="20" spans="1:7" ht="30" customHeight="1" x14ac:dyDescent="0.25">
      <c r="A20" s="62">
        <v>0.54166666666666663</v>
      </c>
      <c r="B20" s="155" t="s">
        <v>94</v>
      </c>
      <c r="C20" s="155" t="s">
        <v>95</v>
      </c>
      <c r="D20" s="155" t="s">
        <v>97</v>
      </c>
      <c r="E20" s="155" t="s">
        <v>69</v>
      </c>
      <c r="F20" s="155" t="s">
        <v>96</v>
      </c>
    </row>
    <row r="21" spans="1:7" ht="30" customHeight="1" x14ac:dyDescent="0.25">
      <c r="A21" s="62">
        <v>0.55555555555555558</v>
      </c>
      <c r="B21" s="156"/>
      <c r="C21" s="156"/>
      <c r="D21" s="156"/>
      <c r="E21" s="156"/>
      <c r="F21" s="156"/>
    </row>
    <row r="22" spans="1:7" ht="30" customHeight="1" x14ac:dyDescent="0.25">
      <c r="A22" s="62">
        <v>0.56944444444444442</v>
      </c>
      <c r="B22" s="145" t="s">
        <v>114</v>
      </c>
      <c r="C22" s="146"/>
      <c r="D22" s="146"/>
      <c r="E22" s="146"/>
      <c r="F22" s="147"/>
    </row>
    <row r="23" spans="1:7" ht="30" customHeight="1" x14ac:dyDescent="0.25">
      <c r="A23" s="63">
        <v>0.58333333333333304</v>
      </c>
      <c r="B23" s="82" t="s">
        <v>147</v>
      </c>
      <c r="C23" s="83" t="s">
        <v>149</v>
      </c>
      <c r="D23" s="82" t="s">
        <v>148</v>
      </c>
      <c r="E23" s="82" t="s">
        <v>60</v>
      </c>
      <c r="F23" s="82" t="s">
        <v>122</v>
      </c>
    </row>
    <row r="24" spans="1:7" ht="30" customHeight="1" x14ac:dyDescent="0.25">
      <c r="A24" s="62">
        <v>0.59722222222222199</v>
      </c>
      <c r="B24" s="66"/>
      <c r="C24" s="66"/>
      <c r="D24" s="66"/>
      <c r="E24" s="65"/>
      <c r="F24" s="66"/>
    </row>
    <row r="25" spans="1:7" ht="30" customHeight="1" x14ac:dyDescent="0.25">
      <c r="A25" s="63">
        <v>0.61111111111111105</v>
      </c>
      <c r="B25" s="66"/>
      <c r="C25" s="66"/>
      <c r="D25" s="66"/>
      <c r="E25" s="65"/>
      <c r="F25" s="66"/>
      <c r="G25" s="67"/>
    </row>
    <row r="26" spans="1:7" ht="30" customHeight="1" x14ac:dyDescent="0.25">
      <c r="A26" s="62">
        <v>0.625</v>
      </c>
      <c r="B26" s="71"/>
      <c r="C26" s="71"/>
      <c r="D26" s="68"/>
      <c r="E26" s="69"/>
      <c r="F26" s="68"/>
      <c r="G26" s="67"/>
    </row>
    <row r="27" spans="1:7" ht="30" customHeight="1" x14ac:dyDescent="0.25">
      <c r="A27" s="62">
        <v>0.63888888888888895</v>
      </c>
      <c r="B27" s="68"/>
      <c r="C27" s="68"/>
      <c r="D27" s="68"/>
      <c r="E27" s="68"/>
      <c r="F27" s="68"/>
      <c r="G27" s="67"/>
    </row>
    <row r="28" spans="1:7" ht="30" customHeight="1" x14ac:dyDescent="0.25">
      <c r="A28" s="72">
        <v>0.65277777777777779</v>
      </c>
      <c r="B28" s="73"/>
      <c r="C28" s="73"/>
      <c r="D28" s="73"/>
      <c r="E28" s="73"/>
      <c r="F28" s="73"/>
    </row>
    <row r="29" spans="1:7" ht="30" customHeight="1" x14ac:dyDescent="0.25">
      <c r="A29" s="72">
        <v>0.66666666666666663</v>
      </c>
      <c r="B29" s="73"/>
      <c r="C29" s="73"/>
      <c r="D29" s="73"/>
      <c r="E29" s="73"/>
      <c r="F29" s="73"/>
    </row>
    <row r="30" spans="1:7" ht="30" customHeight="1" x14ac:dyDescent="0.25">
      <c r="A30" s="72">
        <v>0.68055555555555547</v>
      </c>
      <c r="B30" s="73" t="s">
        <v>123</v>
      </c>
      <c r="C30" s="73" t="s">
        <v>124</v>
      </c>
      <c r="D30" s="75" t="s">
        <v>136</v>
      </c>
      <c r="E30" s="73" t="s">
        <v>69</v>
      </c>
      <c r="F30" s="75" t="s">
        <v>96</v>
      </c>
    </row>
    <row r="31" spans="1:7" ht="30" customHeight="1" x14ac:dyDescent="0.25">
      <c r="A31" s="72">
        <v>0.69444444444444453</v>
      </c>
      <c r="B31" s="75" t="s">
        <v>81</v>
      </c>
      <c r="C31" s="75" t="s">
        <v>151</v>
      </c>
      <c r="D31" s="75" t="s">
        <v>152</v>
      </c>
      <c r="E31" s="75" t="s">
        <v>69</v>
      </c>
      <c r="F31" s="75" t="s">
        <v>96</v>
      </c>
    </row>
    <row r="32" spans="1:7" ht="30" customHeight="1" x14ac:dyDescent="0.25">
      <c r="A32" s="72">
        <v>0.70833333333333337</v>
      </c>
      <c r="B32" s="78"/>
      <c r="C32" s="65"/>
      <c r="D32" s="65"/>
      <c r="E32" s="65"/>
      <c r="F32" s="65"/>
    </row>
    <row r="33" spans="1:6" ht="30" customHeight="1" x14ac:dyDescent="0.25">
      <c r="A33" s="72">
        <v>0.72222222222222221</v>
      </c>
      <c r="B33" s="90" t="s">
        <v>176</v>
      </c>
      <c r="C33" s="90" t="s">
        <v>173</v>
      </c>
      <c r="D33" s="90" t="s">
        <v>174</v>
      </c>
      <c r="E33" s="66"/>
      <c r="F33" s="90" t="s">
        <v>175</v>
      </c>
    </row>
    <row r="34" spans="1:6" ht="30" customHeight="1" x14ac:dyDescent="0.25">
      <c r="A34" s="72">
        <v>0.73611111111111116</v>
      </c>
      <c r="B34" s="73" t="s">
        <v>108</v>
      </c>
      <c r="C34" s="73" t="s">
        <v>109</v>
      </c>
      <c r="D34" s="73" t="s">
        <v>110</v>
      </c>
      <c r="E34" s="73" t="s">
        <v>69</v>
      </c>
      <c r="F34" s="73" t="s">
        <v>101</v>
      </c>
    </row>
    <row r="35" spans="1:6" ht="30" customHeight="1" x14ac:dyDescent="0.25">
      <c r="A35" s="74">
        <v>0.75</v>
      </c>
      <c r="B35" s="81" t="s">
        <v>85</v>
      </c>
      <c r="C35" s="81" t="s">
        <v>137</v>
      </c>
      <c r="D35" s="81" t="s">
        <v>86</v>
      </c>
      <c r="E35" s="81" t="s">
        <v>60</v>
      </c>
      <c r="F35" s="81" t="s">
        <v>101</v>
      </c>
    </row>
    <row r="36" spans="1:6" s="67" customFormat="1" ht="30" customHeight="1" x14ac:dyDescent="0.25">
      <c r="A36" s="72">
        <v>0.76388888888888884</v>
      </c>
      <c r="B36" s="145" t="s">
        <v>114</v>
      </c>
      <c r="C36" s="146"/>
      <c r="D36" s="146"/>
      <c r="E36" s="146"/>
      <c r="F36" s="147"/>
    </row>
    <row r="37" spans="1:6" s="67" customFormat="1" ht="30" customHeight="1" x14ac:dyDescent="0.25">
      <c r="A37" s="72">
        <v>0.77777777777777779</v>
      </c>
      <c r="B37" s="75" t="s">
        <v>141</v>
      </c>
      <c r="C37" s="75" t="s">
        <v>142</v>
      </c>
      <c r="D37" s="75" t="s">
        <v>143</v>
      </c>
      <c r="E37" s="75" t="s">
        <v>69</v>
      </c>
      <c r="F37" s="75" t="s">
        <v>122</v>
      </c>
    </row>
    <row r="38" spans="1:6" s="67" customFormat="1" ht="30" customHeight="1" x14ac:dyDescent="0.25">
      <c r="A38" s="72">
        <v>0.79166666666666663</v>
      </c>
      <c r="B38" s="75" t="s">
        <v>144</v>
      </c>
      <c r="C38" s="75" t="s">
        <v>145</v>
      </c>
      <c r="D38" s="75" t="s">
        <v>146</v>
      </c>
      <c r="E38" s="75" t="s">
        <v>60</v>
      </c>
      <c r="F38" s="75" t="s">
        <v>122</v>
      </c>
    </row>
    <row r="39" spans="1:6" s="67" customFormat="1" ht="30" customHeight="1" x14ac:dyDescent="0.25">
      <c r="A39" s="72">
        <v>0.80555555555555547</v>
      </c>
      <c r="B39" s="88" t="s">
        <v>161</v>
      </c>
      <c r="C39" s="89" t="s">
        <v>162</v>
      </c>
      <c r="D39" s="89" t="s">
        <v>163</v>
      </c>
      <c r="E39" s="73"/>
      <c r="F39" s="88" t="s">
        <v>164</v>
      </c>
    </row>
  </sheetData>
  <mergeCells count="10">
    <mergeCell ref="B36:F36"/>
    <mergeCell ref="B22:F22"/>
    <mergeCell ref="B10:F10"/>
    <mergeCell ref="B17:F19"/>
    <mergeCell ref="B20:B21"/>
    <mergeCell ref="C20:C21"/>
    <mergeCell ref="D20:D21"/>
    <mergeCell ref="E20:E21"/>
    <mergeCell ref="F20:F21"/>
    <mergeCell ref="B12:F12"/>
  </mergeCells>
  <pageMargins left="0.70866141732283472" right="0.70866141732283472" top="0.74803149606299213" bottom="0.74803149606299213" header="0.31496062992125984" footer="0.31496062992125984"/>
  <pageSetup scale="58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37"/>
  <sheetViews>
    <sheetView topLeftCell="A25" zoomScaleNormal="100" workbookViewId="0">
      <selection activeCell="D28" sqref="D28"/>
    </sheetView>
  </sheetViews>
  <sheetFormatPr baseColWidth="10" defaultRowHeight="15" x14ac:dyDescent="0.25"/>
  <cols>
    <col min="1" max="1" width="11.42578125" style="56"/>
    <col min="2" max="2" width="23" style="56" customWidth="1"/>
    <col min="3" max="3" width="45.5703125" style="56" customWidth="1"/>
    <col min="4" max="4" width="18.85546875" style="56" customWidth="1"/>
    <col min="5" max="5" width="14.5703125" style="56" customWidth="1"/>
    <col min="6" max="6" width="23.42578125" style="56" customWidth="1"/>
    <col min="7" max="16384" width="11.42578125" style="56"/>
  </cols>
  <sheetData>
    <row r="1" spans="1:7" ht="33.75" customHeight="1" x14ac:dyDescent="0.25">
      <c r="A1" s="57">
        <v>43006</v>
      </c>
      <c r="B1" s="58" t="s">
        <v>22</v>
      </c>
      <c r="C1" s="58" t="s">
        <v>1</v>
      </c>
      <c r="D1" s="59" t="s">
        <v>90</v>
      </c>
      <c r="E1" s="60" t="s">
        <v>91</v>
      </c>
      <c r="F1" s="61" t="s">
        <v>92</v>
      </c>
    </row>
    <row r="2" spans="1:7" ht="30" customHeight="1" x14ac:dyDescent="0.25">
      <c r="A2" s="62">
        <v>0.29166666666666669</v>
      </c>
      <c r="B2" s="66"/>
      <c r="C2" s="66"/>
      <c r="D2" s="66"/>
      <c r="E2" s="65"/>
      <c r="F2" s="66"/>
    </row>
    <row r="3" spans="1:7" ht="30" customHeight="1" x14ac:dyDescent="0.25">
      <c r="A3" s="62">
        <v>0.30555555555555552</v>
      </c>
      <c r="B3" s="66"/>
      <c r="C3" s="66"/>
      <c r="D3" s="66"/>
      <c r="E3" s="65"/>
      <c r="F3" s="66"/>
    </row>
    <row r="4" spans="1:7" ht="30" customHeight="1" x14ac:dyDescent="0.25">
      <c r="A4" s="62">
        <v>0.31944444444444448</v>
      </c>
      <c r="B4" s="66"/>
      <c r="C4" s="66"/>
      <c r="D4" s="66"/>
      <c r="E4" s="65"/>
      <c r="F4" s="66"/>
    </row>
    <row r="5" spans="1:7" ht="30" customHeight="1" x14ac:dyDescent="0.25">
      <c r="A5" s="62">
        <v>0.33333333333333331</v>
      </c>
      <c r="B5" s="66"/>
      <c r="C5" s="66"/>
      <c r="D5" s="66"/>
      <c r="E5" s="65"/>
      <c r="F5" s="66"/>
    </row>
    <row r="6" spans="1:7" ht="30" customHeight="1" x14ac:dyDescent="0.25">
      <c r="A6" s="62">
        <v>0.34722222222222227</v>
      </c>
      <c r="B6" s="102" t="s">
        <v>202</v>
      </c>
      <c r="C6" s="102" t="s">
        <v>203</v>
      </c>
      <c r="D6" s="102" t="s">
        <v>204</v>
      </c>
      <c r="E6" s="103" t="s">
        <v>69</v>
      </c>
      <c r="F6" s="102" t="s">
        <v>122</v>
      </c>
    </row>
    <row r="7" spans="1:7" ht="30" customHeight="1" x14ac:dyDescent="0.25">
      <c r="A7" s="63">
        <v>0.3611111111111111</v>
      </c>
      <c r="B7" s="66"/>
      <c r="C7" s="66"/>
      <c r="D7" s="66"/>
      <c r="E7" s="65"/>
      <c r="F7" s="66"/>
    </row>
    <row r="8" spans="1:7" ht="30" customHeight="1" x14ac:dyDescent="0.25">
      <c r="A8" s="63">
        <v>0.375</v>
      </c>
      <c r="B8" s="64" t="s">
        <v>119</v>
      </c>
      <c r="C8" s="64" t="s">
        <v>120</v>
      </c>
      <c r="D8" s="64" t="s">
        <v>121</v>
      </c>
      <c r="E8" s="65" t="s">
        <v>60</v>
      </c>
      <c r="F8" s="64" t="s">
        <v>122</v>
      </c>
    </row>
    <row r="9" spans="1:7" ht="30" customHeight="1" x14ac:dyDescent="0.25">
      <c r="A9" s="63">
        <v>0.39583333333333331</v>
      </c>
      <c r="B9" s="77" t="s">
        <v>138</v>
      </c>
      <c r="C9" s="77" t="s">
        <v>139</v>
      </c>
      <c r="D9" s="77" t="s">
        <v>140</v>
      </c>
      <c r="E9" s="78" t="s">
        <v>69</v>
      </c>
      <c r="F9" s="77" t="s">
        <v>122</v>
      </c>
    </row>
    <row r="10" spans="1:7" ht="30" customHeight="1" x14ac:dyDescent="0.25">
      <c r="A10" s="62">
        <v>0.41666666666666669</v>
      </c>
      <c r="B10" s="157" t="s">
        <v>115</v>
      </c>
      <c r="C10" s="157" t="s">
        <v>116</v>
      </c>
      <c r="D10" s="157" t="s">
        <v>117</v>
      </c>
      <c r="E10" s="157" t="s">
        <v>69</v>
      </c>
      <c r="F10" s="157" t="s">
        <v>118</v>
      </c>
    </row>
    <row r="11" spans="1:7" ht="30" customHeight="1" x14ac:dyDescent="0.25">
      <c r="A11" s="62">
        <v>0.43055555555555558</v>
      </c>
      <c r="B11" s="158"/>
      <c r="C11" s="158"/>
      <c r="D11" s="158"/>
      <c r="E11" s="158"/>
      <c r="F11" s="158"/>
    </row>
    <row r="12" spans="1:7" ht="30" customHeight="1" x14ac:dyDescent="0.25">
      <c r="A12" s="63">
        <v>0.44444444444444442</v>
      </c>
      <c r="B12" s="157" t="s">
        <v>205</v>
      </c>
      <c r="C12" s="157" t="s">
        <v>206</v>
      </c>
      <c r="D12" s="157" t="s">
        <v>204</v>
      </c>
      <c r="E12" s="157" t="s">
        <v>69</v>
      </c>
      <c r="F12" s="157" t="s">
        <v>118</v>
      </c>
      <c r="G12" s="67"/>
    </row>
    <row r="13" spans="1:7" ht="30" customHeight="1" x14ac:dyDescent="0.25">
      <c r="A13" s="62">
        <v>0.45833333333333331</v>
      </c>
      <c r="B13" s="158"/>
      <c r="C13" s="158"/>
      <c r="D13" s="158"/>
      <c r="E13" s="158"/>
      <c r="F13" s="158"/>
      <c r="G13" s="67"/>
    </row>
    <row r="14" spans="1:7" ht="30" customHeight="1" x14ac:dyDescent="0.25">
      <c r="A14" s="62">
        <v>0.47222222222222227</v>
      </c>
      <c r="B14" s="66"/>
      <c r="C14" s="66"/>
      <c r="D14" s="66"/>
      <c r="E14" s="65"/>
      <c r="F14" s="66"/>
      <c r="G14" s="67"/>
    </row>
    <row r="15" spans="1:7" ht="30" customHeight="1" x14ac:dyDescent="0.25">
      <c r="A15" s="63">
        <v>0.4861111111111111</v>
      </c>
      <c r="B15" s="68"/>
      <c r="C15" s="68"/>
      <c r="D15" s="68"/>
      <c r="E15" s="69"/>
      <c r="F15" s="70"/>
      <c r="G15" s="67"/>
    </row>
    <row r="16" spans="1:7" ht="30" customHeight="1" x14ac:dyDescent="0.25">
      <c r="A16" s="62">
        <v>0.5</v>
      </c>
      <c r="B16" s="149" t="s">
        <v>93</v>
      </c>
      <c r="C16" s="150"/>
      <c r="D16" s="150"/>
      <c r="E16" s="150"/>
      <c r="F16" s="150"/>
    </row>
    <row r="17" spans="1:7" ht="30" customHeight="1" x14ac:dyDescent="0.25">
      <c r="A17" s="62">
        <v>0.51388888888888895</v>
      </c>
      <c r="B17" s="151"/>
      <c r="C17" s="152"/>
      <c r="D17" s="152"/>
      <c r="E17" s="152"/>
      <c r="F17" s="152"/>
    </row>
    <row r="18" spans="1:7" ht="30" customHeight="1" x14ac:dyDescent="0.25">
      <c r="A18" s="62">
        <v>0.52777777777777779</v>
      </c>
      <c r="B18" s="153"/>
      <c r="C18" s="154"/>
      <c r="D18" s="154"/>
      <c r="E18" s="154"/>
      <c r="F18" s="154"/>
    </row>
    <row r="19" spans="1:7" ht="30" customHeight="1" x14ac:dyDescent="0.25">
      <c r="A19" s="62">
        <v>0.54166666666666663</v>
      </c>
      <c r="B19" s="155" t="s">
        <v>98</v>
      </c>
      <c r="C19" s="155" t="s">
        <v>99</v>
      </c>
      <c r="D19" s="155" t="s">
        <v>100</v>
      </c>
      <c r="E19" s="155" t="s">
        <v>69</v>
      </c>
      <c r="F19" s="155" t="s">
        <v>101</v>
      </c>
    </row>
    <row r="20" spans="1:7" ht="30" customHeight="1" x14ac:dyDescent="0.25">
      <c r="A20" s="62">
        <v>0.55555555555555558</v>
      </c>
      <c r="B20" s="156"/>
      <c r="C20" s="156"/>
      <c r="D20" s="156"/>
      <c r="E20" s="156"/>
      <c r="F20" s="156"/>
    </row>
    <row r="21" spans="1:7" ht="30" customHeight="1" x14ac:dyDescent="0.25">
      <c r="A21" s="62">
        <v>0.56944444444444442</v>
      </c>
      <c r="B21" s="155" t="s">
        <v>102</v>
      </c>
      <c r="C21" s="155" t="s">
        <v>103</v>
      </c>
      <c r="D21" s="155" t="s">
        <v>104</v>
      </c>
      <c r="E21" s="155" t="s">
        <v>69</v>
      </c>
      <c r="F21" s="155" t="s">
        <v>101</v>
      </c>
    </row>
    <row r="22" spans="1:7" ht="30" customHeight="1" x14ac:dyDescent="0.25">
      <c r="A22" s="63">
        <v>0.58333333333333304</v>
      </c>
      <c r="B22" s="156"/>
      <c r="C22" s="156"/>
      <c r="D22" s="156"/>
      <c r="E22" s="156"/>
      <c r="F22" s="156"/>
    </row>
    <row r="23" spans="1:7" ht="30" customHeight="1" x14ac:dyDescent="0.25">
      <c r="A23" s="62">
        <v>0.59722222222222199</v>
      </c>
      <c r="B23" s="155" t="s">
        <v>130</v>
      </c>
      <c r="C23" s="155" t="s">
        <v>131</v>
      </c>
      <c r="D23" s="155" t="s">
        <v>132</v>
      </c>
      <c r="E23" s="155" t="s">
        <v>69</v>
      </c>
      <c r="F23" s="155" t="s">
        <v>101</v>
      </c>
    </row>
    <row r="24" spans="1:7" ht="30" customHeight="1" x14ac:dyDescent="0.25">
      <c r="A24" s="63">
        <v>0.61111111111111105</v>
      </c>
      <c r="B24" s="156"/>
      <c r="C24" s="156"/>
      <c r="D24" s="156"/>
      <c r="E24" s="156"/>
      <c r="F24" s="156"/>
      <c r="G24" s="67"/>
    </row>
    <row r="25" spans="1:7" ht="30" customHeight="1" x14ac:dyDescent="0.25">
      <c r="A25" s="62">
        <v>0.625</v>
      </c>
      <c r="B25" s="78"/>
      <c r="C25" s="65"/>
      <c r="D25" s="65"/>
      <c r="E25" s="65"/>
      <c r="F25" s="65"/>
      <c r="G25" s="67"/>
    </row>
    <row r="26" spans="1:7" ht="30" customHeight="1" x14ac:dyDescent="0.25">
      <c r="A26" s="62">
        <v>0.63888888888888895</v>
      </c>
      <c r="B26" s="80"/>
      <c r="C26" s="80"/>
      <c r="D26" s="80"/>
      <c r="E26" s="80"/>
      <c r="F26" s="80"/>
      <c r="G26" s="67"/>
    </row>
    <row r="27" spans="1:7" ht="30" customHeight="1" x14ac:dyDescent="0.25">
      <c r="A27" s="72">
        <v>0.65277777777777779</v>
      </c>
      <c r="B27" s="101" t="s">
        <v>199</v>
      </c>
      <c r="C27" s="101" t="s">
        <v>200</v>
      </c>
      <c r="D27" s="101" t="s">
        <v>201</v>
      </c>
      <c r="E27" s="101" t="s">
        <v>69</v>
      </c>
      <c r="F27" s="101" t="s">
        <v>122</v>
      </c>
    </row>
    <row r="28" spans="1:7" ht="30" customHeight="1" x14ac:dyDescent="0.25">
      <c r="A28" s="72">
        <v>0.66666666666666663</v>
      </c>
      <c r="B28" s="88" t="s">
        <v>170</v>
      </c>
      <c r="C28" s="88" t="s">
        <v>171</v>
      </c>
      <c r="D28" s="88" t="s">
        <v>172</v>
      </c>
      <c r="E28" s="88" t="s">
        <v>60</v>
      </c>
      <c r="F28" s="88" t="s">
        <v>122</v>
      </c>
    </row>
    <row r="29" spans="1:7" ht="30" customHeight="1" x14ac:dyDescent="0.25">
      <c r="A29" s="72">
        <v>0.68055555555555547</v>
      </c>
      <c r="B29" s="145" t="s">
        <v>114</v>
      </c>
      <c r="C29" s="146"/>
      <c r="D29" s="146"/>
      <c r="E29" s="146"/>
      <c r="F29" s="147"/>
    </row>
    <row r="30" spans="1:7" ht="30" customHeight="1" x14ac:dyDescent="0.25">
      <c r="A30" s="72">
        <v>0.69444444444444453</v>
      </c>
      <c r="B30" s="75" t="s">
        <v>125</v>
      </c>
      <c r="C30" s="75" t="s">
        <v>126</v>
      </c>
      <c r="D30" s="76" t="s">
        <v>127</v>
      </c>
      <c r="E30" s="75" t="s">
        <v>69</v>
      </c>
      <c r="F30" s="75" t="s">
        <v>113</v>
      </c>
    </row>
    <row r="31" spans="1:7" ht="30" customHeight="1" x14ac:dyDescent="0.25">
      <c r="A31" s="72">
        <v>0.70833333333333337</v>
      </c>
      <c r="B31" s="145" t="s">
        <v>114</v>
      </c>
      <c r="C31" s="146"/>
      <c r="D31" s="146"/>
      <c r="E31" s="146"/>
      <c r="F31" s="147"/>
    </row>
    <row r="32" spans="1:7" ht="30" customHeight="1" x14ac:dyDescent="0.25">
      <c r="A32" s="72">
        <v>0.72222222222222221</v>
      </c>
      <c r="B32" s="75" t="s">
        <v>89</v>
      </c>
      <c r="C32" s="75" t="s">
        <v>128</v>
      </c>
      <c r="D32" s="75" t="s">
        <v>129</v>
      </c>
      <c r="E32" s="75" t="s">
        <v>8</v>
      </c>
      <c r="F32" s="75" t="s">
        <v>118</v>
      </c>
    </row>
    <row r="33" spans="1:6" ht="30" customHeight="1" x14ac:dyDescent="0.25">
      <c r="A33" s="72">
        <v>0.73611111111111116</v>
      </c>
      <c r="B33" s="75" t="s">
        <v>83</v>
      </c>
      <c r="C33" s="75" t="s">
        <v>150</v>
      </c>
      <c r="D33" s="75" t="s">
        <v>84</v>
      </c>
      <c r="E33" s="75" t="s">
        <v>69</v>
      </c>
      <c r="F33" s="75" t="s">
        <v>118</v>
      </c>
    </row>
    <row r="34" spans="1:6" ht="30" customHeight="1" x14ac:dyDescent="0.25">
      <c r="A34" s="74">
        <v>0.75</v>
      </c>
      <c r="B34" s="81" t="s">
        <v>153</v>
      </c>
      <c r="C34" s="81" t="s">
        <v>154</v>
      </c>
      <c r="D34" s="84" t="s">
        <v>155</v>
      </c>
      <c r="E34" s="81" t="s">
        <v>69</v>
      </c>
      <c r="F34" s="81" t="s">
        <v>118</v>
      </c>
    </row>
    <row r="35" spans="1:6" s="67" customFormat="1" ht="30" customHeight="1" x14ac:dyDescent="0.25">
      <c r="A35" s="72">
        <v>0.77083333333333337</v>
      </c>
      <c r="B35" s="88" t="s">
        <v>87</v>
      </c>
      <c r="C35" s="88" t="s">
        <v>165</v>
      </c>
      <c r="D35" s="88" t="s">
        <v>166</v>
      </c>
      <c r="E35" s="88" t="s">
        <v>69</v>
      </c>
      <c r="F35" s="88" t="s">
        <v>122</v>
      </c>
    </row>
    <row r="36" spans="1:6" s="67" customFormat="1" ht="30" customHeight="1" x14ac:dyDescent="0.25">
      <c r="A36" s="72">
        <v>0.79166666666666663</v>
      </c>
      <c r="B36" s="75" t="s">
        <v>156</v>
      </c>
      <c r="C36" s="75" t="s">
        <v>157</v>
      </c>
      <c r="D36" s="75" t="s">
        <v>158</v>
      </c>
      <c r="E36" s="73"/>
      <c r="F36" s="75" t="s">
        <v>96</v>
      </c>
    </row>
    <row r="37" spans="1:6" s="67" customFormat="1" ht="30" customHeight="1" x14ac:dyDescent="0.25">
      <c r="A37" s="72">
        <v>0.80555555555555547</v>
      </c>
      <c r="B37" s="73"/>
      <c r="C37" s="73"/>
      <c r="D37" s="73"/>
      <c r="E37" s="73"/>
      <c r="F37" s="73"/>
    </row>
  </sheetData>
  <mergeCells count="28">
    <mergeCell ref="B12:B13"/>
    <mergeCell ref="C12:C13"/>
    <mergeCell ref="D12:D13"/>
    <mergeCell ref="E12:E13"/>
    <mergeCell ref="F12:F13"/>
    <mergeCell ref="B21:B22"/>
    <mergeCell ref="C21:C22"/>
    <mergeCell ref="D21:D22"/>
    <mergeCell ref="E21:E22"/>
    <mergeCell ref="F21:F22"/>
    <mergeCell ref="B10:B11"/>
    <mergeCell ref="C10:C11"/>
    <mergeCell ref="D10:D11"/>
    <mergeCell ref="E10:E11"/>
    <mergeCell ref="F10:F11"/>
    <mergeCell ref="B16:F18"/>
    <mergeCell ref="B19:B20"/>
    <mergeCell ref="C19:C20"/>
    <mergeCell ref="D19:D20"/>
    <mergeCell ref="E19:E20"/>
    <mergeCell ref="F19:F20"/>
    <mergeCell ref="B31:F31"/>
    <mergeCell ref="B23:B24"/>
    <mergeCell ref="C23:C24"/>
    <mergeCell ref="D23:D24"/>
    <mergeCell ref="E23:E24"/>
    <mergeCell ref="F23:F24"/>
    <mergeCell ref="B29:F29"/>
  </mergeCells>
  <pageMargins left="0.70866141732283472" right="0.70866141732283472" top="0.74803149606299213" bottom="0.74803149606299213" header="0.31496062992125984" footer="0.31496062992125984"/>
  <pageSetup scale="6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Worksheet fumée</vt:lpstr>
      <vt:lpstr>Worksheet colorant</vt:lpstr>
      <vt:lpstr>Annexe A - Fumée - colorant</vt:lpstr>
      <vt:lpstr>27 septembre 2017</vt:lpstr>
      <vt:lpstr>28 septembre 2017</vt:lpstr>
      <vt:lpstr>'27 septembre 2017'!Impression_des_titres</vt:lpstr>
      <vt:lpstr>'28 septembre 2017'!Impression_des_titres</vt:lpstr>
      <vt:lpstr>'Annexe A - Fumée - colorant'!Impression_des_titres</vt:lpstr>
      <vt:lpstr>'27 septembre 2017'!Zone_d_impression</vt:lpstr>
      <vt:lpstr>'28 septembre 2017'!Zone_d_impression</vt:lpstr>
      <vt:lpstr>'Annexe A - Fumée - colorant'!Zone_d_impression</vt:lpstr>
    </vt:vector>
  </TitlesOfParts>
  <Company>ESA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cperrault</cp:lastModifiedBy>
  <cp:lastPrinted>2017-09-28T17:58:27Z</cp:lastPrinted>
  <dcterms:created xsi:type="dcterms:W3CDTF">2004-09-01T18:47:05Z</dcterms:created>
  <dcterms:modified xsi:type="dcterms:W3CDTF">2017-10-02T13:07:29Z</dcterms:modified>
</cp:coreProperties>
</file>