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vanjy\Desktop\bbennes\"/>
    </mc:Choice>
  </mc:AlternateContent>
  <xr:revisionPtr revIDLastSave="0" documentId="13_ncr:1_{DA659318-E6CA-4C2C-B661-FF9B2B885FCB}" xr6:coauthVersionLast="36" xr6:coauthVersionMax="36" xr10:uidLastSave="{00000000-0000-0000-0000-000000000000}"/>
  <bookViews>
    <workbookView xWindow="32760" yWindow="32760" windowWidth="20730" windowHeight="11040" activeTab="2" xr2:uid="{00000000-000D-0000-FFFF-FFFF00000000}"/>
  </bookViews>
  <sheets>
    <sheet name="saisie bilan" sheetId="9" r:id="rId1"/>
    <sheet name="saisie benne sup" sheetId="12" state="hidden" r:id="rId2"/>
    <sheet name="bilan" sheetId="10" r:id="rId3"/>
    <sheet name="benne sup" sheetId="13" state="hidden" r:id="rId4"/>
    <sheet name="Itinéraires" sheetId="11" state="hidden" r:id="rId5"/>
  </sheets>
  <definedNames>
    <definedName name="grades">'saisie benne sup'!$O$31:$O$39</definedName>
    <definedName name="noms">'saisie benne sup'!$N$31:$N$39</definedName>
    <definedName name="SIGNATURE">'saisie benne sup'!$N$43:$N$51</definedName>
    <definedName name="TEL">'saisie benne sup'!$O$43:$O$51</definedName>
    <definedName name="VE">#REF!</definedName>
    <definedName name="_xlnm.Print_Area" localSheetId="3">'benne sup'!$A$1:$K$30</definedName>
    <definedName name="_xlnm.Print_Area" localSheetId="2">bilan!$A$1:$Q$49</definedName>
    <definedName name="_xlnm.Print_Area" localSheetId="1">'saisie benne sup'!$A$1:$K$30</definedName>
    <definedName name="_xlnm.Print_Area" localSheetId="0">'saisie bilan'!$A$1:$Q$49</definedName>
  </definedNames>
  <calcPr calcId="191029"/>
</workbook>
</file>

<file path=xl/calcChain.xml><?xml version="1.0" encoding="utf-8"?>
<calcChain xmlns="http://schemas.openxmlformats.org/spreadsheetml/2006/main">
  <c r="E8" i="10" l="1"/>
  <c r="E9" i="10" l="1"/>
  <c r="K8" i="10"/>
  <c r="K9" i="10"/>
  <c r="L8" i="10" l="1"/>
  <c r="M8" i="10"/>
  <c r="L9" i="10"/>
  <c r="M9" i="10"/>
  <c r="K10" i="10"/>
  <c r="L10" i="10"/>
  <c r="M10" i="10"/>
  <c r="F8" i="10" l="1"/>
  <c r="G8" i="10"/>
  <c r="F9" i="10"/>
  <c r="G9" i="10"/>
  <c r="E10" i="10"/>
  <c r="F10" i="10"/>
  <c r="G10" i="10"/>
  <c r="Q16" i="10"/>
  <c r="P16" i="10"/>
  <c r="M16" i="10"/>
  <c r="L16" i="10"/>
  <c r="K16" i="10"/>
  <c r="J16" i="10"/>
  <c r="I16" i="10"/>
  <c r="H16" i="10"/>
  <c r="G16" i="10"/>
  <c r="F16" i="10"/>
  <c r="E16" i="10"/>
  <c r="D16" i="10"/>
  <c r="C16" i="10"/>
  <c r="B16" i="10"/>
  <c r="A16" i="10"/>
  <c r="O16" i="10" s="1"/>
  <c r="N16" i="10" l="1"/>
  <c r="C29" i="13" l="1"/>
  <c r="J28" i="12"/>
  <c r="C3" i="11"/>
  <c r="N36" i="12"/>
  <c r="O25" i="10"/>
  <c r="M34" i="12"/>
  <c r="M33" i="12"/>
  <c r="M32" i="12"/>
  <c r="M31" i="12"/>
  <c r="M30" i="12"/>
  <c r="M29" i="12"/>
  <c r="M28" i="12"/>
  <c r="M27" i="12"/>
  <c r="M26" i="12"/>
  <c r="M24" i="12"/>
  <c r="M25" i="12"/>
  <c r="M23" i="12"/>
  <c r="N40" i="12"/>
  <c r="N41" i="12"/>
  <c r="N32" i="12"/>
  <c r="N33" i="12"/>
  <c r="N34" i="12"/>
  <c r="I25" i="12" s="1"/>
  <c r="I25" i="13" s="1"/>
  <c r="N35" i="12"/>
  <c r="N37" i="12"/>
  <c r="N38" i="12"/>
  <c r="N39" i="12"/>
  <c r="N31" i="12"/>
  <c r="I26" i="12" s="1"/>
  <c r="J26" i="13" s="1"/>
  <c r="M6" i="12"/>
  <c r="M5" i="12" s="1"/>
  <c r="N42" i="12"/>
  <c r="N29" i="12"/>
  <c r="M21" i="12"/>
  <c r="M20" i="12"/>
  <c r="M18" i="12"/>
  <c r="M16" i="12"/>
  <c r="M14" i="12"/>
  <c r="M12" i="12"/>
  <c r="M10" i="12"/>
  <c r="M8" i="12"/>
  <c r="N28" i="12"/>
  <c r="E29" i="12" s="1"/>
  <c r="E29" i="13" s="1"/>
  <c r="N27" i="12"/>
  <c r="E27" i="12"/>
  <c r="E27" i="13" s="1"/>
  <c r="J26" i="12"/>
  <c r="N24" i="12"/>
  <c r="N23" i="12"/>
  <c r="H26" i="12" s="1"/>
  <c r="H26" i="13" s="1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A14" i="13"/>
  <c r="D30" i="13"/>
  <c r="C30" i="13"/>
  <c r="B30" i="13"/>
  <c r="A30" i="13"/>
  <c r="D29" i="13"/>
  <c r="B29" i="13"/>
  <c r="A29" i="13"/>
  <c r="D28" i="13"/>
  <c r="C28" i="13"/>
  <c r="B28" i="13"/>
  <c r="A28" i="13"/>
  <c r="D27" i="13"/>
  <c r="C27" i="13"/>
  <c r="B27" i="13"/>
  <c r="A27" i="13"/>
  <c r="B6" i="10"/>
  <c r="C3" i="12"/>
  <c r="C3" i="13"/>
  <c r="F3" i="13"/>
  <c r="E3" i="13"/>
  <c r="K21" i="13"/>
  <c r="J21" i="13"/>
  <c r="I21" i="13"/>
  <c r="H21" i="13"/>
  <c r="G21" i="13"/>
  <c r="F21" i="13"/>
  <c r="E21" i="13"/>
  <c r="D21" i="13"/>
  <c r="C21" i="13"/>
  <c r="B21" i="13"/>
  <c r="K20" i="13"/>
  <c r="J20" i="13"/>
  <c r="I20" i="13"/>
  <c r="H20" i="13"/>
  <c r="G20" i="13"/>
  <c r="F20" i="13"/>
  <c r="E20" i="13"/>
  <c r="D20" i="13"/>
  <c r="C20" i="13"/>
  <c r="B20" i="13"/>
  <c r="K19" i="13"/>
  <c r="J19" i="13"/>
  <c r="I19" i="13"/>
  <c r="H19" i="13"/>
  <c r="G19" i="13"/>
  <c r="F19" i="13"/>
  <c r="E19" i="13"/>
  <c r="D19" i="13"/>
  <c r="C19" i="13"/>
  <c r="B19" i="13"/>
  <c r="K18" i="13"/>
  <c r="J18" i="13"/>
  <c r="I18" i="13"/>
  <c r="H18" i="13"/>
  <c r="G18" i="13"/>
  <c r="F18" i="13"/>
  <c r="E18" i="13"/>
  <c r="D18" i="13"/>
  <c r="C18" i="13"/>
  <c r="B18" i="13"/>
  <c r="K17" i="13"/>
  <c r="J17" i="13"/>
  <c r="I17" i="13"/>
  <c r="H17" i="13"/>
  <c r="G17" i="13"/>
  <c r="F17" i="13"/>
  <c r="E17" i="13"/>
  <c r="C17" i="13"/>
  <c r="B17" i="13"/>
  <c r="K16" i="13"/>
  <c r="J16" i="13"/>
  <c r="I16" i="13"/>
  <c r="H16" i="13"/>
  <c r="G16" i="13"/>
  <c r="F16" i="13"/>
  <c r="E16" i="13"/>
  <c r="D16" i="13"/>
  <c r="C16" i="13"/>
  <c r="B16" i="13"/>
  <c r="K15" i="13"/>
  <c r="J15" i="13"/>
  <c r="I15" i="13"/>
  <c r="H15" i="13"/>
  <c r="G15" i="13"/>
  <c r="F15" i="13"/>
  <c r="E15" i="13"/>
  <c r="D15" i="13"/>
  <c r="C15" i="13"/>
  <c r="B15" i="13"/>
  <c r="K14" i="13"/>
  <c r="J14" i="13"/>
  <c r="I14" i="13"/>
  <c r="H14" i="13"/>
  <c r="G14" i="13"/>
  <c r="F14" i="13"/>
  <c r="E14" i="13"/>
  <c r="D14" i="13"/>
  <c r="C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C12" i="13"/>
  <c r="B12" i="13"/>
  <c r="K11" i="13"/>
  <c r="J11" i="13"/>
  <c r="I11" i="13"/>
  <c r="H11" i="13"/>
  <c r="G11" i="13"/>
  <c r="F11" i="13"/>
  <c r="E11" i="13"/>
  <c r="D11" i="13"/>
  <c r="C11" i="13"/>
  <c r="B11" i="13"/>
  <c r="K10" i="13"/>
  <c r="J10" i="13"/>
  <c r="I10" i="13"/>
  <c r="H10" i="13"/>
  <c r="G10" i="13"/>
  <c r="F10" i="13"/>
  <c r="E10" i="13"/>
  <c r="D10" i="13"/>
  <c r="C10" i="13"/>
  <c r="B10" i="13"/>
  <c r="K9" i="13"/>
  <c r="J9" i="13"/>
  <c r="I9" i="13"/>
  <c r="H9" i="13"/>
  <c r="G9" i="13"/>
  <c r="F9" i="13"/>
  <c r="E9" i="13"/>
  <c r="D9" i="13"/>
  <c r="C9" i="13"/>
  <c r="B9" i="13"/>
  <c r="K8" i="13"/>
  <c r="J8" i="13"/>
  <c r="I8" i="13"/>
  <c r="H8" i="13"/>
  <c r="G8" i="13"/>
  <c r="F8" i="13"/>
  <c r="E8" i="13"/>
  <c r="D8" i="13"/>
  <c r="C8" i="13"/>
  <c r="B8" i="13"/>
  <c r="K7" i="13"/>
  <c r="J7" i="13"/>
  <c r="I7" i="13"/>
  <c r="H7" i="13"/>
  <c r="G7" i="13"/>
  <c r="F7" i="13"/>
  <c r="E7" i="13"/>
  <c r="D7" i="13"/>
  <c r="C7" i="13"/>
  <c r="B7" i="13"/>
  <c r="A21" i="13"/>
  <c r="A20" i="13"/>
  <c r="A19" i="13"/>
  <c r="A18" i="13"/>
  <c r="A17" i="13"/>
  <c r="A16" i="13"/>
  <c r="A15" i="13"/>
  <c r="A13" i="13"/>
  <c r="A12" i="13"/>
  <c r="A11" i="13"/>
  <c r="A10" i="13"/>
  <c r="A9" i="13"/>
  <c r="A8" i="13"/>
  <c r="A7" i="13"/>
  <c r="M9" i="12"/>
  <c r="M11" i="12"/>
  <c r="M13" i="12"/>
  <c r="M15" i="12"/>
  <c r="M17" i="12"/>
  <c r="M19" i="12"/>
  <c r="M7" i="12"/>
  <c r="A18" i="10"/>
  <c r="O18" i="10" s="1"/>
  <c r="C1" i="11"/>
  <c r="D1" i="11" s="1"/>
  <c r="Q40" i="9"/>
  <c r="Q39" i="9"/>
  <c r="A39" i="9"/>
  <c r="A17" i="10"/>
  <c r="N17" i="10" s="1"/>
  <c r="A19" i="10"/>
  <c r="O19" i="10" s="1"/>
  <c r="A20" i="10"/>
  <c r="N20" i="10" s="1"/>
  <c r="A21" i="10"/>
  <c r="N21" i="10" s="1"/>
  <c r="A22" i="10"/>
  <c r="N22" i="10" s="1"/>
  <c r="A23" i="10"/>
  <c r="N23" i="10" s="1"/>
  <c r="O23" i="10"/>
  <c r="A24" i="10"/>
  <c r="N24" i="10" s="1"/>
  <c r="A25" i="10"/>
  <c r="N25" i="10" s="1"/>
  <c r="A26" i="10"/>
  <c r="N26" i="10"/>
  <c r="A27" i="10"/>
  <c r="N27" i="10"/>
  <c r="O27" i="10"/>
  <c r="A28" i="10"/>
  <c r="N28" i="10"/>
  <c r="A29" i="10"/>
  <c r="N29" i="10"/>
  <c r="O29" i="10"/>
  <c r="A30" i="10"/>
  <c r="O30" i="10"/>
  <c r="A31" i="10"/>
  <c r="N31" i="10"/>
  <c r="O31" i="10"/>
  <c r="A32" i="10"/>
  <c r="N32" i="10"/>
  <c r="A33" i="10"/>
  <c r="O33" i="10"/>
  <c r="N33" i="10"/>
  <c r="A34" i="10"/>
  <c r="O34" i="10"/>
  <c r="A35" i="10"/>
  <c r="N35" i="10"/>
  <c r="B301" i="10"/>
  <c r="B300" i="10"/>
  <c r="A301" i="10"/>
  <c r="A300" i="10"/>
  <c r="N45" i="10"/>
  <c r="O45" i="10"/>
  <c r="P45" i="10"/>
  <c r="N46" i="10"/>
  <c r="O46" i="10"/>
  <c r="P46" i="10"/>
  <c r="L45" i="10"/>
  <c r="M45" i="10"/>
  <c r="L46" i="10"/>
  <c r="M46" i="10"/>
  <c r="F8" i="9"/>
  <c r="J41" i="9"/>
  <c r="D39" i="9"/>
  <c r="D39" i="10"/>
  <c r="K42" i="9"/>
  <c r="K41" i="9"/>
  <c r="L41" i="9"/>
  <c r="N41" i="9"/>
  <c r="O41" i="9"/>
  <c r="P41" i="9"/>
  <c r="J42" i="9"/>
  <c r="L42" i="9"/>
  <c r="N42" i="9"/>
  <c r="O42" i="9"/>
  <c r="P42" i="9"/>
  <c r="H36" i="9"/>
  <c r="H36" i="10" s="1"/>
  <c r="F36" i="9"/>
  <c r="F36" i="10" s="1"/>
  <c r="D36" i="9"/>
  <c r="D36" i="10" s="1"/>
  <c r="B36" i="9"/>
  <c r="B36" i="10" s="1"/>
  <c r="AA3" i="9"/>
  <c r="AA4" i="9"/>
  <c r="AA5" i="9"/>
  <c r="AA6" i="9"/>
  <c r="AA7" i="9"/>
  <c r="AA8" i="9"/>
  <c r="AA9" i="9"/>
  <c r="AA10" i="9"/>
  <c r="AA11" i="9"/>
  <c r="AA12" i="9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29" i="9"/>
  <c r="AA30" i="9"/>
  <c r="AA31" i="9"/>
  <c r="AA32" i="9"/>
  <c r="AA33" i="9"/>
  <c r="AA34" i="9"/>
  <c r="AA35" i="9"/>
  <c r="AA36" i="9"/>
  <c r="AA37" i="9"/>
  <c r="AA38" i="9"/>
  <c r="AA39" i="9"/>
  <c r="AA40" i="9"/>
  <c r="AA41" i="9"/>
  <c r="AA42" i="9"/>
  <c r="AA43" i="9"/>
  <c r="AA44" i="9"/>
  <c r="AA45" i="9"/>
  <c r="AA46" i="9"/>
  <c r="AA47" i="9"/>
  <c r="AA48" i="9"/>
  <c r="AA49" i="9"/>
  <c r="AA50" i="9"/>
  <c r="AA51" i="9"/>
  <c r="AA52" i="9"/>
  <c r="AA53" i="9"/>
  <c r="AA54" i="9"/>
  <c r="AA55" i="9"/>
  <c r="AA56" i="9"/>
  <c r="AA57" i="9"/>
  <c r="AA58" i="9"/>
  <c r="AA59" i="9"/>
  <c r="AA60" i="9"/>
  <c r="AA61" i="9"/>
  <c r="AA62" i="9"/>
  <c r="AA63" i="9"/>
  <c r="AA64" i="9"/>
  <c r="AA65" i="9"/>
  <c r="AA66" i="9"/>
  <c r="AA67" i="9"/>
  <c r="AA68" i="9"/>
  <c r="AA69" i="9"/>
  <c r="AA70" i="9"/>
  <c r="AA71" i="9"/>
  <c r="AA72" i="9"/>
  <c r="AA73" i="9"/>
  <c r="AA74" i="9"/>
  <c r="AA75" i="9"/>
  <c r="AA76" i="9"/>
  <c r="AA77" i="9"/>
  <c r="AA78" i="9"/>
  <c r="AA79" i="9"/>
  <c r="AA80" i="9"/>
  <c r="AA81" i="9"/>
  <c r="AA82" i="9"/>
  <c r="AA83" i="9"/>
  <c r="AA84" i="9"/>
  <c r="AA85" i="9"/>
  <c r="AA86" i="9"/>
  <c r="AA87" i="9"/>
  <c r="AA88" i="9"/>
  <c r="AA89" i="9"/>
  <c r="AA90" i="9"/>
  <c r="AA91" i="9"/>
  <c r="AA92" i="9"/>
  <c r="AA93" i="9"/>
  <c r="AA94" i="9"/>
  <c r="AA1" i="9"/>
  <c r="AA2" i="9"/>
  <c r="P40" i="10"/>
  <c r="P39" i="10"/>
  <c r="O40" i="10"/>
  <c r="O39" i="10"/>
  <c r="N40" i="10"/>
  <c r="N39" i="10"/>
  <c r="U15" i="9"/>
  <c r="L9" i="9"/>
  <c r="L10" i="9"/>
  <c r="L8" i="9"/>
  <c r="F9" i="9"/>
  <c r="F10" i="9"/>
  <c r="J39" i="10"/>
  <c r="J40" i="10"/>
  <c r="L40" i="10"/>
  <c r="K40" i="10"/>
  <c r="L39" i="10"/>
  <c r="K39" i="10"/>
  <c r="K46" i="10"/>
  <c r="K45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C17" i="10"/>
  <c r="E17" i="10"/>
  <c r="G17" i="10"/>
  <c r="I17" i="10"/>
  <c r="J17" i="10"/>
  <c r="K17" i="10"/>
  <c r="L17" i="10"/>
  <c r="M17" i="10"/>
  <c r="C18" i="10"/>
  <c r="E18" i="10"/>
  <c r="G18" i="10"/>
  <c r="I18" i="10"/>
  <c r="J18" i="10"/>
  <c r="K18" i="10"/>
  <c r="L18" i="10"/>
  <c r="M18" i="10"/>
  <c r="C19" i="10"/>
  <c r="E19" i="10"/>
  <c r="G19" i="10"/>
  <c r="I19" i="10"/>
  <c r="J19" i="10"/>
  <c r="K19" i="10"/>
  <c r="L19" i="10"/>
  <c r="M19" i="10"/>
  <c r="C20" i="10"/>
  <c r="E20" i="10"/>
  <c r="G20" i="10"/>
  <c r="I20" i="10"/>
  <c r="J20" i="10"/>
  <c r="K20" i="10"/>
  <c r="L20" i="10"/>
  <c r="M20" i="10"/>
  <c r="C21" i="10"/>
  <c r="E21" i="10"/>
  <c r="G21" i="10"/>
  <c r="I21" i="10"/>
  <c r="J21" i="10"/>
  <c r="K21" i="10"/>
  <c r="L21" i="10"/>
  <c r="M21" i="10"/>
  <c r="C22" i="10"/>
  <c r="E22" i="10"/>
  <c r="G22" i="10"/>
  <c r="I22" i="10"/>
  <c r="J22" i="10"/>
  <c r="K22" i="10"/>
  <c r="L22" i="10"/>
  <c r="M22" i="10"/>
  <c r="C23" i="10"/>
  <c r="E23" i="10"/>
  <c r="G23" i="10"/>
  <c r="I23" i="10"/>
  <c r="J23" i="10"/>
  <c r="K23" i="10"/>
  <c r="L23" i="10"/>
  <c r="M23" i="10"/>
  <c r="C24" i="10"/>
  <c r="E24" i="10"/>
  <c r="G24" i="10"/>
  <c r="I24" i="10"/>
  <c r="J24" i="10"/>
  <c r="K24" i="10"/>
  <c r="L24" i="10"/>
  <c r="M24" i="10"/>
  <c r="C25" i="10"/>
  <c r="E25" i="10"/>
  <c r="G25" i="10"/>
  <c r="I25" i="10"/>
  <c r="J25" i="10"/>
  <c r="K25" i="10"/>
  <c r="L25" i="10"/>
  <c r="M25" i="10"/>
  <c r="C26" i="10"/>
  <c r="E26" i="10"/>
  <c r="G26" i="10"/>
  <c r="I26" i="10"/>
  <c r="J26" i="10"/>
  <c r="K26" i="10"/>
  <c r="L26" i="10"/>
  <c r="M26" i="10"/>
  <c r="C27" i="10"/>
  <c r="E27" i="10"/>
  <c r="G27" i="10"/>
  <c r="I27" i="10"/>
  <c r="J27" i="10"/>
  <c r="K27" i="10"/>
  <c r="L27" i="10"/>
  <c r="M27" i="10"/>
  <c r="C28" i="10"/>
  <c r="E28" i="10"/>
  <c r="G28" i="10"/>
  <c r="I28" i="10"/>
  <c r="J28" i="10"/>
  <c r="K28" i="10"/>
  <c r="L28" i="10"/>
  <c r="M28" i="10"/>
  <c r="C29" i="10"/>
  <c r="E29" i="10"/>
  <c r="G29" i="10"/>
  <c r="I29" i="10"/>
  <c r="J29" i="10"/>
  <c r="K29" i="10"/>
  <c r="L29" i="10"/>
  <c r="M29" i="10"/>
  <c r="C30" i="10"/>
  <c r="E30" i="10"/>
  <c r="G30" i="10"/>
  <c r="I30" i="10"/>
  <c r="J30" i="10"/>
  <c r="K30" i="10"/>
  <c r="L30" i="10"/>
  <c r="M30" i="10"/>
  <c r="C31" i="10"/>
  <c r="E31" i="10"/>
  <c r="G31" i="10"/>
  <c r="I31" i="10"/>
  <c r="J31" i="10"/>
  <c r="K31" i="10"/>
  <c r="L31" i="10"/>
  <c r="M31" i="10"/>
  <c r="C32" i="10"/>
  <c r="E32" i="10"/>
  <c r="G32" i="10"/>
  <c r="I32" i="10"/>
  <c r="J32" i="10"/>
  <c r="K32" i="10"/>
  <c r="L32" i="10"/>
  <c r="M32" i="10"/>
  <c r="C33" i="10"/>
  <c r="E33" i="10"/>
  <c r="G33" i="10"/>
  <c r="I33" i="10"/>
  <c r="J33" i="10"/>
  <c r="K33" i="10"/>
  <c r="L33" i="10"/>
  <c r="M33" i="10"/>
  <c r="C34" i="10"/>
  <c r="E34" i="10"/>
  <c r="G34" i="10"/>
  <c r="I34" i="10"/>
  <c r="J34" i="10"/>
  <c r="K34" i="10"/>
  <c r="L34" i="10"/>
  <c r="M34" i="10"/>
  <c r="C35" i="10"/>
  <c r="E35" i="10"/>
  <c r="G35" i="10"/>
  <c r="I35" i="10"/>
  <c r="J35" i="10"/>
  <c r="K35" i="10"/>
  <c r="L35" i="10"/>
  <c r="M35" i="10"/>
  <c r="P17" i="10"/>
  <c r="Q17" i="10"/>
  <c r="P18" i="10"/>
  <c r="Q18" i="10"/>
  <c r="P19" i="10"/>
  <c r="Q19" i="10"/>
  <c r="P20" i="10"/>
  <c r="Q20" i="10"/>
  <c r="P21" i="10"/>
  <c r="Q21" i="10"/>
  <c r="P22" i="10"/>
  <c r="Q22" i="10"/>
  <c r="P23" i="10"/>
  <c r="Q23" i="10"/>
  <c r="P24" i="10"/>
  <c r="Q24" i="10"/>
  <c r="P25" i="10"/>
  <c r="Q25" i="10"/>
  <c r="P26" i="10"/>
  <c r="Q26" i="10"/>
  <c r="P27" i="10"/>
  <c r="Q27" i="10"/>
  <c r="P28" i="10"/>
  <c r="Q28" i="10"/>
  <c r="P29" i="10"/>
  <c r="Q29" i="10"/>
  <c r="P30" i="10"/>
  <c r="Q30" i="10"/>
  <c r="P31" i="10"/>
  <c r="Q31" i="10"/>
  <c r="P32" i="10"/>
  <c r="Q32" i="10"/>
  <c r="P33" i="10"/>
  <c r="Q33" i="10"/>
  <c r="P34" i="10"/>
  <c r="Q34" i="10"/>
  <c r="P35" i="10"/>
  <c r="Q35" i="10"/>
  <c r="Q36" i="9"/>
  <c r="Q36" i="10" s="1"/>
  <c r="P36" i="9"/>
  <c r="P36" i="10" s="1"/>
  <c r="L36" i="9"/>
  <c r="L36" i="10" s="1"/>
  <c r="K36" i="9"/>
  <c r="K36" i="10" s="1"/>
  <c r="J36" i="9"/>
  <c r="J36" i="10" s="1"/>
  <c r="V15" i="9"/>
  <c r="W15" i="9"/>
  <c r="X15" i="9"/>
  <c r="N36" i="9"/>
  <c r="F42" i="9" s="1"/>
  <c r="O36" i="9"/>
  <c r="F43" i="9" s="1"/>
  <c r="N34" i="10"/>
  <c r="B302" i="10"/>
  <c r="O35" i="10"/>
  <c r="N30" i="10"/>
  <c r="O32" i="10"/>
  <c r="O28" i="10"/>
  <c r="O26" i="10"/>
  <c r="A302" i="10"/>
  <c r="N19" i="10"/>
  <c r="B3" i="12"/>
  <c r="B3" i="13"/>
  <c r="C2" i="13"/>
  <c r="C2" i="12"/>
  <c r="H28" i="12" l="1"/>
  <c r="H28" i="13" s="1"/>
  <c r="O21" i="10"/>
  <c r="O22" i="10"/>
  <c r="O20" i="10"/>
  <c r="O24" i="10"/>
  <c r="N18" i="10"/>
  <c r="J28" i="13"/>
  <c r="O17" i="10"/>
  <c r="D3" i="11"/>
  <c r="C2" i="11" s="1"/>
  <c r="D2" i="11"/>
  <c r="O36" i="10" l="1"/>
  <c r="F43" i="10" s="1"/>
  <c r="N36" i="10"/>
  <c r="F42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DPE</author>
  </authors>
  <commentList>
    <comment ref="H6" authorId="0" shapeId="0" xr:uid="{00000000-0006-0000-0000-000001000000}">
      <text>
        <r>
          <rPr>
            <sz val="10"/>
            <color indexed="81"/>
            <rFont val="Tahoma"/>
            <family val="2"/>
          </rPr>
          <t>Indiquer la date sous le format 00/00 puis cliquer sur "Entrée" ou cliquer sur le bouton "Date du jour"</t>
        </r>
      </text>
    </comment>
    <comment ref="E8" authorId="0" shapeId="0" xr:uid="{00000000-0006-0000-0000-000002000000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G8" authorId="0" shapeId="0" xr:uid="{00000000-0006-0000-0000-000003000000}">
      <text>
        <r>
          <rPr>
            <sz val="12"/>
            <color indexed="81"/>
            <rFont val="Tahoma"/>
            <family val="2"/>
          </rPr>
          <t>Indiquer le nombre de tour supplémentaire</t>
        </r>
      </text>
    </comment>
    <comment ref="K8" authorId="0" shapeId="0" xr:uid="{00000000-0006-0000-0000-000004000000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M8" authorId="0" shapeId="0" xr:uid="{00000000-0006-0000-0000-000005000000}">
      <text>
        <r>
          <rPr>
            <sz val="12"/>
            <color indexed="81"/>
            <rFont val="Tahoma"/>
            <family val="2"/>
          </rPr>
          <t>Indiquer le nombre de tour supplémentaire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9" authorId="0" shapeId="0" xr:uid="{00000000-0006-0000-0000-000006000000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G9" authorId="0" shapeId="0" xr:uid="{00000000-0006-0000-0000-000007000000}">
      <text>
        <r>
          <rPr>
            <sz val="12"/>
            <color indexed="81"/>
            <rFont val="Tahoma"/>
            <family val="2"/>
          </rPr>
          <t>Indiquer le nombre de tour supplémentaire</t>
        </r>
      </text>
    </comment>
    <comment ref="K9" authorId="0" shapeId="0" xr:uid="{00000000-0006-0000-0000-000008000000}">
      <text>
        <r>
          <rPr>
            <sz val="12"/>
            <color indexed="81"/>
            <rFont val="Tahoma"/>
            <family val="2"/>
          </rPr>
          <t>Indiquer le nombre de tour de base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9" authorId="0" shapeId="0" xr:uid="{00000000-0006-0000-0000-000009000000}">
      <text>
        <r>
          <rPr>
            <sz val="12"/>
            <color indexed="81"/>
            <rFont val="Tahoma"/>
            <family val="2"/>
          </rPr>
          <t>Indiquer le nombre de tour supplémentaire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0" authorId="0" shapeId="0" xr:uid="{00000000-0006-0000-0000-00000A000000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G10" authorId="0" shapeId="0" xr:uid="{00000000-0006-0000-0000-00000B000000}">
      <text>
        <r>
          <rPr>
            <sz val="12"/>
            <color indexed="81"/>
            <rFont val="Tahoma"/>
            <family val="2"/>
          </rPr>
          <t>Indiquer le nombre de tour supplémentaire</t>
        </r>
      </text>
    </comment>
    <comment ref="K10" authorId="0" shapeId="0" xr:uid="{00000000-0006-0000-0000-00000C000000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M10" authorId="0" shapeId="0" xr:uid="{00000000-0006-0000-0000-00000D000000}">
      <text>
        <r>
          <rPr>
            <sz val="12"/>
            <color indexed="81"/>
            <rFont val="Tahoma"/>
            <family val="2"/>
          </rPr>
          <t>Indiquer le nombre de tour supplémentaire</t>
        </r>
      </text>
    </comment>
    <comment ref="C16" authorId="0" shapeId="0" xr:uid="{00000000-0006-0000-0000-00000E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16" authorId="0" shapeId="0" xr:uid="{00000000-0006-0000-0000-00000F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16" authorId="0" shapeId="0" xr:uid="{00000000-0006-0000-0000-000010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16" authorId="0" shapeId="0" xr:uid="{00000000-0006-0000-0000-000011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16" authorId="0" shapeId="0" xr:uid="{00000000-0006-0000-0000-000012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16" authorId="0" shapeId="0" xr:uid="{00000000-0006-0000-0000-000013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16" authorId="0" shapeId="0" xr:uid="{00000000-0006-0000-0000-000014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16" authorId="0" shapeId="0" xr:uid="{00000000-0006-0000-0000-000015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16" authorId="0" shapeId="0" xr:uid="{00000000-0006-0000-0000-000016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16" authorId="0" shapeId="0" xr:uid="{00000000-0006-0000-0000-000017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16" authorId="0" shapeId="0" xr:uid="{00000000-0006-0000-0000-000018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17" authorId="0" shapeId="0" xr:uid="{00000000-0006-0000-0000-000019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17" authorId="0" shapeId="0" xr:uid="{00000000-0006-0000-0000-00001A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17" authorId="0" shapeId="0" xr:uid="{00000000-0006-0000-0000-00001B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17" authorId="0" shapeId="0" xr:uid="{00000000-0006-0000-0000-00001C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17" authorId="0" shapeId="0" xr:uid="{00000000-0006-0000-0000-00001D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17" authorId="0" shapeId="0" xr:uid="{00000000-0006-0000-0000-00001E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17" authorId="0" shapeId="0" xr:uid="{00000000-0006-0000-0000-00001F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17" authorId="0" shapeId="0" xr:uid="{00000000-0006-0000-0000-000020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17" authorId="0" shapeId="0" xr:uid="{00000000-0006-0000-0000-000021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17" authorId="0" shapeId="0" xr:uid="{00000000-0006-0000-0000-000022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17" authorId="0" shapeId="0" xr:uid="{00000000-0006-0000-0000-000023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18" authorId="0" shapeId="0" xr:uid="{00000000-0006-0000-0000-000024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18" authorId="0" shapeId="0" xr:uid="{00000000-0006-0000-0000-000025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18" authorId="0" shapeId="0" xr:uid="{00000000-0006-0000-0000-000026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18" authorId="0" shapeId="0" xr:uid="{00000000-0006-0000-0000-000027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18" authorId="0" shapeId="0" xr:uid="{00000000-0006-0000-0000-000028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18" authorId="0" shapeId="0" xr:uid="{00000000-0006-0000-0000-000029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18" authorId="0" shapeId="0" xr:uid="{00000000-0006-0000-0000-00002A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18" authorId="0" shapeId="0" xr:uid="{00000000-0006-0000-0000-00002B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18" authorId="0" shapeId="0" xr:uid="{00000000-0006-0000-0000-00002C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18" authorId="0" shapeId="0" xr:uid="{00000000-0006-0000-0000-00002D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18" authorId="0" shapeId="0" xr:uid="{00000000-0006-0000-0000-00002E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19" authorId="0" shapeId="0" xr:uid="{00000000-0006-0000-0000-00002F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19" authorId="0" shapeId="0" xr:uid="{00000000-0006-0000-0000-000030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19" authorId="0" shapeId="0" xr:uid="{00000000-0006-0000-0000-000031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19" authorId="0" shapeId="0" xr:uid="{00000000-0006-0000-0000-000032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19" authorId="0" shapeId="0" xr:uid="{00000000-0006-0000-0000-000033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19" authorId="0" shapeId="0" xr:uid="{00000000-0006-0000-0000-000034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19" authorId="0" shapeId="0" xr:uid="{00000000-0006-0000-0000-000035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19" authorId="0" shapeId="0" xr:uid="{00000000-0006-0000-0000-000036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19" authorId="0" shapeId="0" xr:uid="{00000000-0006-0000-0000-000037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19" authorId="0" shapeId="0" xr:uid="{00000000-0006-0000-0000-000038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19" authorId="0" shapeId="0" xr:uid="{00000000-0006-0000-0000-000039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0" authorId="0" shapeId="0" xr:uid="{00000000-0006-0000-0000-00003A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0" authorId="0" shapeId="0" xr:uid="{00000000-0006-0000-0000-00003B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0" authorId="0" shapeId="0" xr:uid="{00000000-0006-0000-0000-00003C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0" authorId="0" shapeId="0" xr:uid="{00000000-0006-0000-0000-00003D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0" authorId="0" shapeId="0" xr:uid="{00000000-0006-0000-0000-00003E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0" authorId="0" shapeId="0" xr:uid="{00000000-0006-0000-0000-00003F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0" authorId="0" shapeId="0" xr:uid="{00000000-0006-0000-0000-000040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0" authorId="0" shapeId="0" xr:uid="{00000000-0006-0000-0000-000041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0" authorId="0" shapeId="0" xr:uid="{00000000-0006-0000-0000-000042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0" authorId="0" shapeId="0" xr:uid="{00000000-0006-0000-0000-000043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0" authorId="0" shapeId="0" xr:uid="{00000000-0006-0000-0000-000044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1" authorId="0" shapeId="0" xr:uid="{00000000-0006-0000-0000-000045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1" authorId="0" shapeId="0" xr:uid="{00000000-0006-0000-0000-000046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1" authorId="0" shapeId="0" xr:uid="{00000000-0006-0000-0000-000047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1" authorId="0" shapeId="0" xr:uid="{00000000-0006-0000-0000-000048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1" authorId="0" shapeId="0" xr:uid="{00000000-0006-0000-0000-000049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1" authorId="0" shapeId="0" xr:uid="{00000000-0006-0000-0000-00004A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1" authorId="0" shapeId="0" xr:uid="{00000000-0006-0000-0000-00004B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1" authorId="0" shapeId="0" xr:uid="{00000000-0006-0000-0000-00004C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1" authorId="0" shapeId="0" xr:uid="{00000000-0006-0000-0000-00004D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1" authorId="0" shapeId="0" xr:uid="{00000000-0006-0000-0000-00004E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1" authorId="0" shapeId="0" xr:uid="{00000000-0006-0000-0000-00004F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2" authorId="0" shapeId="0" xr:uid="{00000000-0006-0000-0000-000050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2" authorId="0" shapeId="0" xr:uid="{00000000-0006-0000-0000-000051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2" authorId="0" shapeId="0" xr:uid="{00000000-0006-0000-0000-000052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2" authorId="0" shapeId="0" xr:uid="{00000000-0006-0000-0000-000053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2" authorId="0" shapeId="0" xr:uid="{00000000-0006-0000-0000-000054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2" authorId="0" shapeId="0" xr:uid="{00000000-0006-0000-0000-000055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2" authorId="0" shapeId="0" xr:uid="{00000000-0006-0000-0000-000056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2" authorId="0" shapeId="0" xr:uid="{00000000-0006-0000-0000-000057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2" authorId="0" shapeId="0" xr:uid="{00000000-0006-0000-0000-000058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2" authorId="0" shapeId="0" xr:uid="{00000000-0006-0000-0000-000059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2" authorId="0" shapeId="0" xr:uid="{00000000-0006-0000-0000-00005A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3" authorId="0" shapeId="0" xr:uid="{00000000-0006-0000-0000-00005B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3" authorId="0" shapeId="0" xr:uid="{00000000-0006-0000-0000-00005C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3" authorId="0" shapeId="0" xr:uid="{00000000-0006-0000-0000-00005D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3" authorId="0" shapeId="0" xr:uid="{00000000-0006-0000-0000-00005E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3" authorId="0" shapeId="0" xr:uid="{00000000-0006-0000-0000-00005F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3" authorId="0" shapeId="0" xr:uid="{00000000-0006-0000-0000-000060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3" authorId="0" shapeId="0" xr:uid="{00000000-0006-0000-0000-000061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3" authorId="0" shapeId="0" xr:uid="{00000000-0006-0000-0000-000062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3" authorId="0" shapeId="0" xr:uid="{00000000-0006-0000-0000-000063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3" authorId="0" shapeId="0" xr:uid="{00000000-0006-0000-0000-000064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3" authorId="0" shapeId="0" xr:uid="{00000000-0006-0000-0000-000065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4" authorId="0" shapeId="0" xr:uid="{00000000-0006-0000-0000-000066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4" authorId="0" shapeId="0" xr:uid="{00000000-0006-0000-0000-000067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4" authorId="0" shapeId="0" xr:uid="{00000000-0006-0000-0000-000068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4" authorId="0" shapeId="0" xr:uid="{00000000-0006-0000-0000-000069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4" authorId="0" shapeId="0" xr:uid="{00000000-0006-0000-0000-00006A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4" authorId="0" shapeId="0" xr:uid="{00000000-0006-0000-0000-00006B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4" authorId="0" shapeId="0" xr:uid="{00000000-0006-0000-0000-00006C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4" authorId="0" shapeId="0" xr:uid="{00000000-0006-0000-0000-00006D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4" authorId="0" shapeId="0" xr:uid="{00000000-0006-0000-0000-00006E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4" authorId="0" shapeId="0" xr:uid="{00000000-0006-0000-0000-00006F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4" authorId="0" shapeId="0" xr:uid="{00000000-0006-0000-0000-000070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5" authorId="0" shapeId="0" xr:uid="{00000000-0006-0000-0000-000071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5" authorId="0" shapeId="0" xr:uid="{00000000-0006-0000-0000-000072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5" authorId="0" shapeId="0" xr:uid="{00000000-0006-0000-0000-000073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5" authorId="0" shapeId="0" xr:uid="{00000000-0006-0000-0000-000074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5" authorId="0" shapeId="0" xr:uid="{00000000-0006-0000-0000-000075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5" authorId="0" shapeId="0" xr:uid="{00000000-0006-0000-0000-000076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5" authorId="0" shapeId="0" xr:uid="{00000000-0006-0000-0000-000077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5" authorId="0" shapeId="0" xr:uid="{00000000-0006-0000-0000-000078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5" authorId="0" shapeId="0" xr:uid="{00000000-0006-0000-0000-000079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5" authorId="0" shapeId="0" xr:uid="{00000000-0006-0000-0000-00007A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5" authorId="0" shapeId="0" xr:uid="{00000000-0006-0000-0000-00007B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6" authorId="0" shapeId="0" xr:uid="{00000000-0006-0000-0000-00007C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6" authorId="0" shapeId="0" xr:uid="{00000000-0006-0000-0000-00007D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6" authorId="0" shapeId="0" xr:uid="{00000000-0006-0000-0000-00007E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6" authorId="0" shapeId="0" xr:uid="{00000000-0006-0000-0000-00007F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6" authorId="0" shapeId="0" xr:uid="{00000000-0006-0000-0000-000080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6" authorId="0" shapeId="0" xr:uid="{00000000-0006-0000-0000-000081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6" authorId="0" shapeId="0" xr:uid="{00000000-0006-0000-0000-000082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6" authorId="0" shapeId="0" xr:uid="{00000000-0006-0000-0000-000083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6" authorId="0" shapeId="0" xr:uid="{00000000-0006-0000-0000-000084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6" authorId="0" shapeId="0" xr:uid="{00000000-0006-0000-0000-000085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6" authorId="0" shapeId="0" xr:uid="{00000000-0006-0000-0000-000086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7" authorId="0" shapeId="0" xr:uid="{00000000-0006-0000-0000-000087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7" authorId="0" shapeId="0" xr:uid="{00000000-0006-0000-0000-000088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7" authorId="0" shapeId="0" xr:uid="{00000000-0006-0000-0000-000089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7" authorId="0" shapeId="0" xr:uid="{00000000-0006-0000-0000-00008A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7" authorId="0" shapeId="0" xr:uid="{00000000-0006-0000-0000-00008B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7" authorId="0" shapeId="0" xr:uid="{00000000-0006-0000-0000-00008C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7" authorId="0" shapeId="0" xr:uid="{00000000-0006-0000-0000-00008D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7" authorId="0" shapeId="0" xr:uid="{00000000-0006-0000-0000-00008E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7" authorId="0" shapeId="0" xr:uid="{00000000-0006-0000-0000-00008F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7" authorId="0" shapeId="0" xr:uid="{00000000-0006-0000-0000-000090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7" authorId="0" shapeId="0" xr:uid="{00000000-0006-0000-0000-000091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8" authorId="0" shapeId="0" xr:uid="{00000000-0006-0000-0000-000092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8" authorId="0" shapeId="0" xr:uid="{00000000-0006-0000-0000-000093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8" authorId="0" shapeId="0" xr:uid="{00000000-0006-0000-0000-000094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8" authorId="0" shapeId="0" xr:uid="{00000000-0006-0000-0000-000095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8" authorId="0" shapeId="0" xr:uid="{00000000-0006-0000-0000-000096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8" authorId="0" shapeId="0" xr:uid="{00000000-0006-0000-0000-000097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8" authorId="0" shapeId="0" xr:uid="{00000000-0006-0000-0000-000098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8" authorId="0" shapeId="0" xr:uid="{00000000-0006-0000-0000-000099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8" authorId="0" shapeId="0" xr:uid="{00000000-0006-0000-0000-00009A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8" authorId="0" shapeId="0" xr:uid="{00000000-0006-0000-0000-00009B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8" authorId="0" shapeId="0" xr:uid="{00000000-0006-0000-0000-00009C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29" authorId="0" shapeId="0" xr:uid="{00000000-0006-0000-0000-00009D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29" authorId="0" shapeId="0" xr:uid="{00000000-0006-0000-0000-00009E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29" authorId="0" shapeId="0" xr:uid="{00000000-0006-0000-0000-00009F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29" authorId="0" shapeId="0" xr:uid="{00000000-0006-0000-0000-0000A0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29" authorId="0" shapeId="0" xr:uid="{00000000-0006-0000-0000-0000A1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29" authorId="0" shapeId="0" xr:uid="{00000000-0006-0000-0000-0000A2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29" authorId="0" shapeId="0" xr:uid="{00000000-0006-0000-0000-0000A3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29" authorId="0" shapeId="0" xr:uid="{00000000-0006-0000-0000-0000A4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29" authorId="0" shapeId="0" xr:uid="{00000000-0006-0000-0000-0000A5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29" authorId="0" shapeId="0" xr:uid="{00000000-0006-0000-0000-0000A6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29" authorId="0" shapeId="0" xr:uid="{00000000-0006-0000-0000-0000A7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30" authorId="0" shapeId="0" xr:uid="{00000000-0006-0000-0000-0000A8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30" authorId="0" shapeId="0" xr:uid="{00000000-0006-0000-0000-0000A9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30" authorId="0" shapeId="0" xr:uid="{00000000-0006-0000-0000-0000AA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30" authorId="0" shapeId="0" xr:uid="{00000000-0006-0000-0000-0000AB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30" authorId="0" shapeId="0" xr:uid="{00000000-0006-0000-0000-0000AC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30" authorId="0" shapeId="0" xr:uid="{00000000-0006-0000-0000-0000AD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30" authorId="0" shapeId="0" xr:uid="{00000000-0006-0000-0000-0000AE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30" authorId="0" shapeId="0" xr:uid="{00000000-0006-0000-0000-0000AF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30" authorId="0" shapeId="0" xr:uid="{00000000-0006-0000-0000-0000B0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30" authorId="0" shapeId="0" xr:uid="{00000000-0006-0000-0000-0000B1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30" authorId="0" shapeId="0" xr:uid="{00000000-0006-0000-0000-0000B2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31" authorId="0" shapeId="0" xr:uid="{00000000-0006-0000-0000-0000B3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31" authorId="0" shapeId="0" xr:uid="{00000000-0006-0000-0000-0000B4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31" authorId="0" shapeId="0" xr:uid="{00000000-0006-0000-0000-0000B5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31" authorId="0" shapeId="0" xr:uid="{00000000-0006-0000-0000-0000B6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31" authorId="0" shapeId="0" xr:uid="{00000000-0006-0000-0000-0000B7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31" authorId="0" shapeId="0" xr:uid="{00000000-0006-0000-0000-0000B8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31" authorId="0" shapeId="0" xr:uid="{00000000-0006-0000-0000-0000B9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31" authorId="0" shapeId="0" xr:uid="{00000000-0006-0000-0000-0000BA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31" authorId="0" shapeId="0" xr:uid="{00000000-0006-0000-0000-0000BB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31" authorId="0" shapeId="0" xr:uid="{00000000-0006-0000-0000-0000BC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31" authorId="0" shapeId="0" xr:uid="{00000000-0006-0000-0000-0000BD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32" authorId="0" shapeId="0" xr:uid="{00000000-0006-0000-0000-0000BE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32" authorId="0" shapeId="0" xr:uid="{00000000-0006-0000-0000-0000BF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32" authorId="0" shapeId="0" xr:uid="{00000000-0006-0000-0000-0000C0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32" authorId="0" shapeId="0" xr:uid="{00000000-0006-0000-0000-0000C1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32" authorId="0" shapeId="0" xr:uid="{00000000-0006-0000-0000-0000C2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32" authorId="0" shapeId="0" xr:uid="{00000000-0006-0000-0000-0000C3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32" authorId="0" shapeId="0" xr:uid="{00000000-0006-0000-0000-0000C4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32" authorId="0" shapeId="0" xr:uid="{00000000-0006-0000-0000-0000C5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32" authorId="0" shapeId="0" xr:uid="{00000000-0006-0000-0000-0000C6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32" authorId="0" shapeId="0" xr:uid="{00000000-0006-0000-0000-0000C7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32" authorId="0" shapeId="0" xr:uid="{00000000-0006-0000-0000-0000C8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33" authorId="0" shapeId="0" xr:uid="{00000000-0006-0000-0000-0000C9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33" authorId="0" shapeId="0" xr:uid="{00000000-0006-0000-0000-0000CA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33" authorId="0" shapeId="0" xr:uid="{00000000-0006-0000-0000-0000CB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33" authorId="0" shapeId="0" xr:uid="{00000000-0006-0000-0000-0000CC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33" authorId="0" shapeId="0" xr:uid="{00000000-0006-0000-0000-0000CD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33" authorId="0" shapeId="0" xr:uid="{00000000-0006-0000-0000-0000CE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33" authorId="0" shapeId="0" xr:uid="{00000000-0006-0000-0000-0000CF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33" authorId="0" shapeId="0" xr:uid="{00000000-0006-0000-0000-0000D0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33" authorId="0" shapeId="0" xr:uid="{00000000-0006-0000-0000-0000D1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33" authorId="0" shapeId="0" xr:uid="{00000000-0006-0000-0000-0000D2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33" authorId="0" shapeId="0" xr:uid="{00000000-0006-0000-0000-0000D3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34" authorId="0" shapeId="0" xr:uid="{00000000-0006-0000-0000-0000D4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34" authorId="0" shapeId="0" xr:uid="{00000000-0006-0000-0000-0000D5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34" authorId="0" shapeId="0" xr:uid="{00000000-0006-0000-0000-0000D6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34" authorId="0" shapeId="0" xr:uid="{00000000-0006-0000-0000-0000D7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34" authorId="0" shapeId="0" xr:uid="{00000000-0006-0000-0000-0000D8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34" authorId="0" shapeId="0" xr:uid="{00000000-0006-0000-0000-0000D9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34" authorId="0" shapeId="0" xr:uid="{00000000-0006-0000-0000-0000DA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34" authorId="0" shapeId="0" xr:uid="{00000000-0006-0000-0000-0000DB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34" authorId="0" shapeId="0" xr:uid="{00000000-0006-0000-0000-0000DC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34" authorId="0" shapeId="0" xr:uid="{00000000-0006-0000-0000-0000DD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34" authorId="0" shapeId="0" xr:uid="{00000000-0006-0000-0000-0000DE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  <comment ref="C35" authorId="0" shapeId="0" xr:uid="{00000000-0006-0000-0000-0000DF000000}">
      <text>
        <r>
          <rPr>
            <sz val="10"/>
            <color indexed="81"/>
            <rFont val="Tahoma"/>
            <family val="2"/>
          </rPr>
          <t>Indiquer l'heure de départ de collecte</t>
        </r>
      </text>
    </comment>
    <comment ref="E35" authorId="0" shapeId="0" xr:uid="{00000000-0006-0000-0000-0000E0000000}">
      <text>
        <r>
          <rPr>
            <sz val="10"/>
            <color indexed="81"/>
            <rFont val="Tahoma"/>
            <family val="2"/>
          </rPr>
          <t>Indiquer l'heure début et fin ou la durée de la panne</t>
        </r>
      </text>
    </comment>
    <comment ref="G35" authorId="0" shapeId="0" xr:uid="{00000000-0006-0000-0000-0000E1000000}">
      <text>
        <r>
          <rPr>
            <sz val="10"/>
            <color indexed="81"/>
            <rFont val="Tahoma"/>
            <family val="2"/>
          </rPr>
          <t>Indiquer l'heure début et fin ou la durée du problème de circulation</t>
        </r>
      </text>
    </comment>
    <comment ref="I35" authorId="0" shapeId="0" xr:uid="{00000000-0006-0000-0000-0000E2000000}">
      <text>
        <r>
          <rPr>
            <b/>
            <sz val="10"/>
            <color indexed="81"/>
            <rFont val="Tahoma"/>
            <family val="2"/>
          </rPr>
          <t>Indiquer l'heure début et fin ou la durée du vidage</t>
        </r>
      </text>
    </comment>
    <comment ref="J35" authorId="0" shapeId="0" xr:uid="{00000000-0006-0000-0000-0000E3000000}">
      <text>
        <r>
          <rPr>
            <sz val="10"/>
            <color indexed="81"/>
            <rFont val="Tahoma"/>
            <family val="2"/>
          </rPr>
          <t>Indiquer l'heure de la coupure du CDA</t>
        </r>
      </text>
    </comment>
    <comment ref="K35" authorId="0" shapeId="0" xr:uid="{00000000-0006-0000-0000-0000E4000000}">
      <text>
        <r>
          <rPr>
            <sz val="10"/>
            <color indexed="81"/>
            <rFont val="Tahoma"/>
            <family val="2"/>
          </rPr>
          <t>Indiquer l'heure de la benne calée</t>
        </r>
      </text>
    </comment>
    <comment ref="M35" authorId="0" shapeId="0" xr:uid="{00000000-0006-0000-0000-0000E5000000}">
      <text>
        <r>
          <rPr>
            <sz val="10"/>
            <color indexed="81"/>
            <rFont val="Tahoma"/>
            <family val="2"/>
          </rPr>
          <t>Indiquer l'heure de fin de la collecte</t>
        </r>
      </text>
    </comment>
    <comment ref="N35" authorId="0" shapeId="0" xr:uid="{00000000-0006-0000-0000-0000E6000000}">
      <text>
        <r>
          <rPr>
            <sz val="10"/>
            <color indexed="81"/>
            <rFont val="Tahoma"/>
            <family val="2"/>
          </rPr>
          <t>Indiquer le tonnage du résiduel OM</t>
        </r>
      </text>
    </comment>
    <comment ref="O35" authorId="0" shapeId="0" xr:uid="{00000000-0006-0000-0000-0000E7000000}">
      <text>
        <r>
          <rPr>
            <sz val="10"/>
            <color indexed="81"/>
            <rFont val="Tahoma"/>
            <family val="2"/>
          </rPr>
          <t>Indiquer le tonnage du résiduel MM</t>
        </r>
      </text>
    </comment>
    <comment ref="P35" authorId="0" shapeId="0" xr:uid="{00000000-0006-0000-0000-0000E8000000}">
      <text>
        <r>
          <rPr>
            <sz val="10"/>
            <color indexed="81"/>
            <rFont val="Tahoma"/>
            <family val="2"/>
          </rPr>
          <t>Indiquer observations ou si jour de grève</t>
        </r>
      </text>
    </comment>
    <comment ref="Q35" authorId="0" shapeId="0" xr:uid="{00000000-0006-0000-0000-0000E9000000}">
      <text>
        <r>
          <rPr>
            <sz val="10"/>
            <color indexed="81"/>
            <rFont val="Tahoma"/>
            <family val="2"/>
          </rPr>
          <t>Indiquer le numéro de la benne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DPE</author>
  </authors>
  <commentList>
    <comment ref="I24" authorId="0" shapeId="0" xr:uid="{00000000-0006-0000-0100-000001000000}">
      <text>
        <r>
          <rPr>
            <b/>
            <sz val="8"/>
            <color indexed="12"/>
            <rFont val="Tahoma"/>
            <family val="2"/>
          </rPr>
          <t>Indiquer votre nom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5" authorId="0" shapeId="0" xr:uid="{00000000-0006-0000-0100-000002000000}">
      <text>
        <r>
          <rPr>
            <b/>
            <sz val="10"/>
            <color indexed="12"/>
            <rFont val="Tahoma"/>
            <family val="2"/>
          </rPr>
          <t>Indiquer les ateliers concernés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DPE</author>
  </authors>
  <commentList>
    <comment ref="K8" authorId="0" shapeId="0" xr:uid="{39D648F5-F38F-4683-BF98-126DBFA3539D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M8" authorId="0" shapeId="0" xr:uid="{B6ED416B-CE9F-435C-AA1D-DBB1ADCA3130}">
      <text>
        <r>
          <rPr>
            <sz val="12"/>
            <color indexed="81"/>
            <rFont val="Tahoma"/>
            <family val="2"/>
          </rPr>
          <t>Indiquer le nombre de tour supplémentaire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0" shapeId="0" xr:uid="{64B28FCA-2A67-46BC-B228-1D9CE1F679D7}">
      <text>
        <r>
          <rPr>
            <sz val="12"/>
            <color indexed="81"/>
            <rFont val="Tahoma"/>
            <family val="2"/>
          </rPr>
          <t>Indiquer le nombre de tour de base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9" authorId="0" shapeId="0" xr:uid="{32FCE090-C7B5-4740-9497-FDE2FB54EF2D}">
      <text>
        <r>
          <rPr>
            <sz val="12"/>
            <color indexed="81"/>
            <rFont val="Tahoma"/>
            <family val="2"/>
          </rPr>
          <t>Indiquer le nombre de tour supplémentaire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0" authorId="0" shapeId="0" xr:uid="{BFA4F994-3E84-4D29-AB8B-485D055B80CE}">
      <text>
        <r>
          <rPr>
            <sz val="12"/>
            <color indexed="81"/>
            <rFont val="Tahoma"/>
            <family val="2"/>
          </rPr>
          <t>Indiquer le nombre de tour de base</t>
        </r>
      </text>
    </comment>
    <comment ref="M10" authorId="0" shapeId="0" xr:uid="{72A17F2B-3E9B-49F7-983E-55455610A9FA}">
      <text>
        <r>
          <rPr>
            <sz val="12"/>
            <color indexed="81"/>
            <rFont val="Tahoma"/>
            <family val="2"/>
          </rPr>
          <t>Indiquer le nombre de tour supplémentaire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DPE</author>
  </authors>
  <commentList>
    <comment ref="I24" authorId="0" shapeId="0" xr:uid="{00000000-0006-0000-0300-000001000000}">
      <text>
        <r>
          <rPr>
            <b/>
            <sz val="8"/>
            <color indexed="12"/>
            <rFont val="Tahoma"/>
            <family val="2"/>
          </rPr>
          <t>Indiquer votre nom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<sst xmlns="http://schemas.openxmlformats.org/spreadsheetml/2006/main" count="258" uniqueCount="159">
  <si>
    <t>VE</t>
  </si>
  <si>
    <t>VM</t>
  </si>
  <si>
    <t>VL</t>
  </si>
  <si>
    <t>OM</t>
  </si>
  <si>
    <t>1ers tours OM :</t>
  </si>
  <si>
    <t>évaluation du tonnage résiduel à 12h00</t>
  </si>
  <si>
    <t>moyens supplémentaires commandés à la SMM :</t>
  </si>
  <si>
    <t>N° ITINERAIRE</t>
  </si>
  <si>
    <t>COUPURE
CDA</t>
  </si>
  <si>
    <t>BENNE CALEE</t>
  </si>
  <si>
    <t>2èmes tours OM :</t>
  </si>
  <si>
    <t>3èmes tours OM :</t>
  </si>
  <si>
    <t>VXL</t>
  </si>
  <si>
    <t>RALLONGE EFFECTUEE</t>
  </si>
  <si>
    <t>ITINERAIRES CONCERNES :</t>
  </si>
  <si>
    <t>TOTAL</t>
  </si>
  <si>
    <t>TABLEAU JOURNALIER  DE  SUIVI</t>
  </si>
  <si>
    <t>panne</t>
  </si>
  <si>
    <t xml:space="preserve"> bbfilm</t>
  </si>
  <si>
    <t xml:space="preserve"> bbmanif</t>
  </si>
  <si>
    <t>AUTRE/OBSERVATION</t>
  </si>
  <si>
    <t xml:space="preserve">INCIDENTS ITINERAIRES </t>
  </si>
  <si>
    <t>MANQUE
DE TEMPS  (préciser la raison)</t>
  </si>
  <si>
    <t>Observations</t>
  </si>
  <si>
    <t>TONNAGE
RESIDUEL OM
ESTIME</t>
  </si>
  <si>
    <t>BENNE N°</t>
  </si>
  <si>
    <t>autre garage</t>
  </si>
  <si>
    <t>autre atelier</t>
  </si>
  <si>
    <t>RETARD AU
DEMARRAGE</t>
  </si>
  <si>
    <t>PANNE</t>
  </si>
  <si>
    <t>PROBLEME DE 
CIRCULATION</t>
  </si>
  <si>
    <t>VIDAGE
LONG</t>
  </si>
  <si>
    <t>vidage</t>
  </si>
  <si>
    <t>carburant</t>
  </si>
  <si>
    <t>ret CDA</t>
  </si>
  <si>
    <t>abs CDA</t>
  </si>
  <si>
    <t>véhi n/c</t>
  </si>
  <si>
    <t>circul</t>
  </si>
  <si>
    <t>bacc</t>
  </si>
  <si>
    <t>rep</t>
  </si>
  <si>
    <t>remp</t>
  </si>
  <si>
    <t>nrep nremp</t>
  </si>
  <si>
    <t>emb</t>
  </si>
  <si>
    <t>bbs</t>
  </si>
  <si>
    <t>bbl</t>
  </si>
  <si>
    <t>bbd</t>
  </si>
  <si>
    <t>bbacc</t>
  </si>
  <si>
    <t>bbpomp</t>
  </si>
  <si>
    <t>bbpol</t>
  </si>
  <si>
    <t>vidlong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</si>
  <si>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</si>
  <si>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</si>
  <si>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</si>
  <si>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</si>
  <si>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</si>
  <si>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</si>
  <si>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</si>
  <si>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</si>
  <si>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</si>
  <si>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</si>
  <si>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</si>
  <si>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</si>
  <si>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</si>
  <si>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</si>
  <si>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</si>
  <si>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t>16ème</t>
  </si>
  <si>
    <t>17ème</t>
  </si>
  <si>
    <t>18ème</t>
  </si>
  <si>
    <t>19ème</t>
  </si>
  <si>
    <t>20ème</t>
  </si>
  <si>
    <t xml:space="preserve">RENSEIGNEMENTS A DETAILLER SELON LISTE
en précisant la durée du temps perdu </t>
  </si>
  <si>
    <t>RETARD AU DEMARRAGE</t>
  </si>
  <si>
    <t>abs éboueur</t>
  </si>
  <si>
    <t>ret éboueur</t>
  </si>
  <si>
    <t>Arrondissement :</t>
  </si>
  <si>
    <t>Nombre de bennes :</t>
  </si>
  <si>
    <t xml:space="preserve">Jour &amp; date : </t>
  </si>
  <si>
    <t>Benne RDP</t>
  </si>
  <si>
    <t>Benne marché</t>
  </si>
  <si>
    <t>bbtvx</t>
  </si>
  <si>
    <t>DEMANDE DE SERVICES DE B.O.M SUPPLEMENTAIRES</t>
  </si>
  <si>
    <t>Besoin pour le :</t>
  </si>
  <si>
    <t>Après-midi</t>
  </si>
  <si>
    <t>Nombre 
de benne</t>
  </si>
  <si>
    <t>Benne Voie extra Large (VXL)</t>
  </si>
  <si>
    <t>Benne Voie Large (VL)</t>
  </si>
  <si>
    <t>Benne Voie Moyenne (VM)</t>
  </si>
  <si>
    <t>Benne Voie Etroite (VE)</t>
  </si>
  <si>
    <t>1er tour</t>
  </si>
  <si>
    <t>2ème tour</t>
  </si>
  <si>
    <t>Nom :</t>
  </si>
  <si>
    <t>Atelier ouvert l'après-midi</t>
  </si>
  <si>
    <t>Horaire fin de service</t>
  </si>
  <si>
    <t>Signature</t>
  </si>
  <si>
    <t>Date</t>
  </si>
  <si>
    <t>Matin</t>
  </si>
  <si>
    <t>A remplir si demande pour l'après-midi</t>
  </si>
  <si>
    <t>Itinéraire</t>
  </si>
  <si>
    <t>Rendez-vous</t>
  </si>
  <si>
    <t>Qualité :</t>
  </si>
  <si>
    <t>Agent de Maîtrise</t>
  </si>
  <si>
    <t>Agent Supérieur d'Exploitation</t>
  </si>
  <si>
    <t>Chef d'Exploitation</t>
  </si>
  <si>
    <t>Itinéraires marchés</t>
  </si>
  <si>
    <t>OM141011/12</t>
  </si>
  <si>
    <t>OM141021/22</t>
  </si>
  <si>
    <t>OM141032</t>
  </si>
  <si>
    <t>OM142011/12</t>
  </si>
  <si>
    <t>OM142021/22</t>
  </si>
  <si>
    <t>OM142031/32</t>
  </si>
  <si>
    <t>OM143011/12</t>
  </si>
  <si>
    <t>OM143021/22</t>
  </si>
  <si>
    <t>OM143031</t>
  </si>
  <si>
    <t>OM143051/52</t>
  </si>
  <si>
    <t>OM144011/12</t>
  </si>
  <si>
    <t>OM144021/22</t>
  </si>
  <si>
    <t>OM144031/32</t>
  </si>
  <si>
    <t>OM145011/12</t>
  </si>
  <si>
    <t>OM145021/22</t>
  </si>
  <si>
    <t>OM145031/32</t>
  </si>
  <si>
    <t>OM146011/12</t>
  </si>
  <si>
    <t>OM146021/22</t>
  </si>
  <si>
    <t>OM146031/32</t>
  </si>
  <si>
    <t>MD142011</t>
  </si>
  <si>
    <t>MD145011</t>
  </si>
  <si>
    <t>MD141011</t>
  </si>
  <si>
    <t>MD146011</t>
  </si>
  <si>
    <t>MD144012</t>
  </si>
  <si>
    <t>OM145052</t>
  </si>
  <si>
    <t>OM146051/52</t>
  </si>
  <si>
    <t>PE141011/12</t>
  </si>
  <si>
    <t>PE141021/22</t>
  </si>
  <si>
    <t>PE141032</t>
  </si>
  <si>
    <t>PE142011/12</t>
  </si>
  <si>
    <t>PE142021/22</t>
  </si>
  <si>
    <t>PE143011/12</t>
  </si>
  <si>
    <t>PE143021</t>
  </si>
  <si>
    <t>PE144011/12</t>
  </si>
  <si>
    <t>PE144021/22</t>
  </si>
  <si>
    <t>PE145011/12</t>
  </si>
  <si>
    <t>PE145021/22</t>
  </si>
  <si>
    <t>PE145031/32</t>
  </si>
  <si>
    <t>PE146011/12</t>
  </si>
  <si>
    <t>PE146021</t>
  </si>
  <si>
    <t>PE146031/32</t>
  </si>
  <si>
    <t>1ers tours PE :</t>
  </si>
  <si>
    <t>2èmes tours PE :</t>
  </si>
  <si>
    <t>3èmes tours PE :</t>
  </si>
  <si>
    <t>PE</t>
  </si>
  <si>
    <t>TONNAGE
RESIDUEL PE
ESTIME</t>
  </si>
  <si>
    <t>COLLECTES  DES  OM  ET  DES  PE</t>
  </si>
  <si>
    <t>PE145021</t>
  </si>
  <si>
    <t>PE142022</t>
  </si>
  <si>
    <t>PE143022</t>
  </si>
  <si>
    <t>OM144031</t>
  </si>
  <si>
    <t>OM146032</t>
  </si>
  <si>
    <t>FF Agent de Maîtrise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</si>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</sst>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€&quot;* #,##0.00_);_(&quot;€&quot;* \(#,##0.00\);_(&quot;€&quot;* &quot;-&quot;??_);_(@_)"/>
    <numFmt numFmtId="165" formatCode="d\ mmmm\ yyyy"/>
    <numFmt numFmtId="166" formatCode="dddd\ dd\ mmmm\ yyyy"/>
    <numFmt numFmtId="167" formatCode="0\T000"/>
    <numFmt numFmtId="168" formatCode="0&quot;h&quot;00"/>
    <numFmt numFmtId="169" formatCode="ddmmyy"/>
    <numFmt numFmtId="170" formatCode="00&quot; h &quot;00"/>
    <numFmt numFmtId="171" formatCode="mmmm"/>
  </numFmts>
  <fonts count="43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sz val="12"/>
      <color indexed="10"/>
      <name val="Arial"/>
      <family val="2"/>
    </font>
    <font>
      <b/>
      <sz val="10"/>
      <name val="Arial"/>
      <family val="2"/>
    </font>
    <font>
      <sz val="12"/>
      <color indexed="48"/>
      <name val="Arial"/>
      <family val="2"/>
    </font>
    <font>
      <b/>
      <sz val="12"/>
      <color indexed="4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2"/>
      <color indexed="9"/>
      <name val="Arial"/>
      <family val="2"/>
    </font>
    <font>
      <b/>
      <u/>
      <sz val="16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4"/>
      <color indexed="48"/>
      <name val="Arial"/>
      <family val="2"/>
    </font>
    <font>
      <sz val="8"/>
      <color indexed="81"/>
      <name val="Tahoma"/>
      <family val="2"/>
    </font>
    <font>
      <sz val="12"/>
      <color indexed="81"/>
      <name val="Tahoma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b/>
      <sz val="10"/>
      <color indexed="12"/>
      <name val="Tahoma"/>
      <family val="2"/>
    </font>
    <font>
      <b/>
      <sz val="8"/>
      <color indexed="12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2"/>
      <color rgb="FFFF0000"/>
      <name val="Arial"/>
      <family val="2"/>
    </font>
    <font>
      <b/>
      <sz val="20"/>
      <color rgb="FFFF0000"/>
      <name val="Arial"/>
      <family val="2"/>
    </font>
    <font>
      <b/>
      <sz val="16"/>
      <color rgb="FF000000"/>
      <name val="Arial"/>
      <family val="2"/>
    </font>
    <font>
      <sz val="16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1">
    <xf numFmtId="0" fontId="0" fillId="0" borderId="0" xfId="0"/>
    <xf numFmtId="1" fontId="17" fillId="2" borderId="1" xfId="0" applyNumberFormat="1" applyFont="1" applyFill="1" applyBorder="1" applyAlignment="1" applyProtection="1">
      <alignment horizontal="center" vertical="center"/>
      <protection hidden="1"/>
    </xf>
    <xf numFmtId="0" fontId="19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16" fillId="2" borderId="0" xfId="0" applyFont="1" applyFill="1" applyProtection="1">
      <protection hidden="1"/>
    </xf>
    <xf numFmtId="0" fontId="15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Protection="1">
      <protection hidden="1"/>
    </xf>
    <xf numFmtId="0" fontId="5" fillId="2" borderId="0" xfId="0" applyFont="1" applyFill="1" applyAlignment="1" applyProtection="1">
      <alignment horizontal="right"/>
      <protection hidden="1"/>
    </xf>
    <xf numFmtId="166" fontId="2" fillId="2" borderId="0" xfId="0" applyNumberFormat="1" applyFont="1" applyFill="1" applyProtection="1">
      <protection hidden="1"/>
    </xf>
    <xf numFmtId="165" fontId="2" fillId="2" borderId="0" xfId="0" applyNumberFormat="1" applyFont="1" applyFill="1" applyAlignment="1" applyProtection="1">
      <alignment horizontal="center"/>
      <protection hidden="1"/>
    </xf>
    <xf numFmtId="2" fontId="3" fillId="2" borderId="0" xfId="0" applyNumberFormat="1" applyFont="1" applyFill="1" applyProtection="1"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5" fillId="2" borderId="0" xfId="0" applyFont="1" applyFill="1" applyAlignment="1" applyProtection="1">
      <alignment horizontal="center" vertical="center"/>
      <protection hidden="1"/>
    </xf>
    <xf numFmtId="0" fontId="19" fillId="2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horizontal="centerContinuous"/>
      <protection hidden="1"/>
    </xf>
    <xf numFmtId="0" fontId="3" fillId="2" borderId="0" xfId="0" applyFont="1" applyFill="1" applyAlignment="1" applyProtection="1">
      <alignment horizontal="centerContinuous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right" vertical="center"/>
      <protection hidden="1"/>
    </xf>
    <xf numFmtId="168" fontId="3" fillId="2" borderId="3" xfId="0" applyNumberFormat="1" applyFont="1" applyFill="1" applyBorder="1" applyAlignment="1" applyProtection="1">
      <alignment horizontal="left" vertical="center"/>
      <protection hidden="1"/>
    </xf>
    <xf numFmtId="168" fontId="3" fillId="2" borderId="4" xfId="0" applyNumberFormat="1" applyFont="1" applyFill="1" applyBorder="1" applyAlignment="1" applyProtection="1">
      <alignment horizontal="center" vertical="center"/>
      <protection hidden="1"/>
    </xf>
    <xf numFmtId="168" fontId="3" fillId="2" borderId="2" xfId="0" applyNumberFormat="1" applyFont="1" applyFill="1" applyBorder="1" applyAlignment="1" applyProtection="1">
      <alignment horizontal="center" vertical="center"/>
      <protection hidden="1"/>
    </xf>
    <xf numFmtId="167" fontId="9" fillId="3" borderId="3" xfId="0" applyNumberFormat="1" applyFont="1" applyFill="1" applyBorder="1" applyAlignment="1" applyProtection="1">
      <alignment horizontal="center" vertical="center"/>
      <protection hidden="1"/>
    </xf>
    <xf numFmtId="167" fontId="9" fillId="4" borderId="4" xfId="0" applyNumberFormat="1" applyFont="1" applyFill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10" fontId="10" fillId="2" borderId="0" xfId="2" applyNumberFormat="1" applyFont="1" applyFill="1" applyBorder="1" applyAlignment="1" applyProtection="1">
      <alignment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left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right" vertical="center"/>
      <protection hidden="1"/>
    </xf>
    <xf numFmtId="0" fontId="17" fillId="2" borderId="1" xfId="0" applyFont="1" applyFill="1" applyBorder="1" applyAlignment="1" applyProtection="1">
      <alignment horizontal="center" vertical="center"/>
      <protection hidden="1"/>
    </xf>
    <xf numFmtId="0" fontId="18" fillId="2" borderId="2" xfId="0" applyFont="1" applyFill="1" applyBorder="1" applyAlignment="1" applyProtection="1">
      <alignment horizontal="left" vertical="center"/>
      <protection hidden="1"/>
    </xf>
    <xf numFmtId="0" fontId="10" fillId="4" borderId="4" xfId="0" applyFont="1" applyFill="1" applyBorder="1" applyAlignment="1" applyProtection="1">
      <alignment horizontal="center" vertical="center"/>
      <protection hidden="1"/>
    </xf>
    <xf numFmtId="0" fontId="10" fillId="4" borderId="4" xfId="2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Protection="1">
      <protection hidden="1"/>
    </xf>
    <xf numFmtId="0" fontId="18" fillId="2" borderId="0" xfId="0" applyFont="1" applyFill="1" applyProtection="1">
      <protection hidden="1"/>
    </xf>
    <xf numFmtId="0" fontId="18" fillId="2" borderId="0" xfId="0" applyFont="1" applyFill="1" applyAlignment="1" applyProtection="1">
      <alignment horizontal="center" vertical="center" wrapText="1"/>
      <protection hidden="1"/>
    </xf>
    <xf numFmtId="0" fontId="18" fillId="2" borderId="0" xfId="0" applyFont="1" applyFill="1" applyAlignment="1" applyProtection="1">
      <alignment horizontal="center"/>
      <protection hidden="1"/>
    </xf>
    <xf numFmtId="14" fontId="3" fillId="2" borderId="0" xfId="0" applyNumberFormat="1" applyFont="1" applyFill="1" applyProtection="1">
      <protection hidden="1"/>
    </xf>
    <xf numFmtId="0" fontId="18" fillId="2" borderId="0" xfId="0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169" fontId="22" fillId="2" borderId="0" xfId="0" applyNumberFormat="1" applyFont="1" applyFill="1" applyAlignment="1" applyProtection="1">
      <alignment horizontal="center"/>
      <protection hidden="1"/>
    </xf>
    <xf numFmtId="0" fontId="12" fillId="2" borderId="0" xfId="0" applyFont="1" applyFill="1" applyAlignment="1" applyProtection="1">
      <alignment horizontal="centerContinuous"/>
      <protection hidden="1"/>
    </xf>
    <xf numFmtId="0" fontId="18" fillId="2" borderId="6" xfId="0" applyFont="1" applyFill="1" applyBorder="1" applyAlignment="1" applyProtection="1">
      <alignment horizontal="center" vertical="center" wrapText="1"/>
      <protection hidden="1"/>
    </xf>
    <xf numFmtId="0" fontId="18" fillId="2" borderId="7" xfId="0" applyFont="1" applyFill="1" applyBorder="1" applyAlignment="1" applyProtection="1">
      <alignment horizontal="center" vertical="center" wrapText="1"/>
      <protection hidden="1"/>
    </xf>
    <xf numFmtId="0" fontId="18" fillId="2" borderId="8" xfId="0" applyFont="1" applyFill="1" applyBorder="1" applyAlignment="1" applyProtection="1">
      <alignment horizontal="center" vertical="center" wrapText="1"/>
      <protection hidden="1"/>
    </xf>
    <xf numFmtId="0" fontId="18" fillId="2" borderId="9" xfId="0" applyFont="1" applyFill="1" applyBorder="1" applyAlignment="1" applyProtection="1">
      <alignment horizontal="center" vertical="center" wrapText="1"/>
      <protection hidden="1"/>
    </xf>
    <xf numFmtId="0" fontId="14" fillId="2" borderId="10" xfId="0" applyFont="1" applyFill="1" applyBorder="1" applyAlignment="1" applyProtection="1">
      <alignment horizontal="center" vertical="center" wrapText="1"/>
      <protection hidden="1"/>
    </xf>
    <xf numFmtId="0" fontId="14" fillId="2" borderId="11" xfId="0" applyFont="1" applyFill="1" applyBorder="1" applyAlignment="1" applyProtection="1">
      <alignment horizontal="center" vertical="center" wrapText="1"/>
      <protection hidden="1"/>
    </xf>
    <xf numFmtId="0" fontId="14" fillId="2" borderId="12" xfId="0" applyFont="1" applyFill="1" applyBorder="1" applyAlignment="1" applyProtection="1">
      <alignment horizontal="center" vertical="center" wrapText="1"/>
      <protection hidden="1"/>
    </xf>
    <xf numFmtId="0" fontId="18" fillId="2" borderId="13" xfId="0" applyFont="1" applyFill="1" applyBorder="1" applyAlignment="1" applyProtection="1">
      <alignment horizontal="center" vertical="center" wrapText="1"/>
      <protection hidden="1"/>
    </xf>
    <xf numFmtId="0" fontId="18" fillId="2" borderId="14" xfId="0" applyFont="1" applyFill="1" applyBorder="1" applyAlignment="1" applyProtection="1">
      <alignment vertical="center"/>
      <protection hidden="1"/>
    </xf>
    <xf numFmtId="0" fontId="18" fillId="2" borderId="15" xfId="0" applyFont="1" applyFill="1" applyBorder="1" applyAlignment="1" applyProtection="1">
      <alignment vertical="center"/>
      <protection hidden="1"/>
    </xf>
    <xf numFmtId="0" fontId="18" fillId="2" borderId="16" xfId="0" applyFont="1" applyFill="1" applyBorder="1" applyAlignment="1" applyProtection="1">
      <alignment vertical="center"/>
      <protection hidden="1"/>
    </xf>
    <xf numFmtId="0" fontId="18" fillId="2" borderId="11" xfId="0" applyFont="1" applyFill="1" applyBorder="1" applyAlignment="1" applyProtection="1">
      <alignment horizontal="center" vertical="center" wrapText="1"/>
      <protection hidden="1"/>
    </xf>
    <xf numFmtId="0" fontId="18" fillId="2" borderId="10" xfId="0" applyFont="1" applyFill="1" applyBorder="1" applyAlignment="1" applyProtection="1">
      <alignment horizontal="center" vertical="center" wrapText="1"/>
      <protection hidden="1"/>
    </xf>
    <xf numFmtId="0" fontId="18" fillId="2" borderId="12" xfId="0" applyFont="1" applyFill="1" applyBorder="1" applyAlignment="1" applyProtection="1">
      <alignment horizontal="center" vertical="center" wrapText="1"/>
      <protection hidden="1"/>
    </xf>
    <xf numFmtId="0" fontId="18" fillId="2" borderId="0" xfId="0" applyFont="1" applyFill="1" applyAlignment="1" applyProtection="1">
      <alignment vertical="center"/>
      <protection hidden="1"/>
    </xf>
    <xf numFmtId="0" fontId="18" fillId="2" borderId="16" xfId="0" applyFont="1" applyFill="1" applyBorder="1" applyAlignment="1" applyProtection="1">
      <alignment horizontal="center" vertical="center" wrapText="1"/>
      <protection hidden="1"/>
    </xf>
    <xf numFmtId="0" fontId="18" fillId="2" borderId="15" xfId="0" applyFont="1" applyFill="1" applyBorder="1" applyAlignment="1" applyProtection="1">
      <alignment horizontal="center" vertical="center" wrapText="1"/>
      <protection hidden="1"/>
    </xf>
    <xf numFmtId="0" fontId="18" fillId="2" borderId="17" xfId="0" applyFont="1" applyFill="1" applyBorder="1" applyAlignment="1" applyProtection="1">
      <alignment horizontal="center" vertical="center" wrapText="1"/>
      <protection hidden="1"/>
    </xf>
    <xf numFmtId="0" fontId="18" fillId="2" borderId="18" xfId="0" applyFont="1" applyFill="1" applyBorder="1" applyAlignment="1" applyProtection="1">
      <alignment horizontal="center" vertical="center" wrapText="1"/>
      <protection hidden="1"/>
    </xf>
    <xf numFmtId="0" fontId="18" fillId="2" borderId="14" xfId="0" applyFont="1" applyFill="1" applyBorder="1" applyAlignment="1" applyProtection="1">
      <alignment horizontal="center" vertical="center" wrapText="1"/>
      <protection hidden="1"/>
    </xf>
    <xf numFmtId="0" fontId="18" fillId="2" borderId="19" xfId="0" applyFont="1" applyFill="1" applyBorder="1" applyAlignment="1" applyProtection="1">
      <alignment vertical="center"/>
      <protection hidden="1"/>
    </xf>
    <xf numFmtId="0" fontId="21" fillId="2" borderId="0" xfId="0" applyFont="1" applyFill="1" applyAlignment="1" applyProtection="1">
      <alignment horizontal="center"/>
      <protection hidden="1"/>
    </xf>
    <xf numFmtId="0" fontId="23" fillId="2" borderId="0" xfId="0" applyFont="1" applyFill="1" applyAlignment="1" applyProtection="1">
      <alignment horizontal="center"/>
      <protection hidden="1"/>
    </xf>
    <xf numFmtId="1" fontId="17" fillId="2" borderId="0" xfId="0" applyNumberFormat="1" applyFont="1" applyFill="1" applyAlignment="1" applyProtection="1">
      <alignment horizontal="left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6" fillId="4" borderId="2" xfId="0" applyFont="1" applyFill="1" applyBorder="1" applyAlignment="1" applyProtection="1">
      <alignment horizontal="center" vertical="center" wrapText="1"/>
      <protection hidden="1"/>
    </xf>
    <xf numFmtId="0" fontId="16" fillId="2" borderId="4" xfId="0" applyFont="1" applyFill="1" applyBorder="1" applyAlignment="1" applyProtection="1">
      <alignment horizontal="center" vertical="center"/>
      <protection hidden="1"/>
    </xf>
    <xf numFmtId="167" fontId="26" fillId="3" borderId="4" xfId="0" applyNumberFormat="1" applyFont="1" applyFill="1" applyBorder="1" applyAlignment="1" applyProtection="1">
      <alignment horizontal="center" vertical="center"/>
      <protection hidden="1"/>
    </xf>
    <xf numFmtId="167" fontId="26" fillId="4" borderId="4" xfId="0" applyNumberFormat="1" applyFont="1" applyFill="1" applyBorder="1" applyAlignment="1" applyProtection="1">
      <alignment horizontal="center" vertical="center"/>
      <protection hidden="1"/>
    </xf>
    <xf numFmtId="168" fontId="3" fillId="2" borderId="2" xfId="0" applyNumberFormat="1" applyFont="1" applyFill="1" applyBorder="1" applyAlignment="1" applyProtection="1">
      <alignment horizontal="right" vertical="center"/>
      <protection hidden="1"/>
    </xf>
    <xf numFmtId="0" fontId="29" fillId="2" borderId="0" xfId="0" applyFont="1" applyFill="1" applyAlignment="1" applyProtection="1">
      <alignment horizontal="center" vertical="center"/>
      <protection hidden="1"/>
    </xf>
    <xf numFmtId="0" fontId="18" fillId="2" borderId="4" xfId="0" applyFont="1" applyFill="1" applyBorder="1" applyAlignment="1" applyProtection="1">
      <alignment horizontal="left" vertical="center"/>
      <protection locked="0" hidden="1"/>
    </xf>
    <xf numFmtId="0" fontId="16" fillId="2" borderId="2" xfId="0" applyFont="1" applyFill="1" applyBorder="1" applyAlignment="1" applyProtection="1">
      <alignment horizontal="right" vertical="center"/>
      <protection locked="0" hidden="1"/>
    </xf>
    <xf numFmtId="0" fontId="16" fillId="2" borderId="1" xfId="0" applyFont="1" applyFill="1" applyBorder="1" applyAlignment="1" applyProtection="1">
      <alignment horizontal="right" vertical="center"/>
      <protection locked="0" hidden="1"/>
    </xf>
    <xf numFmtId="167" fontId="9" fillId="3" borderId="4" xfId="0" applyNumberFormat="1" applyFont="1" applyFill="1" applyBorder="1" applyAlignment="1" applyProtection="1">
      <alignment horizontal="center" vertical="center"/>
      <protection locked="0" hidden="1"/>
    </xf>
    <xf numFmtId="167" fontId="9" fillId="4" borderId="4" xfId="0" applyNumberFormat="1" applyFont="1" applyFill="1" applyBorder="1" applyAlignment="1" applyProtection="1">
      <alignment horizontal="center" vertical="center"/>
      <protection locked="0" hidden="1"/>
    </xf>
    <xf numFmtId="0" fontId="18" fillId="2" borderId="2" xfId="0" applyFont="1" applyFill="1" applyBorder="1" applyAlignment="1" applyProtection="1">
      <alignment horizontal="left" vertical="center"/>
      <protection locked="0" hidden="1"/>
    </xf>
    <xf numFmtId="0" fontId="2" fillId="3" borderId="4" xfId="0" applyFont="1" applyFill="1" applyBorder="1" applyAlignment="1" applyProtection="1">
      <alignment horizontal="center" vertical="center"/>
      <protection locked="0" hidden="1"/>
    </xf>
    <xf numFmtId="0" fontId="2" fillId="3" borderId="4" xfId="2" applyNumberFormat="1" applyFont="1" applyFill="1" applyBorder="1" applyAlignment="1" applyProtection="1">
      <alignment horizontal="center" vertical="center"/>
      <protection locked="0" hidden="1"/>
    </xf>
    <xf numFmtId="0" fontId="10" fillId="4" borderId="4" xfId="0" applyFont="1" applyFill="1" applyBorder="1" applyAlignment="1" applyProtection="1">
      <alignment horizontal="center" vertical="center"/>
      <protection locked="0" hidden="1"/>
    </xf>
    <xf numFmtId="0" fontId="10" fillId="4" borderId="4" xfId="2" applyNumberFormat="1" applyFont="1" applyFill="1" applyBorder="1" applyAlignment="1" applyProtection="1">
      <alignment horizontal="center" vertical="center"/>
      <protection locked="0" hidden="1"/>
    </xf>
    <xf numFmtId="0" fontId="2" fillId="2" borderId="4" xfId="0" applyFont="1" applyFill="1" applyBorder="1" applyAlignment="1" applyProtection="1">
      <alignment horizontal="center" vertical="center"/>
      <protection locked="0" hidden="1"/>
    </xf>
    <xf numFmtId="1" fontId="17" fillId="2" borderId="1" xfId="0" applyNumberFormat="1" applyFont="1" applyFill="1" applyBorder="1" applyAlignment="1" applyProtection="1">
      <alignment horizontal="center" vertical="center"/>
      <protection locked="0" hidden="1"/>
    </xf>
    <xf numFmtId="1" fontId="17" fillId="2" borderId="2" xfId="0" applyNumberFormat="1" applyFont="1" applyFill="1" applyBorder="1" applyAlignment="1" applyProtection="1">
      <alignment horizontal="center" vertical="center"/>
      <protection locked="0" hidden="1"/>
    </xf>
    <xf numFmtId="1" fontId="17" fillId="2" borderId="0" xfId="0" applyNumberFormat="1" applyFont="1" applyFill="1" applyAlignment="1" applyProtection="1">
      <alignment horizontal="left" vertical="center"/>
      <protection locked="0" hidden="1"/>
    </xf>
    <xf numFmtId="1" fontId="22" fillId="2" borderId="0" xfId="0" applyNumberFormat="1" applyFont="1" applyFill="1" applyAlignment="1" applyProtection="1">
      <alignment horizontal="center" vertical="center"/>
      <protection hidden="1"/>
    </xf>
    <xf numFmtId="0" fontId="13" fillId="2" borderId="0" xfId="0" applyFont="1" applyFill="1" applyAlignment="1" applyProtection="1">
      <alignment horizontal="center"/>
      <protection hidden="1"/>
    </xf>
    <xf numFmtId="0" fontId="2" fillId="2" borderId="3" xfId="0" applyFont="1" applyFill="1" applyBorder="1" applyAlignment="1" applyProtection="1">
      <alignment horizontal="center" vertical="center"/>
      <protection locked="0" hidden="1"/>
    </xf>
    <xf numFmtId="0" fontId="0" fillId="2" borderId="0" xfId="0" applyFill="1" applyAlignment="1" applyProtection="1">
      <alignment horizontal="center" vertical="center"/>
      <protection hidden="1"/>
    </xf>
    <xf numFmtId="49" fontId="25" fillId="2" borderId="20" xfId="0" applyNumberFormat="1" applyFont="1" applyFill="1" applyBorder="1" applyAlignment="1" applyProtection="1">
      <alignment horizontal="center" vertical="center"/>
      <protection hidden="1"/>
    </xf>
    <xf numFmtId="171" fontId="1" fillId="2" borderId="0" xfId="0" applyNumberFormat="1" applyFont="1" applyFill="1" applyAlignment="1" applyProtection="1">
      <alignment horizontal="right" vertical="center"/>
      <protection hidden="1"/>
    </xf>
    <xf numFmtId="49" fontId="25" fillId="2" borderId="21" xfId="0" applyNumberFormat="1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Alignment="1" applyProtection="1">
      <alignment horizontal="left" vertical="center"/>
      <protection hidden="1"/>
    </xf>
    <xf numFmtId="0" fontId="30" fillId="2" borderId="0" xfId="0" applyFont="1" applyFill="1" applyAlignment="1" applyProtection="1">
      <alignment horizontal="right" vertical="center"/>
      <protection hidden="1"/>
    </xf>
    <xf numFmtId="49" fontId="30" fillId="2" borderId="0" xfId="0" applyNumberFormat="1" applyFont="1" applyFill="1" applyAlignment="1" applyProtection="1">
      <alignment horizontal="left" vertical="center"/>
      <protection hidden="1"/>
    </xf>
    <xf numFmtId="0" fontId="30" fillId="2" borderId="0" xfId="0" applyFont="1" applyFill="1" applyAlignment="1" applyProtection="1">
      <alignment horizontal="center" vertical="center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31" fillId="2" borderId="0" xfId="0" applyFont="1" applyFill="1" applyAlignment="1" applyProtection="1">
      <alignment vertical="center"/>
      <protection hidden="1"/>
    </xf>
    <xf numFmtId="14" fontId="2" fillId="2" borderId="0" xfId="0" applyNumberFormat="1" applyFont="1" applyFill="1" applyAlignment="1" applyProtection="1">
      <alignment horizontal="left" vertical="center"/>
      <protection hidden="1"/>
    </xf>
    <xf numFmtId="0" fontId="32" fillId="2" borderId="0" xfId="0" applyFont="1" applyFill="1" applyAlignment="1" applyProtection="1">
      <alignment horizontal="center" vertical="center"/>
      <protection hidden="1"/>
    </xf>
    <xf numFmtId="0" fontId="8" fillId="2" borderId="22" xfId="0" applyFont="1" applyFill="1" applyBorder="1" applyAlignment="1" applyProtection="1">
      <alignment horizontal="center" vertical="center"/>
      <protection hidden="1"/>
    </xf>
    <xf numFmtId="0" fontId="8" fillId="2" borderId="23" xfId="0" applyFont="1" applyFill="1" applyBorder="1" applyAlignment="1" applyProtection="1">
      <alignment horizontal="center" vertical="center"/>
      <protection hidden="1"/>
    </xf>
    <xf numFmtId="49" fontId="2" fillId="2" borderId="24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5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6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0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7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8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1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29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30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31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1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32" xfId="0" applyNumberFormat="1" applyFont="1" applyFill="1" applyBorder="1" applyAlignment="1" applyProtection="1">
      <alignment horizontal="center" vertical="center"/>
      <protection locked="0" hidden="1"/>
    </xf>
    <xf numFmtId="0" fontId="2" fillId="2" borderId="24" xfId="0" applyFont="1" applyFill="1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hidden="1"/>
    </xf>
    <xf numFmtId="0" fontId="8" fillId="2" borderId="33" xfId="0" applyFont="1" applyFill="1" applyBorder="1" applyAlignment="1" applyProtection="1">
      <alignment horizontal="right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8" fillId="2" borderId="34" xfId="0" applyFont="1" applyFill="1" applyBorder="1" applyAlignment="1" applyProtection="1">
      <alignment horizontal="right" vertical="center"/>
      <protection hidden="1"/>
    </xf>
    <xf numFmtId="0" fontId="34" fillId="2" borderId="0" xfId="0" applyFont="1" applyFill="1" applyAlignment="1" applyProtection="1">
      <alignment horizontal="center" vertical="center"/>
      <protection hidden="1"/>
    </xf>
    <xf numFmtId="169" fontId="30" fillId="2" borderId="0" xfId="0" applyNumberFormat="1" applyFont="1" applyFill="1" applyAlignment="1" applyProtection="1">
      <alignment horizontal="center" vertical="center"/>
      <protection hidden="1"/>
    </xf>
    <xf numFmtId="49" fontId="2" fillId="2" borderId="40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2" borderId="41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2" borderId="42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43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5" xfId="0" applyNumberFormat="1" applyFont="1" applyFill="1" applyBorder="1" applyAlignment="1" applyProtection="1">
      <alignment horizontal="center" vertical="center"/>
      <protection locked="0" hidden="1"/>
    </xf>
    <xf numFmtId="49" fontId="2" fillId="2" borderId="44" xfId="0" applyNumberFormat="1" applyFont="1" applyFill="1" applyBorder="1" applyAlignment="1" applyProtection="1">
      <alignment horizontal="center" vertical="center"/>
      <protection locked="0" hidden="1"/>
    </xf>
    <xf numFmtId="0" fontId="2" fillId="2" borderId="45" xfId="0" applyFont="1" applyFill="1" applyBorder="1" applyAlignment="1" applyProtection="1">
      <alignment horizontal="center" vertical="center"/>
      <protection locked="0" hidden="1"/>
    </xf>
    <xf numFmtId="0" fontId="2" fillId="2" borderId="46" xfId="0" applyFont="1" applyFill="1" applyBorder="1" applyAlignment="1" applyProtection="1">
      <alignment horizontal="center" vertical="center"/>
      <protection locked="0" hidden="1"/>
    </xf>
    <xf numFmtId="0" fontId="2" fillId="2" borderId="47" xfId="0" applyFont="1" applyFill="1" applyBorder="1" applyAlignment="1" applyProtection="1">
      <alignment horizontal="center" vertical="center"/>
      <protection locked="0" hidden="1"/>
    </xf>
    <xf numFmtId="0" fontId="2" fillId="2" borderId="48" xfId="0" applyFont="1" applyFill="1" applyBorder="1" applyAlignment="1" applyProtection="1">
      <alignment horizontal="center" vertical="center"/>
      <protection locked="0" hidden="1"/>
    </xf>
    <xf numFmtId="0" fontId="2" fillId="2" borderId="49" xfId="0" applyFont="1" applyFill="1" applyBorder="1" applyAlignment="1" applyProtection="1">
      <alignment horizontal="center" vertical="center"/>
      <protection locked="0" hidden="1"/>
    </xf>
    <xf numFmtId="0" fontId="2" fillId="2" borderId="50" xfId="0" applyFont="1" applyFill="1" applyBorder="1" applyAlignment="1" applyProtection="1">
      <alignment horizontal="center" vertical="center"/>
      <protection locked="0" hidden="1"/>
    </xf>
    <xf numFmtId="170" fontId="1" fillId="2" borderId="0" xfId="0" applyNumberFormat="1" applyFont="1" applyFill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 vertical="center"/>
      <protection hidden="1"/>
    </xf>
    <xf numFmtId="0" fontId="2" fillId="2" borderId="31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2" fillId="2" borderId="27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8" xfId="0" applyFont="1" applyFill="1" applyBorder="1" applyAlignment="1" applyProtection="1">
      <alignment horizontal="center" vertical="center"/>
      <protection hidden="1"/>
    </xf>
    <xf numFmtId="0" fontId="2" fillId="2" borderId="21" xfId="0" applyFont="1" applyFill="1" applyBorder="1" applyAlignment="1" applyProtection="1">
      <alignment horizontal="center" vertical="center"/>
      <protection hidden="1"/>
    </xf>
    <xf numFmtId="0" fontId="2" fillId="2" borderId="29" xfId="0" applyFont="1" applyFill="1" applyBorder="1" applyAlignment="1" applyProtection="1">
      <alignment horizontal="center" vertical="center"/>
      <protection hidden="1"/>
    </xf>
    <xf numFmtId="0" fontId="2" fillId="2" borderId="32" xfId="0" applyFont="1" applyFill="1" applyBorder="1" applyAlignment="1" applyProtection="1">
      <alignment horizontal="center" vertical="center"/>
      <protection hidden="1"/>
    </xf>
    <xf numFmtId="0" fontId="2" fillId="2" borderId="30" xfId="0" applyFont="1" applyFill="1" applyBorder="1" applyAlignment="1" applyProtection="1">
      <alignment horizontal="center" vertical="center"/>
      <protection hidden="1"/>
    </xf>
    <xf numFmtId="0" fontId="2" fillId="2" borderId="40" xfId="0" applyFont="1" applyFill="1" applyBorder="1" applyAlignment="1" applyProtection="1">
      <alignment horizontal="center" vertical="center" wrapText="1"/>
      <protection hidden="1"/>
    </xf>
    <xf numFmtId="0" fontId="2" fillId="2" borderId="41" xfId="0" applyFont="1" applyFill="1" applyBorder="1" applyAlignment="1" applyProtection="1">
      <alignment horizontal="center" vertical="center" wrapText="1"/>
      <protection hidden="1"/>
    </xf>
    <xf numFmtId="0" fontId="2" fillId="2" borderId="42" xfId="0" applyFont="1" applyFill="1" applyBorder="1" applyAlignment="1" applyProtection="1">
      <alignment horizontal="center" vertical="center"/>
      <protection hidden="1"/>
    </xf>
    <xf numFmtId="0" fontId="2" fillId="2" borderId="43" xfId="0" applyFont="1" applyFill="1" applyBorder="1" applyAlignment="1" applyProtection="1">
      <alignment horizontal="center" vertical="center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44" xfId="0" applyFont="1" applyFill="1" applyBorder="1" applyAlignment="1" applyProtection="1">
      <alignment horizontal="center" vertical="center"/>
      <protection hidden="1"/>
    </xf>
    <xf numFmtId="0" fontId="2" fillId="2" borderId="45" xfId="0" applyFont="1" applyFill="1" applyBorder="1" applyAlignment="1" applyProtection="1">
      <alignment horizontal="center" vertical="center"/>
      <protection hidden="1"/>
    </xf>
    <xf numFmtId="0" fontId="2" fillId="2" borderId="46" xfId="0" applyFont="1" applyFill="1" applyBorder="1" applyAlignment="1" applyProtection="1">
      <alignment horizontal="center" vertical="center"/>
      <protection hidden="1"/>
    </xf>
    <xf numFmtId="0" fontId="2" fillId="2" borderId="47" xfId="0" applyFont="1" applyFill="1" applyBorder="1" applyAlignment="1" applyProtection="1">
      <alignment horizontal="center" vertical="center"/>
      <protection hidden="1"/>
    </xf>
    <xf numFmtId="0" fontId="2" fillId="2" borderId="48" xfId="0" applyFont="1" applyFill="1" applyBorder="1" applyAlignment="1" applyProtection="1">
      <alignment horizontal="center" vertical="center"/>
      <protection hidden="1"/>
    </xf>
    <xf numFmtId="0" fontId="2" fillId="2" borderId="49" xfId="0" applyFont="1" applyFill="1" applyBorder="1" applyAlignment="1" applyProtection="1">
      <alignment horizontal="center" vertical="center"/>
      <protection hidden="1"/>
    </xf>
    <xf numFmtId="0" fontId="2" fillId="2" borderId="50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locked="0" hidden="1"/>
    </xf>
    <xf numFmtId="0" fontId="2" fillId="2" borderId="21" xfId="0" applyFont="1" applyFill="1" applyBorder="1" applyAlignment="1" applyProtection="1">
      <alignment horizontal="center" vertical="center"/>
      <protection locked="0" hidden="1"/>
    </xf>
    <xf numFmtId="0" fontId="0" fillId="2" borderId="24" xfId="0" applyFill="1" applyBorder="1" applyAlignment="1" applyProtection="1">
      <alignment horizontal="center" vertical="center"/>
      <protection hidden="1"/>
    </xf>
    <xf numFmtId="0" fontId="0" fillId="2" borderId="20" xfId="0" applyFill="1" applyBorder="1" applyAlignment="1" applyProtection="1">
      <alignment horizontal="center" vertical="center"/>
      <protection hidden="1"/>
    </xf>
    <xf numFmtId="0" fontId="32" fillId="2" borderId="24" xfId="0" applyFont="1" applyFill="1" applyBorder="1" applyAlignment="1" applyProtection="1">
      <alignment horizontal="center" vertical="center"/>
      <protection hidden="1"/>
    </xf>
    <xf numFmtId="0" fontId="34" fillId="2" borderId="20" xfId="0" applyFont="1" applyFill="1" applyBorder="1" applyAlignment="1" applyProtection="1">
      <alignment horizontal="center" vertical="center"/>
      <protection hidden="1"/>
    </xf>
    <xf numFmtId="0" fontId="34" fillId="2" borderId="21" xfId="0" applyFont="1" applyFill="1" applyBorder="1" applyAlignment="1" applyProtection="1">
      <alignment horizontal="center" vertical="center"/>
      <protection hidden="1"/>
    </xf>
    <xf numFmtId="0" fontId="1" fillId="2" borderId="24" xfId="0" applyFont="1" applyFill="1" applyBorder="1" applyAlignment="1" applyProtection="1">
      <alignment horizontal="center" vertical="center"/>
      <protection hidden="1"/>
    </xf>
    <xf numFmtId="0" fontId="1" fillId="2" borderId="21" xfId="0" applyFont="1" applyFill="1" applyBorder="1" applyAlignment="1" applyProtection="1">
      <alignment horizontal="center" vertical="center"/>
      <protection hidden="1"/>
    </xf>
    <xf numFmtId="0" fontId="32" fillId="2" borderId="34" xfId="0" applyFont="1" applyFill="1" applyBorder="1" applyAlignment="1" applyProtection="1">
      <alignment horizontal="center" vertical="center"/>
      <protection hidden="1"/>
    </xf>
    <xf numFmtId="0" fontId="1" fillId="2" borderId="20" xfId="0" applyFont="1" applyFill="1" applyBorder="1" applyAlignment="1" applyProtection="1">
      <alignment horizontal="center" vertical="center"/>
      <protection hidden="1"/>
    </xf>
    <xf numFmtId="0" fontId="34" fillId="2" borderId="33" xfId="0" applyFont="1" applyFill="1" applyBorder="1" applyAlignment="1" applyProtection="1">
      <alignment horizontal="center" vertical="center"/>
      <protection hidden="1"/>
    </xf>
    <xf numFmtId="0" fontId="34" fillId="2" borderId="51" xfId="0" applyFont="1" applyFill="1" applyBorder="1" applyAlignment="1" applyProtection="1">
      <alignment horizontal="center" vertical="center"/>
      <protection hidden="1"/>
    </xf>
    <xf numFmtId="0" fontId="0" fillId="2" borderId="33" xfId="0" applyFill="1" applyBorder="1" applyAlignment="1" applyProtection="1">
      <alignment horizontal="center" vertical="center"/>
      <protection hidden="1"/>
    </xf>
    <xf numFmtId="170" fontId="34" fillId="2" borderId="24" xfId="0" applyNumberFormat="1" applyFont="1" applyFill="1" applyBorder="1" applyAlignment="1" applyProtection="1">
      <alignment horizontal="center" vertical="center"/>
      <protection hidden="1"/>
    </xf>
    <xf numFmtId="170" fontId="34" fillId="2" borderId="52" xfId="0" applyNumberFormat="1" applyFont="1" applyFill="1" applyBorder="1" applyAlignment="1" applyProtection="1">
      <alignment horizontal="center" vertical="center"/>
      <protection hidden="1"/>
    </xf>
    <xf numFmtId="0" fontId="0" fillId="2" borderId="51" xfId="0" applyFill="1" applyBorder="1" applyAlignment="1" applyProtection="1">
      <alignment horizontal="center" vertical="center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0" fillId="2" borderId="53" xfId="0" applyFill="1" applyBorder="1" applyAlignment="1" applyProtection="1">
      <alignment horizontal="center" vertical="center"/>
      <protection hidden="1"/>
    </xf>
    <xf numFmtId="0" fontId="34" fillId="2" borderId="54" xfId="0" applyFont="1" applyFill="1" applyBorder="1" applyAlignment="1" applyProtection="1">
      <alignment horizontal="center" vertical="center"/>
      <protection hidden="1"/>
    </xf>
    <xf numFmtId="0" fontId="34" fillId="2" borderId="55" xfId="0" applyFont="1" applyFill="1" applyBorder="1" applyAlignment="1" applyProtection="1">
      <alignment horizontal="center" vertical="center"/>
      <protection hidden="1"/>
    </xf>
    <xf numFmtId="0" fontId="8" fillId="2" borderId="24" xfId="0" applyFont="1" applyFill="1" applyBorder="1" applyAlignment="1" applyProtection="1">
      <alignment horizontal="center" vertical="center"/>
      <protection hidden="1"/>
    </xf>
    <xf numFmtId="0" fontId="2" fillId="2" borderId="24" xfId="0" applyFont="1" applyFill="1" applyBorder="1" applyAlignment="1" applyProtection="1">
      <alignment horizontal="center" vertical="center"/>
      <protection locked="0" hidden="1"/>
    </xf>
    <xf numFmtId="168" fontId="3" fillId="2" borderId="3" xfId="0" applyNumberFormat="1" applyFont="1" applyFill="1" applyBorder="1" applyAlignment="1" applyProtection="1">
      <alignment horizontal="left" vertical="center"/>
      <protection locked="0"/>
    </xf>
    <xf numFmtId="168" fontId="3" fillId="2" borderId="3" xfId="0" applyNumberFormat="1" applyFont="1" applyFill="1" applyBorder="1" applyAlignment="1" applyProtection="1">
      <alignment horizontal="center" vertical="center"/>
      <protection locked="0"/>
    </xf>
    <xf numFmtId="168" fontId="3" fillId="2" borderId="2" xfId="0" applyNumberFormat="1" applyFont="1" applyFill="1" applyBorder="1" applyAlignment="1" applyProtection="1">
      <alignment horizontal="right" vertical="center"/>
      <protection locked="0"/>
    </xf>
    <xf numFmtId="168" fontId="12" fillId="2" borderId="2" xfId="0" applyNumberFormat="1" applyFont="1" applyFill="1" applyBorder="1" applyAlignment="1" applyProtection="1">
      <alignment horizontal="right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17" fillId="2" borderId="3" xfId="0" applyNumberFormat="1" applyFont="1" applyFill="1" applyBorder="1" applyAlignment="1" applyProtection="1">
      <alignment horizontal="center" vertical="center"/>
      <protection locked="0" hidden="1"/>
    </xf>
    <xf numFmtId="16" fontId="2" fillId="2" borderId="46" xfId="0" applyNumberFormat="1" applyFont="1" applyFill="1" applyBorder="1" applyAlignment="1" applyProtection="1">
      <alignment horizontal="center" vertical="center"/>
      <protection locked="0" hidden="1"/>
    </xf>
    <xf numFmtId="168" fontId="3" fillId="2" borderId="3" xfId="0" applyNumberFormat="1" applyFont="1" applyFill="1" applyBorder="1" applyAlignment="1" applyProtection="1">
      <alignment horizontal="left" vertical="center" wrapText="1"/>
      <protection locked="0"/>
    </xf>
    <xf numFmtId="49" fontId="25" fillId="2" borderId="27" xfId="0" applyNumberFormat="1" applyFont="1" applyFill="1" applyBorder="1" applyAlignment="1" applyProtection="1">
      <alignment horizontal="center" vertical="center"/>
      <protection locked="0"/>
    </xf>
    <xf numFmtId="49" fontId="25" fillId="2" borderId="29" xfId="0" applyNumberFormat="1" applyFont="1" applyFill="1" applyBorder="1" applyAlignment="1" applyProtection="1">
      <alignment horizontal="center" vertical="center"/>
      <protection locked="0"/>
    </xf>
    <xf numFmtId="49" fontId="25" fillId="2" borderId="4" xfId="0" applyNumberFormat="1" applyFont="1" applyFill="1" applyBorder="1" applyAlignment="1" applyProtection="1">
      <alignment horizontal="center" vertical="center"/>
      <protection hidden="1"/>
    </xf>
    <xf numFmtId="0" fontId="25" fillId="2" borderId="4" xfId="0" applyFont="1" applyFill="1" applyBorder="1" applyAlignment="1" applyProtection="1">
      <alignment horizontal="center" vertical="center"/>
      <protection hidden="1"/>
    </xf>
    <xf numFmtId="49" fontId="3" fillId="2" borderId="27" xfId="0" applyNumberFormat="1" applyFont="1" applyFill="1" applyBorder="1" applyAlignment="1" applyProtection="1">
      <alignment horizontal="center" vertical="center"/>
      <protection locked="0"/>
    </xf>
    <xf numFmtId="49" fontId="3" fillId="2" borderId="57" xfId="0" applyNumberFormat="1" applyFont="1" applyFill="1" applyBorder="1" applyAlignment="1" applyProtection="1">
      <alignment horizontal="center" vertical="center"/>
      <protection locked="0"/>
    </xf>
    <xf numFmtId="0" fontId="6" fillId="2" borderId="58" xfId="0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center" vertical="center"/>
      <protection hidden="1"/>
    </xf>
    <xf numFmtId="169" fontId="39" fillId="2" borderId="0" xfId="0" applyNumberFormat="1" applyFont="1" applyFill="1" applyAlignment="1" applyProtection="1">
      <alignment horizontal="center"/>
      <protection hidden="1"/>
    </xf>
    <xf numFmtId="0" fontId="11" fillId="2" borderId="52" xfId="0" applyFont="1" applyFill="1" applyBorder="1" applyAlignment="1" applyProtection="1">
      <alignment horizontal="center" vertical="center"/>
      <protection hidden="1"/>
    </xf>
    <xf numFmtId="0" fontId="11" fillId="2" borderId="20" xfId="0" applyFont="1" applyFill="1" applyBorder="1" applyAlignment="1" applyProtection="1">
      <alignment horizontal="center" vertical="center"/>
      <protection hidden="1"/>
    </xf>
    <xf numFmtId="49" fontId="0" fillId="2" borderId="20" xfId="0" applyNumberForma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Alignment="1" applyProtection="1">
      <alignment horizontal="center" vertical="center"/>
      <protection hidden="1"/>
    </xf>
    <xf numFmtId="0" fontId="33" fillId="2" borderId="59" xfId="0" applyFont="1" applyFill="1" applyBorder="1" applyAlignment="1" applyProtection="1">
      <alignment horizontal="left" vertical="top"/>
      <protection hidden="1"/>
    </xf>
    <xf numFmtId="49" fontId="0" fillId="2" borderId="60" xfId="0" applyNumberFormat="1" applyFill="1" applyBorder="1" applyAlignment="1" applyProtection="1">
      <alignment horizontal="left" vertical="center"/>
      <protection hidden="1"/>
    </xf>
    <xf numFmtId="49" fontId="0" fillId="2" borderId="59" xfId="0" applyNumberFormat="1" applyFill="1" applyBorder="1" applyAlignment="1" applyProtection="1">
      <alignment horizontal="left" vertical="center"/>
      <protection hidden="1"/>
    </xf>
    <xf numFmtId="0" fontId="1" fillId="2" borderId="53" xfId="0" applyFont="1" applyFill="1" applyBorder="1" applyAlignment="1" applyProtection="1">
      <alignment horizontal="center" vertical="center"/>
      <protection hidden="1"/>
    </xf>
    <xf numFmtId="49" fontId="1" fillId="2" borderId="0" xfId="0" applyNumberFormat="1" applyFont="1" applyFill="1" applyAlignment="1" applyProtection="1">
      <alignment horizontal="center" vertical="center"/>
      <protection hidden="1"/>
    </xf>
    <xf numFmtId="0" fontId="16" fillId="2" borderId="2" xfId="0" applyFont="1" applyFill="1" applyBorder="1" applyAlignment="1" applyProtection="1">
      <alignment horizontal="center" vertical="center"/>
      <protection hidden="1"/>
    </xf>
    <xf numFmtId="0" fontId="16" fillId="2" borderId="3" xfId="0" applyFont="1" applyFill="1" applyBorder="1" applyAlignment="1" applyProtection="1">
      <alignment horizontal="center" vertical="center"/>
      <protection hidden="1"/>
    </xf>
    <xf numFmtId="0" fontId="14" fillId="2" borderId="35" xfId="0" applyFont="1" applyFill="1" applyBorder="1" applyAlignment="1" applyProtection="1">
      <alignment horizontal="center" vertical="center"/>
      <protection locked="0" hidden="1"/>
    </xf>
    <xf numFmtId="0" fontId="18" fillId="0" borderId="47" xfId="0" applyFont="1" applyBorder="1" applyProtection="1">
      <protection locked="0" hidden="1"/>
    </xf>
    <xf numFmtId="0" fontId="18" fillId="0" borderId="38" xfId="0" applyFont="1" applyBorder="1" applyProtection="1">
      <protection locked="0" hidden="1"/>
    </xf>
    <xf numFmtId="0" fontId="18" fillId="0" borderId="44" xfId="0" applyFont="1" applyBorder="1" applyProtection="1">
      <protection locked="0" hidden="1"/>
    </xf>
    <xf numFmtId="0" fontId="2" fillId="2" borderId="46" xfId="0" applyFont="1" applyFill="1" applyBorder="1" applyAlignment="1" applyProtection="1">
      <alignment horizontal="center" vertical="center"/>
      <protection hidden="1"/>
    </xf>
    <xf numFmtId="0" fontId="2" fillId="2" borderId="47" xfId="0" applyFont="1" applyFill="1" applyBorder="1" applyAlignment="1" applyProtection="1">
      <alignment horizontal="center" vertical="center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44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6" fillId="2" borderId="35" xfId="0" applyFont="1" applyFill="1" applyBorder="1" applyAlignment="1" applyProtection="1">
      <alignment horizontal="center" vertical="center"/>
      <protection hidden="1"/>
    </xf>
    <xf numFmtId="0" fontId="6" fillId="2" borderId="37" xfId="0" applyFont="1" applyFill="1" applyBorder="1" applyAlignment="1" applyProtection="1">
      <alignment horizontal="center" vertical="center"/>
      <protection hidden="1"/>
    </xf>
    <xf numFmtId="0" fontId="6" fillId="2" borderId="38" xfId="0" applyFont="1" applyFill="1" applyBorder="1" applyAlignment="1" applyProtection="1">
      <alignment horizontal="center" vertical="center"/>
      <protection hidden="1"/>
    </xf>
    <xf numFmtId="0" fontId="2" fillId="3" borderId="4" xfId="0" applyFont="1" applyFill="1" applyBorder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left" vertical="center"/>
      <protection hidden="1"/>
    </xf>
    <xf numFmtId="0" fontId="2" fillId="2" borderId="35" xfId="0" applyFont="1" applyFill="1" applyBorder="1" applyAlignment="1" applyProtection="1">
      <alignment horizontal="center" vertical="center"/>
      <protection hidden="1"/>
    </xf>
    <xf numFmtId="0" fontId="2" fillId="2" borderId="38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hidden="1"/>
    </xf>
    <xf numFmtId="167" fontId="10" fillId="2" borderId="2" xfId="0" applyNumberFormat="1" applyFont="1" applyFill="1" applyBorder="1" applyAlignment="1" applyProtection="1">
      <alignment horizontal="center" vertical="center"/>
      <protection hidden="1"/>
    </xf>
    <xf numFmtId="167" fontId="10" fillId="2" borderId="3" xfId="0" applyNumberFormat="1" applyFont="1" applyFill="1" applyBorder="1" applyAlignment="1" applyProtection="1">
      <alignment horizontal="center" vertical="center"/>
      <protection hidden="1"/>
    </xf>
    <xf numFmtId="167" fontId="2" fillId="2" borderId="2" xfId="0" applyNumberFormat="1" applyFont="1" applyFill="1" applyBorder="1" applyAlignment="1" applyProtection="1">
      <alignment horizontal="center" vertical="center"/>
      <protection hidden="1"/>
    </xf>
    <xf numFmtId="167" fontId="2" fillId="2" borderId="3" xfId="0" applyNumberFormat="1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29" fillId="2" borderId="46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Alignment="1" applyProtection="1">
      <alignment horizontal="center" vertical="center"/>
      <protection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0" fontId="2" fillId="2" borderId="47" xfId="0" applyFont="1" applyFill="1" applyBorder="1" applyAlignment="1" applyProtection="1">
      <alignment horizontal="center" vertical="center" wrapText="1"/>
      <protection locked="0"/>
    </xf>
    <xf numFmtId="0" fontId="2" fillId="2" borderId="37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58" xfId="0" applyFont="1" applyFill="1" applyBorder="1" applyAlignment="1" applyProtection="1">
      <alignment horizontal="center" vertical="center" wrapText="1"/>
      <protection locked="0"/>
    </xf>
    <xf numFmtId="0" fontId="2" fillId="2" borderId="38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4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/>
      <protection locked="0" hidden="1"/>
    </xf>
    <xf numFmtId="0" fontId="2" fillId="3" borderId="3" xfId="0" applyFont="1" applyFill="1" applyBorder="1" applyAlignment="1" applyProtection="1">
      <alignment horizontal="center" vertical="center"/>
      <protection locked="0" hidden="1"/>
    </xf>
    <xf numFmtId="0" fontId="10" fillId="4" borderId="2" xfId="0" applyFont="1" applyFill="1" applyBorder="1" applyAlignment="1" applyProtection="1">
      <alignment horizontal="center" vertical="center"/>
      <protection locked="0" hidden="1"/>
    </xf>
    <xf numFmtId="0" fontId="10" fillId="4" borderId="3" xfId="0" applyFont="1" applyFill="1" applyBorder="1" applyAlignment="1" applyProtection="1">
      <alignment horizontal="center" vertical="center"/>
      <protection locked="0" hidden="1"/>
    </xf>
    <xf numFmtId="0" fontId="20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166" fontId="6" fillId="2" borderId="2" xfId="0" applyNumberFormat="1" applyFont="1" applyFill="1" applyBorder="1" applyAlignment="1" applyProtection="1">
      <alignment horizontal="center" vertical="center"/>
      <protection locked="0" hidden="1"/>
    </xf>
    <xf numFmtId="166" fontId="6" fillId="2" borderId="1" xfId="0" applyNumberFormat="1" applyFont="1" applyFill="1" applyBorder="1" applyAlignment="1" applyProtection="1">
      <alignment horizontal="center" vertical="center"/>
      <protection locked="0" hidden="1"/>
    </xf>
    <xf numFmtId="166" fontId="6" fillId="2" borderId="3" xfId="0" applyNumberFormat="1" applyFont="1" applyFill="1" applyBorder="1" applyAlignment="1" applyProtection="1">
      <alignment horizontal="center" vertical="center"/>
      <protection locked="0" hidden="1"/>
    </xf>
    <xf numFmtId="0" fontId="14" fillId="2" borderId="2" xfId="0" applyFont="1" applyFill="1" applyBorder="1" applyAlignment="1" applyProtection="1">
      <alignment horizontal="center" vertical="center" wrapText="1"/>
      <protection hidden="1"/>
    </xf>
    <xf numFmtId="0" fontId="14" fillId="2" borderId="46" xfId="0" applyFont="1" applyFill="1" applyBorder="1" applyAlignment="1" applyProtection="1">
      <alignment horizontal="center" vertical="center" wrapText="1"/>
      <protection hidden="1"/>
    </xf>
    <xf numFmtId="0" fontId="14" fillId="2" borderId="1" xfId="0" applyFont="1" applyFill="1" applyBorder="1" applyAlignment="1" applyProtection="1">
      <alignment horizontal="center" vertical="center" wrapText="1"/>
      <protection hidden="1"/>
    </xf>
    <xf numFmtId="0" fontId="14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Alignment="1" applyProtection="1">
      <alignment horizontal="right"/>
      <protection hidden="1"/>
    </xf>
    <xf numFmtId="0" fontId="23" fillId="2" borderId="0" xfId="0" applyFont="1" applyFill="1" applyAlignment="1" applyProtection="1">
      <alignment horizontal="center"/>
      <protection hidden="1"/>
    </xf>
    <xf numFmtId="0" fontId="2" fillId="4" borderId="4" xfId="0" applyFont="1" applyFill="1" applyBorder="1" applyAlignment="1" applyProtection="1">
      <alignment horizontal="center" vertical="center"/>
      <protection hidden="1"/>
    </xf>
    <xf numFmtId="14" fontId="6" fillId="2" borderId="37" xfId="0" applyNumberFormat="1" applyFont="1" applyFill="1" applyBorder="1" applyAlignment="1" applyProtection="1">
      <alignment horizontal="center" vertical="center"/>
      <protection hidden="1"/>
    </xf>
    <xf numFmtId="14" fontId="6" fillId="2" borderId="54" xfId="0" applyNumberFormat="1" applyFont="1" applyFill="1" applyBorder="1" applyAlignment="1" applyProtection="1">
      <alignment horizontal="center" vertical="center"/>
      <protection hidden="1"/>
    </xf>
    <xf numFmtId="14" fontId="6" fillId="2" borderId="64" xfId="0" applyNumberFormat="1" applyFont="1" applyFill="1" applyBorder="1" applyAlignment="1" applyProtection="1">
      <alignment horizontal="center" vertical="center"/>
      <protection hidden="1"/>
    </xf>
    <xf numFmtId="14" fontId="6" fillId="2" borderId="65" xfId="0" applyNumberFormat="1" applyFont="1" applyFill="1" applyBorder="1" applyAlignment="1" applyProtection="1">
      <alignment horizontal="center" vertical="center"/>
      <protection hidden="1"/>
    </xf>
    <xf numFmtId="0" fontId="8" fillId="2" borderId="25" xfId="0" applyFont="1" applyFill="1" applyBorder="1" applyAlignment="1" applyProtection="1">
      <alignment horizontal="center" vertical="center"/>
      <protection hidden="1"/>
    </xf>
    <xf numFmtId="0" fontId="8" fillId="2" borderId="26" xfId="0" applyFont="1" applyFill="1" applyBorder="1" applyAlignment="1" applyProtection="1">
      <alignment horizontal="center" vertical="center"/>
      <protection hidden="1"/>
    </xf>
    <xf numFmtId="0" fontId="8" fillId="2" borderId="2" xfId="0" applyFont="1" applyFill="1" applyBorder="1" applyAlignment="1" applyProtection="1">
      <alignment horizontal="center" vertical="center"/>
      <protection hidden="1"/>
    </xf>
    <xf numFmtId="0" fontId="8" fillId="2" borderId="66" xfId="0" applyFont="1" applyFill="1" applyBorder="1" applyAlignment="1" applyProtection="1">
      <alignment horizontal="center" vertical="center"/>
      <protection hidden="1"/>
    </xf>
    <xf numFmtId="0" fontId="2" fillId="2" borderId="67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2" fillId="2" borderId="68" xfId="0" applyFont="1" applyFill="1" applyBorder="1" applyAlignment="1" applyProtection="1">
      <alignment horizontal="center" vertical="center"/>
      <protection hidden="1"/>
    </xf>
    <xf numFmtId="0" fontId="2" fillId="2" borderId="30" xfId="0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170" fontId="2" fillId="2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28" xfId="0" applyFont="1" applyFill="1" applyBorder="1" applyAlignment="1" applyProtection="1">
      <alignment horizontal="center" vertical="center"/>
      <protection hidden="1"/>
    </xf>
    <xf numFmtId="0" fontId="6" fillId="2" borderId="59" xfId="0" applyFont="1" applyFill="1" applyBorder="1" applyAlignment="1" applyProtection="1">
      <alignment horizontal="center" vertical="center"/>
      <protection hidden="1"/>
    </xf>
    <xf numFmtId="0" fontId="6" fillId="2" borderId="58" xfId="0" applyFont="1" applyFill="1" applyBorder="1" applyAlignment="1" applyProtection="1">
      <alignment horizontal="center" vertical="center"/>
      <protection hidden="1"/>
    </xf>
    <xf numFmtId="0" fontId="6" fillId="2" borderId="48" xfId="0" applyFont="1" applyFill="1" applyBorder="1" applyAlignment="1" applyProtection="1">
      <alignment horizontal="center" vertical="center"/>
      <protection hidden="1"/>
    </xf>
    <xf numFmtId="0" fontId="6" fillId="2" borderId="50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 vertical="center"/>
      <protection hidden="1"/>
    </xf>
    <xf numFmtId="0" fontId="2" fillId="2" borderId="69" xfId="0" applyFont="1" applyFill="1" applyBorder="1" applyAlignment="1" applyProtection="1">
      <alignment horizontal="center" vertical="center"/>
      <protection hidden="1"/>
    </xf>
    <xf numFmtId="0" fontId="2" fillId="2" borderId="29" xfId="0" applyFont="1" applyFill="1" applyBorder="1" applyAlignment="1" applyProtection="1">
      <alignment horizontal="center" vertical="center"/>
      <protection hidden="1"/>
    </xf>
    <xf numFmtId="0" fontId="2" fillId="2" borderId="70" xfId="0" applyFont="1" applyFill="1" applyBorder="1" applyAlignment="1" applyProtection="1">
      <alignment horizontal="center" vertical="center"/>
      <protection hidden="1"/>
    </xf>
    <xf numFmtId="170" fontId="2" fillId="2" borderId="39" xfId="0" applyNumberFormat="1" applyFont="1" applyFill="1" applyBorder="1" applyAlignment="1" applyProtection="1">
      <alignment horizontal="center" vertical="center"/>
      <protection hidden="1"/>
    </xf>
    <xf numFmtId="0" fontId="2" fillId="2" borderId="71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8" fillId="2" borderId="40" xfId="0" applyFont="1" applyFill="1" applyBorder="1" applyAlignment="1" applyProtection="1">
      <alignment horizontal="center" vertical="center" wrapText="1"/>
      <protection hidden="1"/>
    </xf>
    <xf numFmtId="0" fontId="8" fillId="2" borderId="59" xfId="0" applyFont="1" applyFill="1" applyBorder="1" applyAlignment="1" applyProtection="1">
      <alignment horizontal="center" vertical="center"/>
      <protection hidden="1"/>
    </xf>
    <xf numFmtId="0" fontId="33" fillId="2" borderId="35" xfId="0" applyFont="1" applyFill="1" applyBorder="1" applyAlignment="1" applyProtection="1">
      <alignment horizontal="left" vertical="top"/>
      <protection hidden="1"/>
    </xf>
    <xf numFmtId="0" fontId="33" fillId="2" borderId="61" xfId="0" applyFont="1" applyFill="1" applyBorder="1" applyAlignment="1" applyProtection="1">
      <alignment horizontal="left" vertical="top"/>
      <protection hidden="1"/>
    </xf>
    <xf numFmtId="0" fontId="6" fillId="2" borderId="0" xfId="0" applyFont="1" applyFill="1" applyAlignment="1" applyProtection="1">
      <alignment horizontal="center" vertical="center"/>
      <protection locked="0" hidden="1"/>
    </xf>
    <xf numFmtId="0" fontId="8" fillId="2" borderId="49" xfId="0" applyFont="1" applyFill="1" applyBorder="1" applyAlignment="1" applyProtection="1">
      <alignment horizontal="center" vertical="center"/>
      <protection hidden="1"/>
    </xf>
    <xf numFmtId="0" fontId="2" fillId="2" borderId="31" xfId="0" applyFont="1" applyFill="1" applyBorder="1" applyAlignment="1" applyProtection="1">
      <alignment horizontal="left" vertical="center"/>
      <protection locked="0" hidden="1"/>
    </xf>
    <xf numFmtId="0" fontId="2" fillId="2" borderId="62" xfId="0" applyFont="1" applyFill="1" applyBorder="1" applyAlignment="1" applyProtection="1">
      <alignment horizontal="left" vertical="center"/>
      <protection locked="0" hidden="1"/>
    </xf>
    <xf numFmtId="0" fontId="8" fillId="2" borderId="63" xfId="0" applyFont="1" applyFill="1" applyBorder="1" applyAlignment="1" applyProtection="1">
      <alignment horizontal="center" vertical="center" wrapText="1"/>
      <protection hidden="1"/>
    </xf>
    <xf numFmtId="0" fontId="2" fillId="2" borderId="35" xfId="0" applyFont="1" applyFill="1" applyBorder="1" applyAlignment="1" applyProtection="1">
      <alignment horizontal="center" vertical="center" wrapText="1"/>
      <protection hidden="1"/>
    </xf>
    <xf numFmtId="0" fontId="2" fillId="2" borderId="46" xfId="0" applyFont="1" applyFill="1" applyBorder="1" applyAlignment="1" applyProtection="1">
      <alignment horizontal="center" vertical="center" wrapText="1"/>
      <protection hidden="1"/>
    </xf>
    <xf numFmtId="0" fontId="2" fillId="2" borderId="47" xfId="0" applyFont="1" applyFill="1" applyBorder="1" applyAlignment="1" applyProtection="1">
      <alignment horizontal="center" vertical="center" wrapText="1"/>
      <protection hidden="1"/>
    </xf>
    <xf numFmtId="0" fontId="2" fillId="2" borderId="37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2" borderId="58" xfId="0" applyFont="1" applyFill="1" applyBorder="1" applyAlignment="1" applyProtection="1">
      <alignment horizontal="center" vertical="center" wrapText="1"/>
      <protection hidden="1"/>
    </xf>
    <xf numFmtId="0" fontId="2" fillId="2" borderId="38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44" xfId="0" applyFont="1" applyFill="1" applyBorder="1" applyAlignment="1" applyProtection="1">
      <alignment horizontal="center" vertical="center" wrapText="1"/>
      <protection hidden="1"/>
    </xf>
    <xf numFmtId="0" fontId="10" fillId="4" borderId="2" xfId="0" applyFont="1" applyFill="1" applyBorder="1" applyAlignment="1" applyProtection="1">
      <alignment horizontal="center" vertical="center"/>
      <protection hidden="1"/>
    </xf>
    <xf numFmtId="0" fontId="10" fillId="4" borderId="3" xfId="0" applyFont="1" applyFill="1" applyBorder="1" applyAlignment="1" applyProtection="1">
      <alignment horizontal="center" vertical="center"/>
      <protection hidden="1"/>
    </xf>
    <xf numFmtId="0" fontId="2" fillId="2" borderId="36" xfId="0" applyFont="1" applyFill="1" applyBorder="1" applyAlignment="1" applyProtection="1">
      <alignment horizontal="center" vertical="center"/>
      <protection hidden="1"/>
    </xf>
    <xf numFmtId="0" fontId="2" fillId="2" borderId="39" xfId="0" applyFont="1" applyFill="1" applyBorder="1" applyAlignment="1" applyProtection="1">
      <alignment horizontal="center" vertical="center"/>
      <protection hidden="1"/>
    </xf>
    <xf numFmtId="0" fontId="14" fillId="2" borderId="35" xfId="0" applyFont="1" applyFill="1" applyBorder="1" applyAlignment="1" applyProtection="1">
      <alignment horizontal="center" vertical="center"/>
      <protection hidden="1"/>
    </xf>
    <xf numFmtId="0" fontId="14" fillId="2" borderId="47" xfId="0" applyFont="1" applyFill="1" applyBorder="1" applyAlignment="1" applyProtection="1">
      <alignment horizontal="center" vertical="center"/>
      <protection hidden="1"/>
    </xf>
    <xf numFmtId="0" fontId="14" fillId="2" borderId="38" xfId="0" applyFont="1" applyFill="1" applyBorder="1" applyAlignment="1" applyProtection="1">
      <alignment horizontal="center" vertical="center"/>
      <protection hidden="1"/>
    </xf>
    <xf numFmtId="0" fontId="14" fillId="2" borderId="44" xfId="0" applyFont="1" applyFill="1" applyBorder="1" applyAlignment="1" applyProtection="1">
      <alignment horizontal="center" vertical="center"/>
      <protection hidden="1"/>
    </xf>
    <xf numFmtId="166" fontId="6" fillId="2" borderId="2" xfId="0" applyNumberFormat="1" applyFont="1" applyFill="1" applyBorder="1" applyAlignment="1" applyProtection="1">
      <alignment horizontal="center"/>
      <protection hidden="1"/>
    </xf>
    <xf numFmtId="166" fontId="6" fillId="2" borderId="1" xfId="0" applyNumberFormat="1" applyFont="1" applyFill="1" applyBorder="1" applyAlignment="1" applyProtection="1">
      <alignment horizontal="center"/>
      <protection hidden="1"/>
    </xf>
    <xf numFmtId="166" fontId="6" fillId="2" borderId="3" xfId="0" applyNumberFormat="1" applyFont="1" applyFill="1" applyBorder="1" applyAlignment="1" applyProtection="1">
      <alignment horizontal="center"/>
      <protection hidden="1"/>
    </xf>
    <xf numFmtId="0" fontId="23" fillId="2" borderId="0" xfId="0" applyFont="1" applyFill="1" applyAlignment="1" applyProtection="1">
      <alignment horizontal="right"/>
      <protection hidden="1"/>
    </xf>
    <xf numFmtId="0" fontId="23" fillId="2" borderId="58" xfId="0" applyFont="1" applyFill="1" applyBorder="1" applyAlignment="1" applyProtection="1">
      <alignment horizontal="right"/>
      <protection hidden="1"/>
    </xf>
    <xf numFmtId="0" fontId="8" fillId="2" borderId="33" xfId="0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center" vertical="center"/>
      <protection hidden="1"/>
    </xf>
    <xf numFmtId="0" fontId="33" fillId="2" borderId="45" xfId="0" applyFont="1" applyFill="1" applyBorder="1" applyAlignment="1" applyProtection="1">
      <alignment horizontal="left" vertical="top"/>
      <protection hidden="1"/>
    </xf>
    <xf numFmtId="0" fontId="33" fillId="2" borderId="47" xfId="0" applyFont="1" applyFill="1" applyBorder="1" applyAlignment="1" applyProtection="1">
      <alignment horizontal="left" vertical="top"/>
      <protection hidden="1"/>
    </xf>
    <xf numFmtId="0" fontId="8" fillId="2" borderId="1" xfId="0" applyFont="1" applyFill="1" applyBorder="1" applyAlignment="1" applyProtection="1">
      <alignment horizontal="left" vertical="center"/>
      <protection hidden="1"/>
    </xf>
    <xf numFmtId="0" fontId="8" fillId="2" borderId="66" xfId="0" applyFont="1" applyFill="1" applyBorder="1" applyAlignment="1" applyProtection="1">
      <alignment horizontal="left" vertical="center"/>
      <protection hidden="1"/>
    </xf>
    <xf numFmtId="0" fontId="2" fillId="2" borderId="72" xfId="0" applyFont="1" applyFill="1" applyBorder="1" applyAlignment="1" applyProtection="1">
      <alignment horizontal="center" vertical="center"/>
      <protection hidden="1"/>
    </xf>
    <xf numFmtId="0" fontId="2" fillId="2" borderId="73" xfId="0" applyFont="1" applyFill="1" applyBorder="1" applyAlignment="1" applyProtection="1">
      <alignment horizontal="center" vertical="center"/>
      <protection hidden="1"/>
    </xf>
    <xf numFmtId="0" fontId="2" fillId="2" borderId="56" xfId="0" applyFont="1" applyFill="1" applyBorder="1" applyAlignment="1" applyProtection="1">
      <alignment horizontal="center" vertical="center"/>
      <protection hidden="1"/>
    </xf>
  </cellXfs>
  <cellStyles count="3">
    <cellStyle name="Euro" xfId="1" xr:uid="{00000000-0005-0000-0000-000000000000}"/>
    <cellStyle name="Normal" xfId="0" builtinId="0"/>
    <cellStyle name="Pourcentage" xfId="2" builtinId="5"/>
  </cellStyles>
  <dxfs count="9">
    <dxf>
      <font>
        <condense val="0"/>
        <extend val="0"/>
        <color indexed="48"/>
      </font>
    </dxf>
    <dxf>
      <font>
        <condense val="0"/>
        <extend val="0"/>
        <color indexed="9"/>
      </font>
    </dxf>
    <dxf>
      <font>
        <b/>
        <i val="0"/>
        <strike val="0"/>
        <condense val="0"/>
        <extend val="0"/>
        <color indexed="12"/>
      </font>
      <fill>
        <patternFill patternType="none">
          <bgColor indexed="65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48"/>
      </font>
    </dxf>
    <dxf>
      <font>
        <b/>
        <i val="0"/>
        <strike val="0"/>
        <condense val="0"/>
        <extend val="0"/>
        <color indexed="12"/>
      </font>
      <fill>
        <patternFill patternType="solid">
          <bgColor indexed="9"/>
        </patternFill>
      </fill>
    </dxf>
    <dxf>
      <font>
        <condense val="0"/>
        <extend val="0"/>
        <color indexed="48"/>
      </font>
    </dxf>
    <dxf>
      <font>
        <condense val="0"/>
        <extend val="0"/>
        <color indexed="9"/>
      </font>
    </dxf>
    <dxf>
      <font>
        <condense val="0"/>
        <extend val="0"/>
        <color indexed="48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1038225</xdr:colOff>
          <xdr:row>10</xdr:row>
          <xdr:rowOff>190500</xdr:rowOff>
        </xdr:from>
        <xdr:to>
          <xdr:col>13</xdr:col>
          <xdr:colOff>247650</xdr:colOff>
          <xdr:row>12</xdr:row>
          <xdr:rowOff>161925</xdr:rowOff>
        </xdr:to>
        <xdr:sp macro="" textlink="">
          <xdr:nvSpPr>
            <xdr:cNvPr id="1439" name="Button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10</xdr:row>
          <xdr:rowOff>161925</xdr:rowOff>
        </xdr:from>
        <xdr:to>
          <xdr:col>0</xdr:col>
          <xdr:colOff>1790700</xdr:colOff>
          <xdr:row>12</xdr:row>
          <xdr:rowOff>133350</xdr:rowOff>
        </xdr:to>
        <xdr:sp macro="" textlink="">
          <xdr:nvSpPr>
            <xdr:cNvPr id="1440" name="Button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+ 1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</xdr:row>
          <xdr:rowOff>180975</xdr:rowOff>
        </xdr:from>
        <xdr:to>
          <xdr:col>3</xdr:col>
          <xdr:colOff>66675</xdr:colOff>
          <xdr:row>12</xdr:row>
          <xdr:rowOff>152400</xdr:rowOff>
        </xdr:to>
        <xdr:sp macro="" textlink="">
          <xdr:nvSpPr>
            <xdr:cNvPr id="1441" name="Button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+ 2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981075</xdr:colOff>
          <xdr:row>10</xdr:row>
          <xdr:rowOff>190500</xdr:rowOff>
        </xdr:from>
        <xdr:to>
          <xdr:col>5</xdr:col>
          <xdr:colOff>257175</xdr:colOff>
          <xdr:row>12</xdr:row>
          <xdr:rowOff>161925</xdr:rowOff>
        </xdr:to>
        <xdr:sp macro="" textlink="">
          <xdr:nvSpPr>
            <xdr:cNvPr id="1442" name="Button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+ 5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10</xdr:row>
          <xdr:rowOff>180975</xdr:rowOff>
        </xdr:from>
        <xdr:to>
          <xdr:col>7</xdr:col>
          <xdr:colOff>466725</xdr:colOff>
          <xdr:row>12</xdr:row>
          <xdr:rowOff>152400</xdr:rowOff>
        </xdr:to>
        <xdr:sp macro="" textlink="">
          <xdr:nvSpPr>
            <xdr:cNvPr id="1443" name="Button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+ 10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85725</xdr:rowOff>
        </xdr:from>
        <xdr:to>
          <xdr:col>1</xdr:col>
          <xdr:colOff>695325</xdr:colOff>
          <xdr:row>4</xdr:row>
          <xdr:rowOff>95250</xdr:rowOff>
        </xdr:to>
        <xdr:sp macro="" textlink="">
          <xdr:nvSpPr>
            <xdr:cNvPr id="1444" name="Button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Version imprimable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4</xdr:row>
          <xdr:rowOff>381000</xdr:rowOff>
        </xdr:from>
        <xdr:to>
          <xdr:col>6</xdr:col>
          <xdr:colOff>895350</xdr:colOff>
          <xdr:row>6</xdr:row>
          <xdr:rowOff>47625</xdr:rowOff>
        </xdr:to>
        <xdr:sp macro="" textlink="">
          <xdr:nvSpPr>
            <xdr:cNvPr id="1445" name="Button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47625</xdr:rowOff>
        </xdr:from>
        <xdr:to>
          <xdr:col>4</xdr:col>
          <xdr:colOff>504825</xdr:colOff>
          <xdr:row>10</xdr:row>
          <xdr:rowOff>104775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4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 des itinéraires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48"/>
  </sheetPr>
  <dimension ref="A1:AB94"/>
  <sheetViews>
    <sheetView showGridLines="0" showRowColHeaders="0" topLeftCell="A22" zoomScale="85" zoomScaleNormal="85" zoomScaleSheetLayoutView="40" workbookViewId="0">
      <selection activeCell="A3" sqref="A3:Q3"/>
    </sheetView>
  </sheetViews>
  <sheetFormatPr baseColWidth="10" defaultRowHeight="24" customHeight="1" x14ac:dyDescent="0.45"/>
  <cols>
    <col min="1" max="1" width="26.85546875" style="3" customWidth="1"/>
    <col min="2" max="2" width="15.7109375" style="3" customWidth="1"/>
    <col min="3" max="9" width="14.85546875" style="3" customWidth="1"/>
    <col min="10" max="10" width="18.5703125" style="3" customWidth="1"/>
    <col min="11" max="11" width="18.7109375" style="3" customWidth="1"/>
    <col min="12" max="12" width="13.7109375" style="3" customWidth="1"/>
    <col min="13" max="13" width="16.5703125" style="3" customWidth="1"/>
    <col min="14" max="15" width="22.28515625" style="3" customWidth="1"/>
    <col min="16" max="16" width="33.7109375" style="3" customWidth="1"/>
    <col min="17" max="17" width="14.42578125" style="30" customWidth="1"/>
    <col min="18" max="18" width="11.28515625" style="2" customWidth="1"/>
    <col min="19" max="19" width="11.42578125" style="46" hidden="1" customWidth="1"/>
    <col min="20" max="20" width="11.5703125" style="46" hidden="1" customWidth="1"/>
    <col min="21" max="21" width="24.85546875" style="47" hidden="1" customWidth="1"/>
    <col min="22" max="22" width="24.140625" style="47" hidden="1" customWidth="1"/>
    <col min="23" max="23" width="25.7109375" style="47" hidden="1" customWidth="1"/>
    <col min="24" max="24" width="24.140625" style="47" hidden="1" customWidth="1"/>
    <col min="25" max="25" width="11.42578125" style="46" hidden="1" customWidth="1"/>
    <col min="26" max="26" width="11.42578125" style="48" hidden="1" customWidth="1"/>
    <col min="27" max="27" width="28.5703125" style="2" hidden="1" customWidth="1"/>
    <col min="28" max="28" width="11.42578125" style="3" hidden="1" customWidth="1"/>
    <col min="29" max="16384" width="11.42578125" style="3"/>
  </cols>
  <sheetData>
    <row r="1" spans="1:27" s="45" customFormat="1" ht="33" customHeight="1" x14ac:dyDescent="0.35">
      <c r="A1" s="270" t="s">
        <v>150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S1" s="46"/>
      <c r="T1" s="46"/>
      <c r="U1" s="47"/>
      <c r="V1" s="47"/>
      <c r="W1" s="47"/>
      <c r="X1" s="47"/>
      <c r="Y1" s="46"/>
      <c r="Z1" s="48"/>
      <c r="AA1" s="76" t="str">
        <f>IF(Itinéraires!A1&lt;&gt;"","","")</f>
        <v/>
      </c>
    </row>
    <row r="2" spans="1:27" ht="9" customHeight="1" x14ac:dyDescent="0.4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Y2" s="48">
        <v>1</v>
      </c>
      <c r="Z2" s="48" t="s">
        <v>50</v>
      </c>
      <c r="AA2" s="76" t="str">
        <f>IF(Itinéraires!A1&lt;&gt;"",Itinéraires!A1,"")</f>
        <v>PE141011/12</v>
      </c>
    </row>
    <row r="3" spans="1:27" ht="33" x14ac:dyDescent="0.45">
      <c r="A3" s="272" t="s">
        <v>16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  <c r="Y3" s="48">
        <v>2</v>
      </c>
      <c r="Z3" s="48" t="s">
        <v>51</v>
      </c>
      <c r="AA3" s="76" t="str">
        <f>IF(Itinéraires!A2&lt;&gt;"",Itinéraires!A2,"")</f>
        <v>PE141021/22</v>
      </c>
    </row>
    <row r="4" spans="1:27" ht="9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Q4" s="5"/>
      <c r="Y4" s="48">
        <v>3</v>
      </c>
      <c r="Z4" s="48" t="s">
        <v>52</v>
      </c>
      <c r="AA4" s="76" t="str">
        <f>IF(Itinéraires!A3&lt;&gt;"",Itinéraires!A3,"")</f>
        <v>PE141032</v>
      </c>
    </row>
    <row r="5" spans="1:27" ht="33" x14ac:dyDescent="0.45">
      <c r="A5" s="271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6"/>
      <c r="Q5" s="5"/>
      <c r="Y5" s="48">
        <v>4</v>
      </c>
      <c r="Z5" s="48" t="s">
        <v>53</v>
      </c>
      <c r="AA5" s="76" t="str">
        <f>IF(Itinéraires!A4&lt;&gt;"",Itinéraires!A4,"")</f>
        <v>PE142011/12</v>
      </c>
    </row>
    <row r="6" spans="1:27" ht="24" customHeight="1" x14ac:dyDescent="0.45">
      <c r="A6" s="77" t="s">
        <v>74</v>
      </c>
      <c r="B6" s="101" t="s">
        <v>63</v>
      </c>
      <c r="C6" s="7"/>
      <c r="D6" s="281"/>
      <c r="E6" s="281"/>
      <c r="F6" s="281"/>
      <c r="G6" s="281"/>
      <c r="H6" s="274" t="s">
        <v>157</v>
      </c>
      <c r="I6" s="275"/>
      <c r="J6" s="275"/>
      <c r="K6" s="276"/>
      <c r="L6" s="49"/>
      <c r="M6" s="103"/>
      <c r="N6" s="30"/>
      <c r="Q6" s="5"/>
      <c r="Y6" s="48">
        <v>5</v>
      </c>
      <c r="Z6" s="48" t="s">
        <v>54</v>
      </c>
      <c r="AA6" s="76" t="str">
        <f>IF(Itinéraires!A5&lt;&gt;"",Itinéraires!A5,"")</f>
        <v>PE142021/22</v>
      </c>
    </row>
    <row r="7" spans="1:27" ht="24" customHeight="1" x14ac:dyDescent="0.4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1"/>
      <c r="Q7" s="5"/>
      <c r="Y7" s="48">
        <v>6</v>
      </c>
      <c r="Z7" s="48" t="s">
        <v>55</v>
      </c>
      <c r="AA7" s="76" t="str">
        <f>IF(Itinéraires!A6&lt;&gt;"",Itinéraires!A6,"")</f>
        <v>PE143011/12</v>
      </c>
    </row>
    <row r="8" spans="1:27" s="12" customFormat="1" ht="28.5" customHeight="1" x14ac:dyDescent="0.35">
      <c r="A8" s="238" t="s">
        <v>75</v>
      </c>
      <c r="B8" s="241" t="s">
        <v>4</v>
      </c>
      <c r="C8" s="241"/>
      <c r="D8" s="241"/>
      <c r="E8" s="99"/>
      <c r="F8" s="41" t="str">
        <f>IF(G8=0,"","+")</f>
        <v/>
      </c>
      <c r="G8" s="99"/>
      <c r="H8" s="283" t="s">
        <v>145</v>
      </c>
      <c r="I8" s="283"/>
      <c r="J8" s="283"/>
      <c r="K8" s="100"/>
      <c r="L8" s="41" t="str">
        <f>IF(M8=0,"","+")</f>
        <v/>
      </c>
      <c r="M8" s="203"/>
      <c r="Q8" s="13"/>
      <c r="R8" s="14"/>
      <c r="S8" s="50"/>
      <c r="T8" s="50"/>
      <c r="U8" s="47"/>
      <c r="V8" s="47"/>
      <c r="W8" s="47"/>
      <c r="X8" s="47"/>
      <c r="Y8" s="48">
        <v>7</v>
      </c>
      <c r="Z8" s="48" t="s">
        <v>56</v>
      </c>
      <c r="AA8" s="76" t="str">
        <f>IF(Itinéraires!A7&lt;&gt;"",Itinéraires!A7,"")</f>
        <v>PE143021</v>
      </c>
    </row>
    <row r="9" spans="1:27" s="12" customFormat="1" ht="29.25" customHeight="1" x14ac:dyDescent="0.35">
      <c r="A9" s="239"/>
      <c r="B9" s="241" t="s">
        <v>10</v>
      </c>
      <c r="C9" s="241"/>
      <c r="D9" s="241"/>
      <c r="E9" s="99"/>
      <c r="F9" s="41" t="str">
        <f>IF(G9=0,"","+")</f>
        <v/>
      </c>
      <c r="G9" s="99"/>
      <c r="H9" s="283" t="s">
        <v>146</v>
      </c>
      <c r="I9" s="283"/>
      <c r="J9" s="283"/>
      <c r="K9" s="100"/>
      <c r="L9" s="41" t="str">
        <f>IF(M9=0,"","+")</f>
        <v/>
      </c>
      <c r="M9" s="203"/>
      <c r="Q9" s="13"/>
      <c r="R9" s="14"/>
      <c r="S9" s="50"/>
      <c r="T9" s="50"/>
      <c r="U9" s="47"/>
      <c r="V9" s="47"/>
      <c r="W9" s="47"/>
      <c r="X9" s="47"/>
      <c r="Y9" s="48">
        <v>8</v>
      </c>
      <c r="Z9" s="48" t="s">
        <v>57</v>
      </c>
      <c r="AA9" s="76" t="str">
        <f>IF(Itinéraires!A8&lt;&gt;"",Itinéraires!A8,"")</f>
        <v>PE144011/12</v>
      </c>
    </row>
    <row r="10" spans="1:27" ht="29.25" customHeight="1" x14ac:dyDescent="0.45">
      <c r="A10" s="240"/>
      <c r="B10" s="241" t="s">
        <v>11</v>
      </c>
      <c r="C10" s="241"/>
      <c r="D10" s="241"/>
      <c r="E10" s="99"/>
      <c r="F10" s="41" t="str">
        <f>IF(G10=0,"","+")</f>
        <v/>
      </c>
      <c r="G10" s="99"/>
      <c r="H10" s="283" t="s">
        <v>147</v>
      </c>
      <c r="I10" s="283"/>
      <c r="J10" s="283"/>
      <c r="K10" s="100"/>
      <c r="L10" s="41" t="str">
        <f>IF(M10=0,"","+")</f>
        <v/>
      </c>
      <c r="M10" s="203"/>
      <c r="Q10" s="5"/>
      <c r="Y10" s="48">
        <v>9</v>
      </c>
      <c r="Z10" s="48" t="s">
        <v>58</v>
      </c>
      <c r="AA10" s="76" t="str">
        <f>IF(Itinéraires!A9&lt;&gt;"",Itinéraires!A9,"")</f>
        <v>PE144021/22</v>
      </c>
    </row>
    <row r="11" spans="1:27" ht="18" customHeight="1" x14ac:dyDescent="0.45">
      <c r="A11" s="51"/>
      <c r="B11" s="52"/>
      <c r="C11" s="52"/>
      <c r="D11" s="53"/>
      <c r="Q11" s="5"/>
      <c r="Y11" s="48">
        <v>10</v>
      </c>
      <c r="Z11" s="48" t="s">
        <v>59</v>
      </c>
      <c r="AA11" s="76" t="str">
        <f>IF(Itinéraires!A10&lt;&gt;"",Itinéraires!A10,"")</f>
        <v>PE145011/12</v>
      </c>
    </row>
    <row r="12" spans="1:27" ht="24" customHeight="1" x14ac:dyDescent="0.45">
      <c r="A12" s="282" t="s">
        <v>21</v>
      </c>
      <c r="B12" s="282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Y12" s="48">
        <v>11</v>
      </c>
      <c r="Z12" s="48" t="s">
        <v>60</v>
      </c>
      <c r="AA12" s="76" t="str">
        <f>IF(Itinéraires!A11&lt;&gt;"",Itinéraires!A11,"")</f>
        <v>PE145021/22</v>
      </c>
    </row>
    <row r="13" spans="1:27" ht="24" customHeight="1" x14ac:dyDescent="0.45">
      <c r="A13" s="16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"/>
      <c r="Y13" s="48">
        <v>12</v>
      </c>
      <c r="Z13" s="48" t="s">
        <v>61</v>
      </c>
      <c r="AA13" s="76" t="str">
        <f>IF(Itinéraires!A12&lt;&gt;"",Itinéraires!A12,"")</f>
        <v>PE145031/32</v>
      </c>
    </row>
    <row r="14" spans="1:27" ht="50.25" customHeight="1" x14ac:dyDescent="0.45">
      <c r="A14" s="79" t="s">
        <v>7</v>
      </c>
      <c r="B14" s="273" t="s">
        <v>71</v>
      </c>
      <c r="C14" s="237"/>
      <c r="D14" s="234" t="s">
        <v>29</v>
      </c>
      <c r="E14" s="235"/>
      <c r="F14" s="236" t="s">
        <v>30</v>
      </c>
      <c r="G14" s="237"/>
      <c r="H14" s="236" t="s">
        <v>31</v>
      </c>
      <c r="I14" s="237"/>
      <c r="J14" s="80" t="s">
        <v>8</v>
      </c>
      <c r="K14" s="80" t="s">
        <v>9</v>
      </c>
      <c r="L14" s="236" t="s">
        <v>22</v>
      </c>
      <c r="M14" s="237"/>
      <c r="N14" s="81" t="s">
        <v>24</v>
      </c>
      <c r="O14" s="82" t="s">
        <v>149</v>
      </c>
      <c r="P14" s="79" t="s">
        <v>20</v>
      </c>
      <c r="Q14" s="79" t="s">
        <v>25</v>
      </c>
      <c r="U14" s="55"/>
      <c r="V14" s="56"/>
      <c r="W14" s="57"/>
      <c r="X14" s="58"/>
      <c r="Y14" s="48">
        <v>13</v>
      </c>
      <c r="Z14" s="48" t="s">
        <v>62</v>
      </c>
      <c r="AA14" s="76" t="str">
        <f>IF(Itinéraires!A13&lt;&gt;"",Itinéraires!A13,"")</f>
        <v>PE146011/12</v>
      </c>
    </row>
    <row r="15" spans="1:27" ht="50.25" customHeight="1" x14ac:dyDescent="0.45">
      <c r="A15" s="277" t="s">
        <v>70</v>
      </c>
      <c r="B15" s="278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80"/>
      <c r="T15" s="50">
        <v>0.5</v>
      </c>
      <c r="U15" s="59" t="str">
        <f>B14</f>
        <v>RETARD AU DEMARRAGE</v>
      </c>
      <c r="V15" s="60" t="str">
        <f>D14</f>
        <v>PANNE</v>
      </c>
      <c r="W15" s="61" t="str">
        <f>F14</f>
        <v>PROBLEME DE 
CIRCULATION</v>
      </c>
      <c r="X15" s="61" t="str">
        <f>H14</f>
        <v>VIDAGE
LONG</v>
      </c>
      <c r="Y15" s="48">
        <v>14</v>
      </c>
      <c r="Z15" s="48" t="s">
        <v>63</v>
      </c>
      <c r="AA15" s="76" t="str">
        <f>IF(Itinéraires!A14&lt;&gt;"",Itinéraires!A14,"")</f>
        <v>PE146021</v>
      </c>
    </row>
    <row r="16" spans="1:27" s="27" customFormat="1" ht="35.25" customHeight="1" x14ac:dyDescent="0.35">
      <c r="A16" s="88"/>
      <c r="B16" s="89"/>
      <c r="C16" s="197"/>
      <c r="D16" s="89"/>
      <c r="E16" s="197"/>
      <c r="F16" s="90"/>
      <c r="G16" s="197"/>
      <c r="H16" s="90"/>
      <c r="I16" s="197"/>
      <c r="J16" s="198"/>
      <c r="K16" s="198"/>
      <c r="L16" s="199"/>
      <c r="M16" s="197"/>
      <c r="N16" s="91"/>
      <c r="O16" s="92"/>
      <c r="P16" s="202"/>
      <c r="Q16" s="201"/>
      <c r="R16" s="26"/>
      <c r="S16" s="62"/>
      <c r="T16" s="50">
        <v>1</v>
      </c>
      <c r="U16" s="63"/>
      <c r="V16" s="64"/>
      <c r="W16" s="65"/>
      <c r="X16" s="65"/>
      <c r="Y16" s="48">
        <v>15</v>
      </c>
      <c r="Z16" s="48" t="s">
        <v>64</v>
      </c>
      <c r="AA16" s="76" t="str">
        <f>IF(Itinéraires!A15&lt;&gt;"",Itinéraires!A15,"")</f>
        <v>PE146031/32</v>
      </c>
    </row>
    <row r="17" spans="1:27" s="27" customFormat="1" ht="35.25" customHeight="1" x14ac:dyDescent="0.35">
      <c r="A17" s="88"/>
      <c r="B17" s="89"/>
      <c r="C17" s="197"/>
      <c r="D17" s="89"/>
      <c r="E17" s="197"/>
      <c r="F17" s="90"/>
      <c r="G17" s="197"/>
      <c r="H17" s="90"/>
      <c r="I17" s="197"/>
      <c r="J17" s="198"/>
      <c r="K17" s="198"/>
      <c r="L17" s="199"/>
      <c r="M17" s="197"/>
      <c r="N17" s="91"/>
      <c r="O17" s="92"/>
      <c r="P17" s="202"/>
      <c r="Q17" s="201"/>
      <c r="R17" s="26"/>
      <c r="S17" s="66"/>
      <c r="T17" s="50">
        <v>2</v>
      </c>
      <c r="U17" s="67" t="s">
        <v>17</v>
      </c>
      <c r="V17" s="66" t="s">
        <v>39</v>
      </c>
      <c r="W17" s="68" t="s">
        <v>42</v>
      </c>
      <c r="X17" s="66" t="s">
        <v>39</v>
      </c>
      <c r="Y17" s="48">
        <v>16</v>
      </c>
      <c r="Z17" s="48" t="s">
        <v>65</v>
      </c>
      <c r="AA17" s="76" t="str">
        <f>IF(Itinéraires!A16&lt;&gt;"",Itinéraires!A16,"")</f>
        <v>OM141011/12</v>
      </c>
    </row>
    <row r="18" spans="1:27" s="27" customFormat="1" ht="35.25" customHeight="1" x14ac:dyDescent="0.35">
      <c r="A18" s="88"/>
      <c r="B18" s="89"/>
      <c r="C18" s="197"/>
      <c r="D18" s="89"/>
      <c r="E18" s="197"/>
      <c r="F18" s="90"/>
      <c r="G18" s="197"/>
      <c r="H18" s="90"/>
      <c r="I18" s="197"/>
      <c r="J18" s="198"/>
      <c r="K18" s="198"/>
      <c r="L18" s="199"/>
      <c r="M18" s="197"/>
      <c r="N18" s="91"/>
      <c r="O18" s="92"/>
      <c r="P18" s="202"/>
      <c r="Q18" s="201"/>
      <c r="R18" s="26"/>
      <c r="S18" s="69"/>
      <c r="T18" s="50">
        <v>3</v>
      </c>
      <c r="U18" s="67" t="s">
        <v>32</v>
      </c>
      <c r="V18" s="66" t="s">
        <v>40</v>
      </c>
      <c r="W18" s="70" t="s">
        <v>38</v>
      </c>
      <c r="X18" s="66" t="s">
        <v>40</v>
      </c>
      <c r="Y18" s="48">
        <v>17</v>
      </c>
      <c r="Z18" s="48" t="s">
        <v>66</v>
      </c>
      <c r="AA18" s="76" t="str">
        <f>IF(Itinéraires!A17&lt;&gt;"",Itinéraires!A17,"")</f>
        <v>OM141021/22</v>
      </c>
    </row>
    <row r="19" spans="1:27" s="27" customFormat="1" ht="35.25" customHeight="1" x14ac:dyDescent="0.35">
      <c r="A19" s="88"/>
      <c r="B19" s="89"/>
      <c r="C19" s="197"/>
      <c r="D19" s="89"/>
      <c r="E19" s="197"/>
      <c r="F19" s="90"/>
      <c r="G19" s="205"/>
      <c r="H19" s="90"/>
      <c r="I19" s="197"/>
      <c r="J19" s="198"/>
      <c r="K19" s="198"/>
      <c r="L19" s="199"/>
      <c r="M19" s="197"/>
      <c r="N19" s="91"/>
      <c r="O19" s="92"/>
      <c r="P19" s="202"/>
      <c r="Q19" s="201"/>
      <c r="R19" s="26"/>
      <c r="S19" s="69"/>
      <c r="T19" s="50">
        <v>4</v>
      </c>
      <c r="U19" s="67" t="s">
        <v>33</v>
      </c>
      <c r="V19" s="66" t="s">
        <v>41</v>
      </c>
      <c r="W19" s="66" t="s">
        <v>43</v>
      </c>
      <c r="X19" s="71" t="s">
        <v>41</v>
      </c>
      <c r="Y19" s="48">
        <v>18</v>
      </c>
      <c r="Z19" s="48" t="s">
        <v>67</v>
      </c>
      <c r="AA19" s="76" t="str">
        <f>IF(Itinéraires!A18&lt;&gt;"",Itinéraires!A18,"")</f>
        <v>OM141032</v>
      </c>
    </row>
    <row r="20" spans="1:27" s="27" customFormat="1" ht="35.25" customHeight="1" x14ac:dyDescent="0.35">
      <c r="A20" s="88"/>
      <c r="B20" s="89"/>
      <c r="C20" s="197"/>
      <c r="D20" s="89"/>
      <c r="E20" s="197"/>
      <c r="F20" s="90"/>
      <c r="G20" s="205"/>
      <c r="H20" s="90"/>
      <c r="I20" s="197"/>
      <c r="J20" s="198"/>
      <c r="K20" s="198"/>
      <c r="L20" s="199"/>
      <c r="M20" s="197"/>
      <c r="N20" s="91"/>
      <c r="O20" s="92"/>
      <c r="P20" s="202"/>
      <c r="Q20" s="201"/>
      <c r="R20" s="26"/>
      <c r="S20" s="69"/>
      <c r="T20" s="50">
        <v>5</v>
      </c>
      <c r="U20" s="72" t="s">
        <v>34</v>
      </c>
      <c r="V20" s="62" t="s">
        <v>26</v>
      </c>
      <c r="W20" s="66" t="s">
        <v>44</v>
      </c>
      <c r="X20" s="66" t="s">
        <v>42</v>
      </c>
      <c r="Y20" s="48">
        <v>19</v>
      </c>
      <c r="Z20" s="48" t="s">
        <v>68</v>
      </c>
      <c r="AA20" s="76" t="str">
        <f>IF(Itinéraires!A19&lt;&gt;"",Itinéraires!A19,"")</f>
        <v>OM142011/12</v>
      </c>
    </row>
    <row r="21" spans="1:27" s="27" customFormat="1" ht="35.25" customHeight="1" x14ac:dyDescent="0.35">
      <c r="A21" s="88"/>
      <c r="B21" s="89"/>
      <c r="C21" s="197"/>
      <c r="D21" s="89"/>
      <c r="E21" s="197"/>
      <c r="F21" s="90"/>
      <c r="G21" s="197"/>
      <c r="H21" s="90"/>
      <c r="I21" s="197"/>
      <c r="J21" s="198"/>
      <c r="K21" s="198"/>
      <c r="L21" s="199"/>
      <c r="M21" s="197"/>
      <c r="N21" s="91"/>
      <c r="O21" s="92"/>
      <c r="P21" s="202"/>
      <c r="Q21" s="201"/>
      <c r="R21" s="26"/>
      <c r="S21" s="69"/>
      <c r="T21" s="50">
        <v>6</v>
      </c>
      <c r="U21" s="55" t="s">
        <v>35</v>
      </c>
      <c r="V21" s="67" t="s">
        <v>33</v>
      </c>
      <c r="W21" s="58" t="s">
        <v>45</v>
      </c>
      <c r="X21" s="56" t="s">
        <v>38</v>
      </c>
      <c r="Y21" s="48">
        <v>20</v>
      </c>
      <c r="Z21" s="48" t="s">
        <v>69</v>
      </c>
      <c r="AA21" s="76" t="str">
        <f>IF(Itinéraires!A20&lt;&gt;"",Itinéraires!A20,"")</f>
        <v>OM142021/22</v>
      </c>
    </row>
    <row r="22" spans="1:27" s="27" customFormat="1" ht="35.25" customHeight="1" x14ac:dyDescent="0.35">
      <c r="A22" s="93"/>
      <c r="B22" s="89"/>
      <c r="C22" s="197"/>
      <c r="D22" s="89"/>
      <c r="E22" s="197"/>
      <c r="F22" s="90"/>
      <c r="G22" s="197"/>
      <c r="H22" s="90"/>
      <c r="I22" s="197"/>
      <c r="J22" s="198"/>
      <c r="K22" s="198"/>
      <c r="L22" s="199"/>
      <c r="M22" s="197"/>
      <c r="N22" s="91"/>
      <c r="O22" s="92"/>
      <c r="P22" s="202"/>
      <c r="Q22" s="201"/>
      <c r="R22" s="26"/>
      <c r="S22" s="69"/>
      <c r="T22" s="50">
        <v>7</v>
      </c>
      <c r="U22" s="67" t="s">
        <v>36</v>
      </c>
      <c r="W22" s="68" t="s">
        <v>46</v>
      </c>
      <c r="X22" s="66" t="s">
        <v>49</v>
      </c>
      <c r="Y22" s="48">
        <v>21</v>
      </c>
      <c r="AA22" s="76" t="str">
        <f>IF(Itinéraires!A21&lt;&gt;"",Itinéraires!A21,"")</f>
        <v>OM142031/32</v>
      </c>
    </row>
    <row r="23" spans="1:27" s="27" customFormat="1" ht="35.25" customHeight="1" x14ac:dyDescent="0.35">
      <c r="A23" s="88"/>
      <c r="B23" s="89"/>
      <c r="C23" s="197"/>
      <c r="D23" s="89"/>
      <c r="E23" s="197"/>
      <c r="F23" s="90"/>
      <c r="G23" s="197"/>
      <c r="H23" s="90"/>
      <c r="I23" s="197"/>
      <c r="J23" s="198"/>
      <c r="K23" s="198"/>
      <c r="L23" s="199"/>
      <c r="M23" s="197"/>
      <c r="N23" s="91"/>
      <c r="O23" s="92"/>
      <c r="P23" s="202"/>
      <c r="Q23" s="201"/>
      <c r="R23" s="26"/>
      <c r="S23" s="69"/>
      <c r="T23" s="50">
        <v>8</v>
      </c>
      <c r="U23" s="72" t="s">
        <v>37</v>
      </c>
      <c r="V23" s="69"/>
      <c r="W23" s="73" t="s">
        <v>47</v>
      </c>
      <c r="X23" s="62" t="s">
        <v>33</v>
      </c>
      <c r="Y23" s="48">
        <v>22</v>
      </c>
      <c r="Z23" s="48"/>
      <c r="AA23" s="76" t="str">
        <f>IF(Itinéraires!A22&lt;&gt;"",Itinéraires!A22,"")</f>
        <v>OM143011/12</v>
      </c>
    </row>
    <row r="24" spans="1:27" s="27" customFormat="1" ht="35.25" customHeight="1" x14ac:dyDescent="0.35">
      <c r="A24" s="93"/>
      <c r="B24" s="89"/>
      <c r="C24" s="197"/>
      <c r="D24" s="89"/>
      <c r="E24" s="197"/>
      <c r="F24" s="90"/>
      <c r="G24" s="197"/>
      <c r="H24" s="90"/>
      <c r="I24" s="197"/>
      <c r="J24" s="198"/>
      <c r="K24" s="198"/>
      <c r="L24" s="200"/>
      <c r="M24" s="197"/>
      <c r="N24" s="91"/>
      <c r="O24" s="92"/>
      <c r="P24" s="202"/>
      <c r="Q24" s="201"/>
      <c r="R24" s="26"/>
      <c r="S24" s="69"/>
      <c r="T24" s="50">
        <v>9</v>
      </c>
      <c r="U24" s="67" t="s">
        <v>38</v>
      </c>
      <c r="V24" s="69"/>
      <c r="W24" s="68" t="s">
        <v>48</v>
      </c>
      <c r="X24" s="66" t="s">
        <v>26</v>
      </c>
      <c r="Y24" s="48">
        <v>23</v>
      </c>
      <c r="Z24" s="48"/>
      <c r="AA24" s="76" t="str">
        <f>IF(Itinéraires!A23&lt;&gt;"",Itinéraires!A23,"")</f>
        <v>OM143021/22</v>
      </c>
    </row>
    <row r="25" spans="1:27" s="27" customFormat="1" ht="35.25" customHeight="1" x14ac:dyDescent="0.35">
      <c r="A25" s="88"/>
      <c r="B25" s="89"/>
      <c r="C25" s="197"/>
      <c r="D25" s="89"/>
      <c r="E25" s="197"/>
      <c r="F25" s="90"/>
      <c r="G25" s="197"/>
      <c r="H25" s="90"/>
      <c r="I25" s="197"/>
      <c r="J25" s="198"/>
      <c r="K25" s="198"/>
      <c r="L25" s="199"/>
      <c r="M25" s="197"/>
      <c r="N25" s="91"/>
      <c r="O25" s="92"/>
      <c r="P25" s="202"/>
      <c r="Q25" s="201"/>
      <c r="R25" s="26"/>
      <c r="S25" s="69"/>
      <c r="T25" s="50">
        <v>10</v>
      </c>
      <c r="U25" s="74" t="s">
        <v>73</v>
      </c>
      <c r="V25" s="47"/>
      <c r="W25" s="70" t="s">
        <v>79</v>
      </c>
      <c r="X25" s="70" t="s">
        <v>27</v>
      </c>
      <c r="Y25" s="48">
        <v>24</v>
      </c>
      <c r="Z25" s="48"/>
      <c r="AA25" s="76" t="str">
        <f>IF(Itinéraires!A24&lt;&gt;"",Itinéraires!A24,"")</f>
        <v>OM143031</v>
      </c>
    </row>
    <row r="26" spans="1:27" s="27" customFormat="1" ht="35.25" hidden="1" customHeight="1" x14ac:dyDescent="0.35">
      <c r="A26" s="88"/>
      <c r="B26" s="89"/>
      <c r="C26" s="197"/>
      <c r="D26" s="89"/>
      <c r="E26" s="197"/>
      <c r="F26" s="90"/>
      <c r="G26" s="197"/>
      <c r="H26" s="90"/>
      <c r="I26" s="197"/>
      <c r="J26" s="198"/>
      <c r="K26" s="198"/>
      <c r="L26" s="199"/>
      <c r="M26" s="197"/>
      <c r="N26" s="91"/>
      <c r="O26" s="92"/>
      <c r="P26" s="202"/>
      <c r="Q26" s="201"/>
      <c r="R26" s="26"/>
      <c r="S26" s="69"/>
      <c r="T26" s="48">
        <v>11</v>
      </c>
      <c r="U26" s="67" t="s">
        <v>72</v>
      </c>
      <c r="V26" s="66"/>
      <c r="W26" s="68" t="s">
        <v>18</v>
      </c>
      <c r="X26" s="68"/>
      <c r="Y26" s="48">
        <v>25</v>
      </c>
      <c r="Z26" s="48"/>
      <c r="AA26" s="76" t="str">
        <f>IF(Itinéraires!A25&lt;&gt;"",Itinéraires!A25,"")</f>
        <v>OM143051/52</v>
      </c>
    </row>
    <row r="27" spans="1:27" s="27" customFormat="1" ht="35.25" hidden="1" customHeight="1" x14ac:dyDescent="0.35">
      <c r="A27" s="88"/>
      <c r="B27" s="89"/>
      <c r="C27" s="197"/>
      <c r="D27" s="89"/>
      <c r="E27" s="197"/>
      <c r="F27" s="90"/>
      <c r="G27" s="197"/>
      <c r="H27" s="90"/>
      <c r="I27" s="197"/>
      <c r="J27" s="198"/>
      <c r="K27" s="198"/>
      <c r="L27" s="199"/>
      <c r="M27" s="197"/>
      <c r="N27" s="91"/>
      <c r="O27" s="92"/>
      <c r="P27" s="202"/>
      <c r="Q27" s="201"/>
      <c r="R27" s="26"/>
      <c r="S27" s="69"/>
      <c r="T27" s="48">
        <v>12</v>
      </c>
      <c r="U27" s="67" t="s">
        <v>26</v>
      </c>
      <c r="V27" s="66"/>
      <c r="W27" s="68" t="s">
        <v>19</v>
      </c>
      <c r="X27" s="68"/>
      <c r="Y27" s="48">
        <v>26</v>
      </c>
      <c r="Z27" s="48"/>
      <c r="AA27" s="76" t="str">
        <f>IF(Itinéraires!A26&lt;&gt;"",Itinéraires!A26,"")</f>
        <v>OM144011/12</v>
      </c>
    </row>
    <row r="28" spans="1:27" s="27" customFormat="1" ht="35.25" hidden="1" customHeight="1" x14ac:dyDescent="0.35">
      <c r="A28" s="93"/>
      <c r="B28" s="89"/>
      <c r="C28" s="197"/>
      <c r="D28" s="89"/>
      <c r="E28" s="197"/>
      <c r="F28" s="90"/>
      <c r="G28" s="197"/>
      <c r="H28" s="90"/>
      <c r="I28" s="197"/>
      <c r="J28" s="198"/>
      <c r="K28" s="198"/>
      <c r="L28" s="200"/>
      <c r="M28" s="197"/>
      <c r="N28" s="91"/>
      <c r="O28" s="92"/>
      <c r="P28" s="202"/>
      <c r="Q28" s="201"/>
      <c r="R28" s="26"/>
      <c r="S28" s="69"/>
      <c r="T28" s="48">
        <v>13</v>
      </c>
      <c r="U28" s="74" t="s">
        <v>27</v>
      </c>
      <c r="V28" s="71"/>
      <c r="W28" s="70" t="s">
        <v>26</v>
      </c>
      <c r="X28" s="70"/>
      <c r="Y28" s="48">
        <v>27</v>
      </c>
      <c r="Z28" s="48"/>
      <c r="AA28" s="76" t="str">
        <f>IF(Itinéraires!A27&lt;&gt;"",Itinéraires!A27,"")</f>
        <v>OM144021/22</v>
      </c>
    </row>
    <row r="29" spans="1:27" s="27" customFormat="1" ht="35.25" hidden="1" customHeight="1" x14ac:dyDescent="0.35">
      <c r="A29" s="93"/>
      <c r="B29" s="89"/>
      <c r="C29" s="197"/>
      <c r="D29" s="89"/>
      <c r="E29" s="197"/>
      <c r="F29" s="90"/>
      <c r="G29" s="197"/>
      <c r="H29" s="90"/>
      <c r="I29" s="197"/>
      <c r="J29" s="198"/>
      <c r="K29" s="198"/>
      <c r="L29" s="200"/>
      <c r="M29" s="197"/>
      <c r="N29" s="91"/>
      <c r="O29" s="92"/>
      <c r="P29" s="202"/>
      <c r="Q29" s="201"/>
      <c r="R29" s="26"/>
      <c r="S29" s="69"/>
      <c r="T29" s="50">
        <v>14</v>
      </c>
      <c r="U29" s="67"/>
      <c r="V29" s="66"/>
      <c r="W29" s="68"/>
      <c r="X29" s="68"/>
      <c r="Y29" s="48">
        <v>28</v>
      </c>
      <c r="Z29" s="48"/>
      <c r="AA29" s="76" t="str">
        <f>IF(Itinéraires!A28&lt;&gt;"",Itinéraires!A28,"")</f>
        <v>OM144031/32</v>
      </c>
    </row>
    <row r="30" spans="1:27" s="27" customFormat="1" ht="35.25" hidden="1" customHeight="1" x14ac:dyDescent="0.35">
      <c r="A30" s="93"/>
      <c r="B30" s="89"/>
      <c r="C30" s="197"/>
      <c r="D30" s="89"/>
      <c r="E30" s="197"/>
      <c r="F30" s="90"/>
      <c r="G30" s="197"/>
      <c r="H30" s="90"/>
      <c r="I30" s="197"/>
      <c r="J30" s="198"/>
      <c r="K30" s="198"/>
      <c r="L30" s="200"/>
      <c r="M30" s="197"/>
      <c r="N30" s="91"/>
      <c r="O30" s="92"/>
      <c r="P30" s="202"/>
      <c r="Q30" s="201"/>
      <c r="R30" s="26"/>
      <c r="S30" s="69"/>
      <c r="T30" s="69"/>
      <c r="U30" s="72"/>
      <c r="V30" s="75"/>
      <c r="W30" s="75"/>
      <c r="X30" s="73"/>
      <c r="Y30" s="48">
        <v>29</v>
      </c>
      <c r="Z30" s="48"/>
      <c r="AA30" s="76" t="str">
        <f>IF(Itinéraires!A29&lt;&gt;"",Itinéraires!A29,"")</f>
        <v>OM145011/12</v>
      </c>
    </row>
    <row r="31" spans="1:27" s="27" customFormat="1" ht="35.25" hidden="1" customHeight="1" x14ac:dyDescent="0.35">
      <c r="A31" s="88"/>
      <c r="B31" s="89"/>
      <c r="C31" s="197"/>
      <c r="D31" s="89"/>
      <c r="E31" s="197"/>
      <c r="F31" s="90"/>
      <c r="G31" s="197"/>
      <c r="H31" s="90"/>
      <c r="I31" s="197"/>
      <c r="J31" s="198"/>
      <c r="K31" s="198"/>
      <c r="L31" s="200"/>
      <c r="M31" s="197"/>
      <c r="N31" s="91"/>
      <c r="O31" s="92"/>
      <c r="P31" s="202"/>
      <c r="Q31" s="201"/>
      <c r="R31" s="26"/>
      <c r="S31" s="69"/>
      <c r="T31" s="69"/>
      <c r="U31" s="47"/>
      <c r="V31" s="69"/>
      <c r="W31" s="69"/>
      <c r="X31" s="47"/>
      <c r="Y31" s="48">
        <v>30</v>
      </c>
      <c r="Z31" s="48"/>
      <c r="AA31" s="76" t="str">
        <f>IF(Itinéraires!A30&lt;&gt;"",Itinéraires!A30,"")</f>
        <v>OM145021/22</v>
      </c>
    </row>
    <row r="32" spans="1:27" s="27" customFormat="1" ht="35.25" hidden="1" customHeight="1" x14ac:dyDescent="0.35">
      <c r="A32" s="88"/>
      <c r="B32" s="89"/>
      <c r="C32" s="197"/>
      <c r="D32" s="89"/>
      <c r="E32" s="197"/>
      <c r="F32" s="90"/>
      <c r="G32" s="197"/>
      <c r="H32" s="90"/>
      <c r="I32" s="197"/>
      <c r="J32" s="198"/>
      <c r="K32" s="198"/>
      <c r="L32" s="200"/>
      <c r="M32" s="197"/>
      <c r="N32" s="91"/>
      <c r="O32" s="92"/>
      <c r="P32" s="202"/>
      <c r="Q32" s="201"/>
      <c r="R32" s="26"/>
      <c r="S32" s="69"/>
      <c r="T32" s="69"/>
      <c r="U32" s="47"/>
      <c r="V32" s="47"/>
      <c r="W32" s="47"/>
      <c r="X32" s="47"/>
      <c r="Y32" s="48">
        <v>31</v>
      </c>
      <c r="Z32" s="48"/>
      <c r="AA32" s="76" t="str">
        <f>IF(Itinéraires!A31&lt;&gt;"",Itinéraires!A31,"")</f>
        <v>OM145031/32</v>
      </c>
    </row>
    <row r="33" spans="1:27" s="27" customFormat="1" ht="35.25" hidden="1" customHeight="1" x14ac:dyDescent="0.35">
      <c r="A33" s="93"/>
      <c r="B33" s="89"/>
      <c r="C33" s="197"/>
      <c r="D33" s="89"/>
      <c r="E33" s="197"/>
      <c r="F33" s="90"/>
      <c r="G33" s="197"/>
      <c r="H33" s="90"/>
      <c r="I33" s="197"/>
      <c r="J33" s="198"/>
      <c r="K33" s="198"/>
      <c r="L33" s="200"/>
      <c r="M33" s="197"/>
      <c r="N33" s="91"/>
      <c r="O33" s="92"/>
      <c r="P33" s="202"/>
      <c r="Q33" s="201"/>
      <c r="R33" s="26"/>
      <c r="S33" s="69"/>
      <c r="T33" s="46"/>
      <c r="U33" s="47"/>
      <c r="V33" s="47"/>
      <c r="W33" s="47"/>
      <c r="X33" s="47"/>
      <c r="Y33" s="48">
        <v>32</v>
      </c>
      <c r="Z33" s="48"/>
      <c r="AA33" s="76" t="str">
        <f>IF(Itinéraires!A32&lt;&gt;"",Itinéraires!A32,"")</f>
        <v>OM145052</v>
      </c>
    </row>
    <row r="34" spans="1:27" s="27" customFormat="1" ht="35.25" hidden="1" customHeight="1" x14ac:dyDescent="0.35">
      <c r="A34" s="88"/>
      <c r="B34" s="89"/>
      <c r="C34" s="197"/>
      <c r="D34" s="89"/>
      <c r="E34" s="197"/>
      <c r="F34" s="90"/>
      <c r="G34" s="197"/>
      <c r="H34" s="90"/>
      <c r="I34" s="197"/>
      <c r="J34" s="198"/>
      <c r="K34" s="198"/>
      <c r="L34" s="200"/>
      <c r="M34" s="197"/>
      <c r="N34" s="91"/>
      <c r="O34" s="92"/>
      <c r="P34" s="202"/>
      <c r="Q34" s="201"/>
      <c r="R34" s="26"/>
      <c r="S34" s="69"/>
      <c r="T34" s="69"/>
      <c r="U34" s="47"/>
      <c r="V34" s="47"/>
      <c r="W34" s="47"/>
      <c r="X34" s="47"/>
      <c r="Y34" s="48">
        <v>33</v>
      </c>
      <c r="Z34" s="48"/>
      <c r="AA34" s="76" t="str">
        <f>IF(Itinéraires!A33&lt;&gt;"",Itinéraires!A33,"")</f>
        <v>OM146011/12</v>
      </c>
    </row>
    <row r="35" spans="1:27" s="27" customFormat="1" ht="35.25" hidden="1" customHeight="1" x14ac:dyDescent="0.35">
      <c r="A35" s="88"/>
      <c r="B35" s="89"/>
      <c r="C35" s="197"/>
      <c r="D35" s="89"/>
      <c r="E35" s="197"/>
      <c r="F35" s="90"/>
      <c r="G35" s="197"/>
      <c r="H35" s="90"/>
      <c r="I35" s="197"/>
      <c r="J35" s="198"/>
      <c r="K35" s="198"/>
      <c r="L35" s="200"/>
      <c r="M35" s="197"/>
      <c r="N35" s="91"/>
      <c r="O35" s="92"/>
      <c r="P35" s="202"/>
      <c r="Q35" s="201"/>
      <c r="R35" s="26"/>
      <c r="S35" s="69"/>
      <c r="Y35" s="48">
        <v>34</v>
      </c>
      <c r="Z35" s="48"/>
      <c r="AA35" s="76" t="str">
        <f>IF(Itinéraires!A34&lt;&gt;"",Itinéraires!A34,"")</f>
        <v>OM146021/22</v>
      </c>
    </row>
    <row r="36" spans="1:27" ht="35.25" customHeight="1" x14ac:dyDescent="0.45">
      <c r="A36" s="79" t="s">
        <v>15</v>
      </c>
      <c r="B36" s="224">
        <f>COUNTA(B16:B35)</f>
        <v>0</v>
      </c>
      <c r="C36" s="225"/>
      <c r="D36" s="224">
        <f>COUNTA(D16:D35)</f>
        <v>0</v>
      </c>
      <c r="E36" s="225"/>
      <c r="F36" s="224">
        <f>COUNTA(F16:F35)</f>
        <v>0</v>
      </c>
      <c r="G36" s="225"/>
      <c r="H36" s="224">
        <f>COUNTA(H16:H35)</f>
        <v>0</v>
      </c>
      <c r="I36" s="225"/>
      <c r="J36" s="83">
        <f>COUNTA(J16:J35)</f>
        <v>0</v>
      </c>
      <c r="K36" s="83">
        <f>COUNTA(K16:K35)</f>
        <v>0</v>
      </c>
      <c r="L36" s="224">
        <f>COUNTA(L16:L35)</f>
        <v>0</v>
      </c>
      <c r="M36" s="225"/>
      <c r="N36" s="84">
        <f>SUM(N16:N35)</f>
        <v>0</v>
      </c>
      <c r="O36" s="85">
        <f>SUM(O16:O35)</f>
        <v>0</v>
      </c>
      <c r="P36" s="83">
        <f>COUNTA(P16:P35)</f>
        <v>0</v>
      </c>
      <c r="Q36" s="83">
        <f>COUNTA(Q16:Q35)</f>
        <v>0</v>
      </c>
      <c r="Y36" s="48">
        <v>35</v>
      </c>
      <c r="AA36" s="76" t="str">
        <f>IF(Itinéraires!A35&lt;&gt;"",Itinéraires!A35,"")</f>
        <v>OM146031/32</v>
      </c>
    </row>
    <row r="37" spans="1:27" ht="30" customHeight="1" x14ac:dyDescent="0.45">
      <c r="A37" s="28"/>
      <c r="B37" s="28"/>
      <c r="C37" s="28"/>
      <c r="D37" s="12"/>
      <c r="E37" s="12"/>
      <c r="F37" s="12"/>
      <c r="G37" s="12"/>
      <c r="H37" s="12"/>
      <c r="I37" s="12"/>
      <c r="J37" s="12"/>
      <c r="K37" s="12"/>
      <c r="L37" s="12"/>
      <c r="M37" s="29"/>
      <c r="N37" s="29"/>
      <c r="O37" s="29"/>
      <c r="P37" s="29"/>
      <c r="Y37" s="48">
        <v>36</v>
      </c>
      <c r="AA37" s="76" t="str">
        <f>IF(Itinéraires!A36&lt;&gt;"",Itinéraires!A36,"")</f>
        <v>OM146051/52</v>
      </c>
    </row>
    <row r="38" spans="1:27" ht="24" customHeight="1" x14ac:dyDescent="0.45">
      <c r="E38" s="15"/>
      <c r="F38" s="12"/>
      <c r="G38" s="12"/>
      <c r="H38" s="12"/>
      <c r="I38" s="12"/>
      <c r="J38" s="12"/>
      <c r="K38" s="12"/>
      <c r="L38" s="12"/>
      <c r="M38" s="29"/>
      <c r="N38" s="29"/>
      <c r="O38" s="29"/>
      <c r="P38" s="29"/>
      <c r="Y38" s="48">
        <v>37</v>
      </c>
      <c r="AA38" s="76" t="str">
        <f>IF(Itinéraires!A37&lt;&gt;"",Itinéraires!A37,"")</f>
        <v>PE145021</v>
      </c>
    </row>
    <row r="39" spans="1:27" s="27" customFormat="1" ht="24" customHeight="1" x14ac:dyDescent="0.35">
      <c r="A39" s="243" t="str">
        <f>IF(SUM(Q39:Q40)&gt;1,"RALLONGES EFFECTUEES","RALLONGE EFFECTUEE")</f>
        <v>RALLONGE EFFECTUEE</v>
      </c>
      <c r="B39" s="230"/>
      <c r="C39" s="231"/>
      <c r="D39" s="226" t="str">
        <f>IF(SUM(J41:P42)&gt;0,"OUI","NON")</f>
        <v>NON</v>
      </c>
      <c r="E39" s="227"/>
      <c r="F39" s="230" t="s">
        <v>14</v>
      </c>
      <c r="G39" s="230"/>
      <c r="H39" s="230"/>
      <c r="I39" s="231"/>
      <c r="J39" s="94"/>
      <c r="K39" s="94"/>
      <c r="L39" s="266"/>
      <c r="M39" s="267"/>
      <c r="N39" s="95"/>
      <c r="O39" s="95"/>
      <c r="P39" s="94"/>
      <c r="Q39" s="52">
        <f>COUNTIF(J39:P39,"&gt;""")</f>
        <v>0</v>
      </c>
      <c r="R39" s="26"/>
      <c r="S39" s="69"/>
      <c r="T39" s="46"/>
      <c r="U39" s="47"/>
      <c r="V39" s="47"/>
      <c r="W39" s="47"/>
      <c r="X39" s="47"/>
      <c r="Y39" s="48">
        <v>38</v>
      </c>
      <c r="Z39" s="48"/>
      <c r="AA39" s="76" t="str">
        <f>IF(Itinéraires!A38&lt;&gt;"",Itinéraires!A38,"")</f>
        <v>PE142022</v>
      </c>
    </row>
    <row r="40" spans="1:27" s="27" customFormat="1" ht="24" customHeight="1" x14ac:dyDescent="0.35">
      <c r="A40" s="244"/>
      <c r="B40" s="232"/>
      <c r="C40" s="233"/>
      <c r="D40" s="228"/>
      <c r="E40" s="229"/>
      <c r="F40" s="232"/>
      <c r="G40" s="232"/>
      <c r="H40" s="232"/>
      <c r="I40" s="233"/>
      <c r="J40" s="96"/>
      <c r="K40" s="96"/>
      <c r="L40" s="268"/>
      <c r="M40" s="269"/>
      <c r="N40" s="97"/>
      <c r="O40" s="97"/>
      <c r="P40" s="96"/>
      <c r="Q40" s="52">
        <f>COUNTIF(J40:P40,"&gt;""")</f>
        <v>0</v>
      </c>
      <c r="R40" s="26"/>
      <c r="S40" s="69"/>
      <c r="T40" s="46"/>
      <c r="U40" s="47"/>
      <c r="V40" s="47"/>
      <c r="W40" s="47"/>
      <c r="X40" s="47"/>
      <c r="Y40" s="48">
        <v>39</v>
      </c>
      <c r="Z40" s="48"/>
      <c r="AA40" s="76" t="str">
        <f>IF(Itinéraires!A39&lt;&gt;"",Itinéraires!A39,"")</f>
        <v>PE143022</v>
      </c>
    </row>
    <row r="41" spans="1:27" s="27" customFormat="1" ht="24" customHeight="1" x14ac:dyDescent="0.35">
      <c r="D41" s="31"/>
      <c r="E41" s="31"/>
      <c r="F41" s="15"/>
      <c r="G41" s="15"/>
      <c r="H41" s="31"/>
      <c r="I41" s="31"/>
      <c r="J41" s="87">
        <f>COUNTIF(J39,"&gt;""")</f>
        <v>0</v>
      </c>
      <c r="K41" s="87">
        <f t="shared" ref="K41:P42" si="0">COUNTIF(K39,"&gt;""")</f>
        <v>0</v>
      </c>
      <c r="L41" s="253">
        <f t="shared" si="0"/>
        <v>0</v>
      </c>
      <c r="M41" s="253"/>
      <c r="N41" s="87">
        <f t="shared" si="0"/>
        <v>0</v>
      </c>
      <c r="O41" s="87">
        <f t="shared" si="0"/>
        <v>0</v>
      </c>
      <c r="P41" s="87">
        <f t="shared" si="0"/>
        <v>0</v>
      </c>
      <c r="Q41" s="12"/>
      <c r="R41" s="26"/>
      <c r="S41" s="69"/>
      <c r="T41" s="46"/>
      <c r="U41" s="47"/>
      <c r="V41" s="47"/>
      <c r="W41" s="47"/>
      <c r="X41" s="47"/>
      <c r="Y41" s="48">
        <v>40</v>
      </c>
      <c r="Z41" s="48"/>
      <c r="AA41" s="76" t="str">
        <f>IF(Itinéraires!A40&lt;&gt;"",Itinéraires!A40,"")</f>
        <v>OM144031</v>
      </c>
    </row>
    <row r="42" spans="1:27" s="27" customFormat="1" ht="24" customHeight="1" x14ac:dyDescent="0.35">
      <c r="A42" s="245" t="s">
        <v>5</v>
      </c>
      <c r="B42" s="245"/>
      <c r="C42" s="245"/>
      <c r="D42" s="246" t="s">
        <v>3</v>
      </c>
      <c r="E42" s="247"/>
      <c r="F42" s="250">
        <f>N36</f>
        <v>0</v>
      </c>
      <c r="G42" s="251"/>
      <c r="J42" s="87">
        <f>COUNTIF(J40,"&gt;""")</f>
        <v>0</v>
      </c>
      <c r="K42" s="87">
        <f t="shared" si="0"/>
        <v>0</v>
      </c>
      <c r="L42" s="254">
        <f t="shared" si="0"/>
        <v>0</v>
      </c>
      <c r="M42" s="254"/>
      <c r="N42" s="87">
        <f t="shared" si="0"/>
        <v>0</v>
      </c>
      <c r="O42" s="87">
        <f t="shared" si="0"/>
        <v>0</v>
      </c>
      <c r="P42" s="87">
        <f t="shared" si="0"/>
        <v>0</v>
      </c>
      <c r="Q42" s="12"/>
      <c r="R42" s="26"/>
      <c r="S42" s="69"/>
      <c r="T42" s="46"/>
      <c r="U42" s="47"/>
      <c r="V42" s="47"/>
      <c r="W42" s="47"/>
      <c r="X42" s="47"/>
      <c r="Y42" s="46"/>
      <c r="Z42" s="48"/>
      <c r="AA42" s="76" t="str">
        <f>IF(Itinéraires!A41&lt;&gt;"",Itinéraires!A41,"")</f>
        <v>OM146032</v>
      </c>
    </row>
    <row r="43" spans="1:27" ht="24" customHeight="1" x14ac:dyDescent="0.45">
      <c r="A43" s="245"/>
      <c r="B43" s="245"/>
      <c r="C43" s="245"/>
      <c r="D43" s="255" t="s">
        <v>148</v>
      </c>
      <c r="E43" s="256"/>
      <c r="F43" s="248">
        <f>O36</f>
        <v>0</v>
      </c>
      <c r="G43" s="249"/>
      <c r="H43" s="34"/>
      <c r="I43" s="34"/>
      <c r="K43" s="27"/>
      <c r="L43" s="27"/>
      <c r="M43" s="33" t="s">
        <v>6</v>
      </c>
      <c r="N43" s="33"/>
      <c r="O43" s="35"/>
      <c r="P43" s="27"/>
      <c r="U43" s="46"/>
      <c r="V43" s="46"/>
      <c r="W43" s="46"/>
      <c r="X43" s="46"/>
      <c r="Z43" s="46"/>
      <c r="AA43" s="76" t="str">
        <f>IF(Itinéraires!A42&lt;&gt;"",Itinéraires!A42,"")</f>
        <v/>
      </c>
    </row>
    <row r="44" spans="1:27" s="27" customFormat="1" ht="24" customHeight="1" x14ac:dyDescent="0.35">
      <c r="A44" s="252" t="s">
        <v>23</v>
      </c>
      <c r="B44" s="252"/>
      <c r="C44" s="252"/>
      <c r="D44" s="252"/>
      <c r="E44" s="252"/>
      <c r="F44" s="252"/>
      <c r="G44" s="252"/>
      <c r="H44" s="252"/>
      <c r="I44" s="3"/>
      <c r="K44" s="18" t="s">
        <v>78</v>
      </c>
      <c r="L44" s="18" t="s">
        <v>0</v>
      </c>
      <c r="M44" s="18" t="s">
        <v>1</v>
      </c>
      <c r="N44" s="18" t="s">
        <v>2</v>
      </c>
      <c r="O44" s="18" t="s">
        <v>12</v>
      </c>
      <c r="P44" s="18" t="s">
        <v>77</v>
      </c>
      <c r="Q44" s="12"/>
      <c r="R44" s="26"/>
      <c r="S44" s="69"/>
      <c r="T44" s="69"/>
      <c r="U44" s="69"/>
      <c r="V44" s="69"/>
      <c r="W44" s="69"/>
      <c r="X44" s="69"/>
      <c r="Y44" s="69"/>
      <c r="Z44" s="69"/>
      <c r="AA44" s="76" t="str">
        <f>IF(Itinéraires!A43&lt;&gt;"",Itinéraires!A43,"")</f>
        <v/>
      </c>
    </row>
    <row r="45" spans="1:27" s="27" customFormat="1" ht="24" customHeight="1" x14ac:dyDescent="0.35">
      <c r="A45" s="257"/>
      <c r="B45" s="258"/>
      <c r="C45" s="258"/>
      <c r="D45" s="258"/>
      <c r="E45" s="258"/>
      <c r="F45" s="258"/>
      <c r="G45" s="258"/>
      <c r="H45" s="259"/>
      <c r="I45" s="15"/>
      <c r="J45" s="36" t="s">
        <v>3</v>
      </c>
      <c r="K45" s="98"/>
      <c r="L45" s="98"/>
      <c r="M45" s="104"/>
      <c r="N45" s="98"/>
      <c r="O45" s="98"/>
      <c r="P45" s="98"/>
      <c r="Q45" s="12"/>
      <c r="R45" s="26"/>
      <c r="S45" s="69"/>
      <c r="T45" s="69"/>
      <c r="U45" s="69"/>
      <c r="V45" s="69"/>
      <c r="W45" s="69"/>
      <c r="X45" s="69"/>
      <c r="Y45" s="69"/>
      <c r="Z45" s="69"/>
      <c r="AA45" s="76" t="str">
        <f>IF(Itinéraires!A44&lt;&gt;"",Itinéraires!A44,"")</f>
        <v/>
      </c>
    </row>
    <row r="46" spans="1:27" ht="24.75" customHeight="1" x14ac:dyDescent="0.45">
      <c r="A46" s="260"/>
      <c r="B46" s="261"/>
      <c r="C46" s="261"/>
      <c r="D46" s="261"/>
      <c r="E46" s="261"/>
      <c r="F46" s="261"/>
      <c r="G46" s="261"/>
      <c r="H46" s="262"/>
      <c r="I46" s="15"/>
      <c r="J46" s="37" t="s">
        <v>148</v>
      </c>
      <c r="K46" s="98"/>
      <c r="L46" s="98"/>
      <c r="M46" s="104"/>
      <c r="N46" s="98"/>
      <c r="O46" s="98"/>
      <c r="P46" s="98"/>
      <c r="U46" s="46"/>
      <c r="V46" s="46"/>
      <c r="W46" s="46"/>
      <c r="X46" s="46"/>
      <c r="Z46" s="46"/>
      <c r="AA46" s="76" t="str">
        <f>IF(Itinéraires!A45&lt;&gt;"",Itinéraires!A45,"")</f>
        <v/>
      </c>
    </row>
    <row r="47" spans="1:27" ht="24" customHeight="1" x14ac:dyDescent="0.45">
      <c r="A47" s="263"/>
      <c r="B47" s="264"/>
      <c r="C47" s="264"/>
      <c r="D47" s="264"/>
      <c r="E47" s="264"/>
      <c r="F47" s="264"/>
      <c r="G47" s="264"/>
      <c r="H47" s="265"/>
      <c r="U47" s="46"/>
      <c r="V47" s="46"/>
      <c r="W47" s="46"/>
      <c r="X47" s="46"/>
      <c r="Z47" s="46"/>
      <c r="AA47" s="76" t="str">
        <f>IF(Itinéraires!A46&lt;&gt;"",Itinéraires!A46,"")</f>
        <v/>
      </c>
    </row>
    <row r="48" spans="1:27" ht="24" customHeight="1" x14ac:dyDescent="0.45">
      <c r="U48" s="46"/>
      <c r="V48" s="46"/>
      <c r="W48" s="46"/>
      <c r="X48" s="46"/>
      <c r="Z48" s="46"/>
      <c r="AA48" s="76" t="str">
        <f>IF(Itinéraires!A47&lt;&gt;"",Itinéraires!A47,"")</f>
        <v/>
      </c>
    </row>
    <row r="49" spans="1:27" ht="24" customHeight="1" x14ac:dyDescent="0.45">
      <c r="U49" s="46"/>
      <c r="V49" s="46"/>
      <c r="W49" s="46"/>
      <c r="X49" s="46"/>
      <c r="Z49" s="46"/>
      <c r="AA49" s="76" t="str">
        <f>IF(Itinéraires!A48&lt;&gt;"",Itinéraires!A48,"")</f>
        <v/>
      </c>
    </row>
    <row r="50" spans="1:27" ht="24" customHeight="1" x14ac:dyDescent="0.45">
      <c r="A50" s="242"/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38"/>
      <c r="U50" s="46"/>
      <c r="V50" s="46"/>
      <c r="W50" s="46"/>
      <c r="X50" s="46"/>
      <c r="Z50" s="46"/>
      <c r="AA50" s="76" t="str">
        <f>IF(Itinéraires!A49&lt;&gt;"",Itinéraires!A49,"")</f>
        <v/>
      </c>
    </row>
    <row r="51" spans="1:27" ht="24" customHeight="1" x14ac:dyDescent="0.45">
      <c r="A51" s="12"/>
      <c r="B51" s="12"/>
      <c r="C51" s="12"/>
      <c r="D51" s="12"/>
      <c r="E51" s="12"/>
      <c r="F51" s="12"/>
      <c r="G51" s="12"/>
      <c r="H51" s="39"/>
      <c r="I51" s="39"/>
      <c r="J51" s="39"/>
      <c r="K51" s="39"/>
      <c r="L51" s="39"/>
      <c r="M51" s="39"/>
      <c r="N51" s="39"/>
      <c r="U51" s="46"/>
      <c r="V51" s="46"/>
      <c r="W51" s="46"/>
      <c r="X51" s="46"/>
      <c r="Z51" s="46"/>
      <c r="AA51" s="76" t="str">
        <f>IF(Itinéraires!A50&lt;&gt;"",Itinéraires!A50,"")</f>
        <v/>
      </c>
    </row>
    <row r="52" spans="1:27" ht="24" customHeight="1" x14ac:dyDescent="0.45">
      <c r="B52" s="12"/>
      <c r="C52" s="12"/>
      <c r="U52" s="46"/>
      <c r="V52" s="46"/>
      <c r="W52" s="46"/>
      <c r="X52" s="46"/>
      <c r="Z52" s="46"/>
      <c r="AA52" s="76" t="str">
        <f>IF(Itinéraires!A51&lt;&gt;"",Itinéraires!A51,"")</f>
        <v/>
      </c>
    </row>
    <row r="53" spans="1:27" ht="24" customHeight="1" x14ac:dyDescent="0.45">
      <c r="B53" s="12"/>
      <c r="C53" s="12"/>
      <c r="AA53" s="76" t="str">
        <f>IF(Itinéraires!A52&lt;&gt;"",Itinéraires!A52,"")</f>
        <v/>
      </c>
    </row>
    <row r="54" spans="1:27" ht="24" customHeight="1" x14ac:dyDescent="0.45">
      <c r="AA54" s="76" t="str">
        <f>IF(Itinéraires!A53&lt;&gt;"",Itinéraires!A53,"")</f>
        <v/>
      </c>
    </row>
    <row r="55" spans="1:27" ht="24" customHeight="1" x14ac:dyDescent="0.45">
      <c r="AA55" s="76" t="str">
        <f>IF(Itinéraires!A54&lt;&gt;"",Itinéraires!A54,"")</f>
        <v/>
      </c>
    </row>
    <row r="56" spans="1:27" ht="24" customHeight="1" x14ac:dyDescent="0.45">
      <c r="AA56" s="76" t="str">
        <f>IF(Itinéraires!A55&lt;&gt;"",Itinéraires!A55,"")</f>
        <v/>
      </c>
    </row>
    <row r="57" spans="1:27" ht="24" customHeight="1" x14ac:dyDescent="0.45">
      <c r="AA57" s="76" t="str">
        <f>IF(Itinéraires!A56&lt;&gt;"",Itinéraires!A56,"")</f>
        <v/>
      </c>
    </row>
    <row r="58" spans="1:27" ht="24" customHeight="1" x14ac:dyDescent="0.45">
      <c r="AA58" s="76" t="str">
        <f>IF(Itinéraires!A57&lt;&gt;"",Itinéraires!A57,"")</f>
        <v/>
      </c>
    </row>
    <row r="59" spans="1:27" ht="24" customHeight="1" x14ac:dyDescent="0.45">
      <c r="AA59" s="76" t="str">
        <f>IF(Itinéraires!A58&lt;&gt;"",Itinéraires!A58,"")</f>
        <v/>
      </c>
    </row>
    <row r="60" spans="1:27" ht="24" customHeight="1" x14ac:dyDescent="0.45">
      <c r="AA60" s="76" t="str">
        <f>IF(Itinéraires!A59&lt;&gt;"",Itinéraires!A59,"")</f>
        <v/>
      </c>
    </row>
    <row r="61" spans="1:27" ht="24" customHeight="1" x14ac:dyDescent="0.45">
      <c r="AA61" s="76" t="str">
        <f>IF(Itinéraires!A60&lt;&gt;"",Itinéraires!A60,"")</f>
        <v/>
      </c>
    </row>
    <row r="62" spans="1:27" ht="24" customHeight="1" x14ac:dyDescent="0.45">
      <c r="AA62" s="76" t="str">
        <f>IF(Itinéraires!A61&lt;&gt;"",Itinéraires!A61,"")</f>
        <v/>
      </c>
    </row>
    <row r="63" spans="1:27" ht="24" customHeight="1" x14ac:dyDescent="0.45">
      <c r="AA63" s="76" t="str">
        <f>IF(Itinéraires!A62&lt;&gt;"",Itinéraires!A62,"")</f>
        <v/>
      </c>
    </row>
    <row r="64" spans="1:27" ht="24" customHeight="1" x14ac:dyDescent="0.45">
      <c r="AA64" s="76" t="str">
        <f>IF(Itinéraires!A63&lt;&gt;"",Itinéraires!A63,"")</f>
        <v/>
      </c>
    </row>
    <row r="65" spans="27:27" ht="24" customHeight="1" x14ac:dyDescent="0.45">
      <c r="AA65" s="76" t="str">
        <f>IF(Itinéraires!A64&lt;&gt;"",Itinéraires!A64,"")</f>
        <v/>
      </c>
    </row>
    <row r="66" spans="27:27" ht="24" customHeight="1" x14ac:dyDescent="0.45">
      <c r="AA66" s="76" t="str">
        <f>IF(Itinéraires!A65&lt;&gt;"",Itinéraires!A65,"")</f>
        <v/>
      </c>
    </row>
    <row r="67" spans="27:27" ht="24" customHeight="1" x14ac:dyDescent="0.45">
      <c r="AA67" s="76" t="str">
        <f>IF(Itinéraires!A66&lt;&gt;"",Itinéraires!A66,"")</f>
        <v/>
      </c>
    </row>
    <row r="68" spans="27:27" ht="24" customHeight="1" x14ac:dyDescent="0.45">
      <c r="AA68" s="76" t="str">
        <f>IF(Itinéraires!A67&lt;&gt;"",Itinéraires!A67,"")</f>
        <v/>
      </c>
    </row>
    <row r="69" spans="27:27" ht="24" customHeight="1" x14ac:dyDescent="0.45">
      <c r="AA69" s="76" t="str">
        <f>IF(Itinéraires!A68&lt;&gt;"",Itinéraires!A68,"")</f>
        <v/>
      </c>
    </row>
    <row r="70" spans="27:27" ht="24" customHeight="1" x14ac:dyDescent="0.45">
      <c r="AA70" s="76" t="str">
        <f>IF(Itinéraires!A69&lt;&gt;"",Itinéraires!A69,"")</f>
        <v/>
      </c>
    </row>
    <row r="71" spans="27:27" ht="24" customHeight="1" x14ac:dyDescent="0.45">
      <c r="AA71" s="76" t="str">
        <f>IF(Itinéraires!A70&lt;&gt;"",Itinéraires!A70,"")</f>
        <v/>
      </c>
    </row>
    <row r="72" spans="27:27" ht="24" customHeight="1" x14ac:dyDescent="0.45">
      <c r="AA72" s="76" t="str">
        <f>IF(Itinéraires!A71&lt;&gt;"",Itinéraires!A71,"")</f>
        <v/>
      </c>
    </row>
    <row r="73" spans="27:27" ht="24" customHeight="1" x14ac:dyDescent="0.45">
      <c r="AA73" s="76" t="str">
        <f>IF(Itinéraires!A72&lt;&gt;"",Itinéraires!A72,"")</f>
        <v/>
      </c>
    </row>
    <row r="74" spans="27:27" ht="24" customHeight="1" x14ac:dyDescent="0.45">
      <c r="AA74" s="76" t="str">
        <f>IF(Itinéraires!A73&lt;&gt;"",Itinéraires!A73,"")</f>
        <v/>
      </c>
    </row>
    <row r="75" spans="27:27" ht="24" customHeight="1" x14ac:dyDescent="0.45">
      <c r="AA75" s="76" t="str">
        <f>IF(Itinéraires!A74&lt;&gt;"",Itinéraires!A74,"")</f>
        <v/>
      </c>
    </row>
    <row r="76" spans="27:27" ht="24" customHeight="1" x14ac:dyDescent="0.45">
      <c r="AA76" s="76" t="str">
        <f>IF(Itinéraires!A75&lt;&gt;"",Itinéraires!A75,"")</f>
        <v/>
      </c>
    </row>
    <row r="77" spans="27:27" ht="24" customHeight="1" x14ac:dyDescent="0.45">
      <c r="AA77" s="76" t="str">
        <f>IF(Itinéraires!A76&lt;&gt;"",Itinéraires!A76,"")</f>
        <v/>
      </c>
    </row>
    <row r="78" spans="27:27" ht="24" customHeight="1" x14ac:dyDescent="0.45">
      <c r="AA78" s="76" t="str">
        <f>IF(Itinéraires!A77&lt;&gt;"",Itinéraires!A77,"")</f>
        <v/>
      </c>
    </row>
    <row r="79" spans="27:27" ht="24" customHeight="1" x14ac:dyDescent="0.45">
      <c r="AA79" s="76" t="str">
        <f>IF(Itinéraires!A78&lt;&gt;"",Itinéraires!A78,"")</f>
        <v/>
      </c>
    </row>
    <row r="80" spans="27:27" ht="24" customHeight="1" x14ac:dyDescent="0.45">
      <c r="AA80" s="76" t="str">
        <f>IF(Itinéraires!A79&lt;&gt;"",Itinéraires!A79,"")</f>
        <v/>
      </c>
    </row>
    <row r="81" spans="27:27" ht="24" customHeight="1" x14ac:dyDescent="0.45">
      <c r="AA81" s="76" t="str">
        <f>IF(Itinéraires!A80&lt;&gt;"",Itinéraires!A80,"")</f>
        <v/>
      </c>
    </row>
    <row r="82" spans="27:27" ht="24" customHeight="1" x14ac:dyDescent="0.45">
      <c r="AA82" s="76" t="str">
        <f>IF(Itinéraires!A81&lt;&gt;"",Itinéraires!A81,"")</f>
        <v/>
      </c>
    </row>
    <row r="83" spans="27:27" ht="24" customHeight="1" x14ac:dyDescent="0.45">
      <c r="AA83" s="76" t="str">
        <f>IF(Itinéraires!A82&lt;&gt;"",Itinéraires!A82,"")</f>
        <v/>
      </c>
    </row>
    <row r="84" spans="27:27" ht="24" customHeight="1" x14ac:dyDescent="0.45">
      <c r="AA84" s="76" t="str">
        <f>IF(Itinéraires!A83&lt;&gt;"",Itinéraires!A83,"")</f>
        <v/>
      </c>
    </row>
    <row r="85" spans="27:27" ht="24" customHeight="1" x14ac:dyDescent="0.45">
      <c r="AA85" s="76" t="str">
        <f>IF(Itinéraires!A84&lt;&gt;"",Itinéraires!A84,"")</f>
        <v/>
      </c>
    </row>
    <row r="86" spans="27:27" ht="24" customHeight="1" x14ac:dyDescent="0.45">
      <c r="AA86" s="76" t="str">
        <f>IF(Itinéraires!A85&lt;&gt;"",Itinéraires!A85,"")</f>
        <v/>
      </c>
    </row>
    <row r="87" spans="27:27" ht="24" customHeight="1" x14ac:dyDescent="0.45">
      <c r="AA87" s="76" t="str">
        <f>IF(Itinéraires!A86&lt;&gt;"",Itinéraires!A86,"")</f>
        <v/>
      </c>
    </row>
    <row r="88" spans="27:27" ht="24" customHeight="1" x14ac:dyDescent="0.45">
      <c r="AA88" s="76" t="str">
        <f>IF(Itinéraires!A87&lt;&gt;"",Itinéraires!A87,"")</f>
        <v/>
      </c>
    </row>
    <row r="89" spans="27:27" ht="24" customHeight="1" x14ac:dyDescent="0.45">
      <c r="AA89" s="76" t="str">
        <f>IF(Itinéraires!A88&lt;&gt;"",Itinéraires!A88,"")</f>
        <v/>
      </c>
    </row>
    <row r="90" spans="27:27" ht="24" customHeight="1" x14ac:dyDescent="0.45">
      <c r="AA90" s="76" t="str">
        <f>IF(Itinéraires!A89&lt;&gt;"",Itinéraires!A89,"")</f>
        <v/>
      </c>
    </row>
    <row r="91" spans="27:27" ht="24" customHeight="1" x14ac:dyDescent="0.45">
      <c r="AA91" s="76" t="str">
        <f>IF(Itinéraires!A90&lt;&gt;"",Itinéraires!A90,"")</f>
        <v/>
      </c>
    </row>
    <row r="92" spans="27:27" ht="24" customHeight="1" x14ac:dyDescent="0.45">
      <c r="AA92" s="76" t="str">
        <f>IF(Itinéraires!A91&lt;&gt;"",Itinéraires!A91,"")</f>
        <v/>
      </c>
    </row>
    <row r="93" spans="27:27" ht="24" customHeight="1" x14ac:dyDescent="0.45">
      <c r="AA93" s="76" t="str">
        <f>IF(Itinéraires!A92&lt;&gt;"",Itinéraires!A92,"")</f>
        <v/>
      </c>
    </row>
    <row r="94" spans="27:27" ht="24" customHeight="1" x14ac:dyDescent="0.45">
      <c r="AA94" s="76" t="str">
        <f>IF(Itinéraires!A93&lt;&gt;"",Itinéraires!A93,"")</f>
        <v/>
      </c>
    </row>
  </sheetData>
  <mergeCells count="39">
    <mergeCell ref="A1:Q1"/>
    <mergeCell ref="A5:M5"/>
    <mergeCell ref="A3:Q3"/>
    <mergeCell ref="B36:C36"/>
    <mergeCell ref="H14:I14"/>
    <mergeCell ref="B14:C14"/>
    <mergeCell ref="H6:K6"/>
    <mergeCell ref="A15:Q15"/>
    <mergeCell ref="B8:D8"/>
    <mergeCell ref="L14:M14"/>
    <mergeCell ref="F36:G36"/>
    <mergeCell ref="D6:G6"/>
    <mergeCell ref="A12:Q12"/>
    <mergeCell ref="H10:J10"/>
    <mergeCell ref="H9:J9"/>
    <mergeCell ref="H8:J8"/>
    <mergeCell ref="A8:A10"/>
    <mergeCell ref="B10:D10"/>
    <mergeCell ref="B9:D9"/>
    <mergeCell ref="A50:M50"/>
    <mergeCell ref="A39:C40"/>
    <mergeCell ref="A42:C43"/>
    <mergeCell ref="D42:E42"/>
    <mergeCell ref="F43:G43"/>
    <mergeCell ref="F42:G42"/>
    <mergeCell ref="A44:H44"/>
    <mergeCell ref="L41:M41"/>
    <mergeCell ref="L42:M42"/>
    <mergeCell ref="D43:E43"/>
    <mergeCell ref="A45:H47"/>
    <mergeCell ref="L39:M39"/>
    <mergeCell ref="L40:M40"/>
    <mergeCell ref="L36:M36"/>
    <mergeCell ref="H36:I36"/>
    <mergeCell ref="D39:E40"/>
    <mergeCell ref="F39:I40"/>
    <mergeCell ref="D14:E14"/>
    <mergeCell ref="F14:G14"/>
    <mergeCell ref="D36:E36"/>
  </mergeCells>
  <phoneticPr fontId="0" type="noConversion"/>
  <conditionalFormatting sqref="A16:M35 P16:Q35">
    <cfRule type="expression" dxfId="8" priority="1" stopIfTrue="1">
      <formula>IF(MID($A16,1,2)="MM",TRUE,FALSE)</formula>
    </cfRule>
  </conditionalFormatting>
  <conditionalFormatting sqref="G8:G10 E8:E10 M8:M10 K8:K10 B6">
    <cfRule type="cellIs" dxfId="7" priority="2" stopIfTrue="1" operator="equal">
      <formula>0</formula>
    </cfRule>
  </conditionalFormatting>
  <conditionalFormatting sqref="AA1:AA94">
    <cfRule type="expression" dxfId="6" priority="3" stopIfTrue="1">
      <formula>IF(MID(AA1,1,2)="MM",TRUE,FALSE)</formula>
    </cfRule>
  </conditionalFormatting>
  <conditionalFormatting sqref="D39:E40">
    <cfRule type="cellIs" dxfId="5" priority="4" stopIfTrue="1" operator="equal">
      <formula>"oui"</formula>
    </cfRule>
  </conditionalFormatting>
  <dataValidations xWindow="121" yWindow="630" count="12">
    <dataValidation type="list" allowBlank="1" showInputMessage="1" showErrorMessage="1" errorTitle="Donnée non valide" error="La donnée saise n'est pas valide !!!" promptTitle="Retard démarrage" prompt="Saisir la cause du retard de démarrage" sqref="B16:B35" xr:uid="{00000000-0002-0000-0000-000000000000}">
      <formula1>$U$16:$U$28</formula1>
    </dataValidation>
    <dataValidation type="list" allowBlank="1" showInputMessage="1" showErrorMessage="1" errorTitle="Donnée non valide" error="La donnée saise n'est pas valide !!!" promptTitle="Problème de circulation" prompt="Saisir le problème de circulation" sqref="F16:F35" xr:uid="{00000000-0002-0000-0000-000001000000}">
      <formula1>$W$16:$W$28</formula1>
    </dataValidation>
    <dataValidation type="list" allowBlank="1" showInputMessage="1" showErrorMessage="1" errorTitle="Donnée non valide" error="La donnée saise n'est pas valide !!!" promptTitle="Vidage long" prompt="Saisir la cause du temps de vidage long" sqref="H16:H35" xr:uid="{00000000-0002-0000-0000-000002000000}">
      <formula1>$X$16:$X$25</formula1>
    </dataValidation>
    <dataValidation type="list" allowBlank="1" showErrorMessage="1" errorTitle="Donnée non valide" error="La donnée saise n'est pas valide !!!" promptTitle="Nombre de tour OM" prompt="Saisir le nombre de tour OM" sqref="E8:E10" xr:uid="{00000000-0002-0000-0000-000003000000}">
      <formula1>$Y$1:$Y$41</formula1>
    </dataValidation>
    <dataValidation type="list" allowBlank="1" showErrorMessage="1" errorTitle="Donnée non valide" error="La donnée saise n'est pas valide !!!" promptTitle="Nombre de tour supplémentaire OM" prompt="Saisir le nombre de tour OM supplémentaire" sqref="G8:G10" xr:uid="{00000000-0002-0000-0000-000004000000}">
      <formula1>$Y$1:$Y$41</formula1>
    </dataValidation>
    <dataValidation type="list" allowBlank="1" showErrorMessage="1" errorTitle="Donnée non valide" error="La donnée saise n'est pas valide !!!" promptTitle="Nombre de tour de MM" prompt="Saisir le nombre de tour MM" sqref="K8:K10" xr:uid="{00000000-0002-0000-0000-000005000000}">
      <formula1>$Y$1:$Y$41</formula1>
    </dataValidation>
    <dataValidation type="list" allowBlank="1" showErrorMessage="1" errorTitle="Donnée non valide" error="La donnée saise n'est pas valide !!!" promptTitle="Nombre de tour supplémentaire MM" prompt="Saisir le nombre de tour supplémentaire MM" sqref="M8:M10" xr:uid="{00000000-0002-0000-0000-000006000000}">
      <formula1>$Y$1:$Y$41</formula1>
    </dataValidation>
    <dataValidation type="list" allowBlank="1" showInputMessage="1" showErrorMessage="1" promptTitle="Arrondissement" prompt="Indiquer l'arrondissement" sqref="B6" xr:uid="{00000000-0002-0000-0000-000007000000}">
      <formula1>$Z$1:$Z$21</formula1>
    </dataValidation>
    <dataValidation type="list" errorStyle="warning" allowBlank="1" showInputMessage="1" showErrorMessage="1" errorTitle="Saisie non valide" error="Saisie non valide, voulez-vous continuer ?" promptTitle="Saisie de l'itinéraire" prompt="Saisir l'itinéraire" sqref="A16:A35" xr:uid="{00000000-0002-0000-0000-000008000000}">
      <formula1>$AA$1:$AA$94</formula1>
    </dataValidation>
    <dataValidation type="list" allowBlank="1" showInputMessage="1" sqref="J39:P40" xr:uid="{00000000-0002-0000-0000-000009000000}">
      <formula1>$AA$1:$AA$94</formula1>
    </dataValidation>
    <dataValidation type="list" allowBlank="1" showInputMessage="1" sqref="K45:P46" xr:uid="{00000000-0002-0000-0000-00000A000000}">
      <formula1>$T$14:$T$25</formula1>
    </dataValidation>
    <dataValidation type="list" allowBlank="1" showInputMessage="1" showErrorMessage="1" errorTitle="Donnée non valide" error="La donnée saise n'est pas valide !!!" promptTitle="Panne" prompt="Saisir le modèle de panne" sqref="D16:D35" xr:uid="{00000000-0002-0000-0000-00000B000000}">
      <formula1>$V$16:$V$21</formula1>
    </dataValidation>
  </dataValidations>
  <printOptions horizontalCentered="1" verticalCentered="1"/>
  <pageMargins left="0.39370078740157483" right="0.39370078740157483" top="0" bottom="0" header="0.11811023622047245" footer="0.11811023622047245"/>
  <pageSetup paperSize="9" scale="43" orientation="landscape" r:id="rId1"/>
  <headerFooter alignWithMargins="0">
    <oddHeader>&amp;LSTPP-Mission collectes</oddHeader>
    <oddFooter>&amp;Rversion 2 août 2006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9" r:id="rId4" name="Button 415">
              <controlPr defaultSize="0" print="0" autoFill="0" autoPict="0" macro="[0]!Bouton_supprimer_les_lignes">
                <anchor moveWithCells="1">
                  <from>
                    <xdr:col>10</xdr:col>
                    <xdr:colOff>1038225</xdr:colOff>
                    <xdr:row>10</xdr:row>
                    <xdr:rowOff>190500</xdr:rowOff>
                  </from>
                  <to>
                    <xdr:col>13</xdr:col>
                    <xdr:colOff>247650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5" name="Button 416">
              <controlPr defaultSize="0" print="0" autoFill="0" autoPict="0" macro="[0]!Bouton_1_ligne_en_plus">
                <anchor moveWithCells="1">
                  <from>
                    <xdr:col>0</xdr:col>
                    <xdr:colOff>533400</xdr:colOff>
                    <xdr:row>10</xdr:row>
                    <xdr:rowOff>161925</xdr:rowOff>
                  </from>
                  <to>
                    <xdr:col>0</xdr:col>
                    <xdr:colOff>1790700</xdr:colOff>
                    <xdr:row>12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6" name="Button 417">
              <controlPr defaultSize="0" print="0" autoFill="0" autoPict="0" macro="[0]!Bouton_2_lignes_en_plus">
                <anchor moveWithCells="1">
                  <from>
                    <xdr:col>1</xdr:col>
                    <xdr:colOff>847725</xdr:colOff>
                    <xdr:row>10</xdr:row>
                    <xdr:rowOff>180975</xdr:rowOff>
                  </from>
                  <to>
                    <xdr:col>3</xdr:col>
                    <xdr:colOff>66675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7" name="Button 418">
              <controlPr defaultSize="0" print="0" autoFill="0" autoPict="0" macro="[0]!bouton_5_lignes_en_plus">
                <anchor moveWithCells="1">
                  <from>
                    <xdr:col>3</xdr:col>
                    <xdr:colOff>981075</xdr:colOff>
                    <xdr:row>10</xdr:row>
                    <xdr:rowOff>190500</xdr:rowOff>
                  </from>
                  <to>
                    <xdr:col>5</xdr:col>
                    <xdr:colOff>257175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8" name="Button 419">
              <controlPr defaultSize="0" print="0" autoFill="0" autoPict="0" macro="[0]!Bouton_10_lignes_en_plus">
                <anchor moveWithCells="1">
                  <from>
                    <xdr:col>6</xdr:col>
                    <xdr:colOff>200025</xdr:colOff>
                    <xdr:row>10</xdr:row>
                    <xdr:rowOff>180975</xdr:rowOff>
                  </from>
                  <to>
                    <xdr:col>7</xdr:col>
                    <xdr:colOff>466725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9" name="Button 420">
              <controlPr defaultSize="0" print="0" autoFill="0" autoPict="0" macro="[0]!EnregistrerBilanCollecte">
                <anchor moveWithCells="1">
                  <from>
                    <xdr:col>0</xdr:col>
                    <xdr:colOff>228600</xdr:colOff>
                    <xdr:row>1</xdr:row>
                    <xdr:rowOff>85725</xdr:rowOff>
                  </from>
                  <to>
                    <xdr:col>1</xdr:col>
                    <xdr:colOff>695325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0" name="Button 421">
              <controlPr defaultSize="0" print="0" autoFill="0" autoPict="0" macro="[0]!Bouton_date">
                <anchor moveWithCells="1">
                  <from>
                    <xdr:col>5</xdr:col>
                    <xdr:colOff>180975</xdr:colOff>
                    <xdr:row>4</xdr:row>
                    <xdr:rowOff>381000</xdr:rowOff>
                  </from>
                  <to>
                    <xdr:col>6</xdr:col>
                    <xdr:colOff>895350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indexed="52"/>
  </sheetPr>
  <dimension ref="A1:P51"/>
  <sheetViews>
    <sheetView showGridLines="0" showRuler="0" zoomScaleNormal="100" workbookViewId="0">
      <selection activeCell="O41" sqref="O41"/>
    </sheetView>
  </sheetViews>
  <sheetFormatPr baseColWidth="10" defaultRowHeight="12.75" x14ac:dyDescent="0.2"/>
  <cols>
    <col min="1" max="11" width="14.7109375" style="105" customWidth="1"/>
    <col min="12" max="12" width="12.7109375" style="105" customWidth="1"/>
    <col min="13" max="13" width="9.85546875" style="136" bestFit="1" customWidth="1"/>
    <col min="14" max="15" width="26.140625" style="105" bestFit="1" customWidth="1"/>
    <col min="16" max="16384" width="11.42578125" style="105"/>
  </cols>
  <sheetData>
    <row r="1" spans="1:14" ht="28.5" customHeight="1" x14ac:dyDescent="0.2">
      <c r="A1" s="310" t="s">
        <v>80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M1" s="181"/>
      <c r="N1" s="176"/>
    </row>
    <row r="2" spans="1:14" ht="24" customHeight="1" x14ac:dyDescent="0.2">
      <c r="C2" s="137" t="str">
        <f>B3</f>
        <v xml:space="preserve"> </v>
      </c>
      <c r="M2" s="184" t="s">
        <v>95</v>
      </c>
      <c r="N2" s="216" t="s">
        <v>156</v>
      </c>
    </row>
    <row r="3" spans="1:14" ht="22.5" customHeight="1" thickBot="1" x14ac:dyDescent="0.25">
      <c r="A3" s="114" t="s">
        <v>81</v>
      </c>
      <c r="B3" s="115" t="str">
        <f>IF(bilan!$M$6="","",bilan!$M$6)</f>
        <v xml:space="preserve"> </v>
      </c>
      <c r="C3" s="15" t="str">
        <f>IF(bilan!$B$6="","",bilan!$B$6)</f>
        <v>14ème</v>
      </c>
      <c r="E3" s="315" t="s">
        <v>82</v>
      </c>
      <c r="F3" s="315"/>
      <c r="I3" s="191"/>
      <c r="M3" s="182" t="s">
        <v>82</v>
      </c>
      <c r="N3" s="177" t="s">
        <v>100</v>
      </c>
    </row>
    <row r="4" spans="1:14" ht="24" customHeight="1" thickBot="1" x14ac:dyDescent="0.25">
      <c r="M4" s="116"/>
      <c r="N4" s="177" t="s">
        <v>101</v>
      </c>
    </row>
    <row r="5" spans="1:14" s="116" customFormat="1" ht="16.5" customHeight="1" thickBot="1" x14ac:dyDescent="0.25">
      <c r="A5" s="311" t="s">
        <v>83</v>
      </c>
      <c r="B5" s="311" t="s">
        <v>78</v>
      </c>
      <c r="C5" s="319"/>
      <c r="D5" s="288" t="s">
        <v>84</v>
      </c>
      <c r="E5" s="289"/>
      <c r="F5" s="288" t="s">
        <v>85</v>
      </c>
      <c r="G5" s="289"/>
      <c r="H5" s="288" t="s">
        <v>86</v>
      </c>
      <c r="I5" s="289"/>
      <c r="J5" s="288" t="s">
        <v>87</v>
      </c>
      <c r="K5" s="289"/>
      <c r="M5" s="183" t="e">
        <f>IF(M6="","","Marché")</f>
        <v>#REF!</v>
      </c>
      <c r="N5" s="215" t="s">
        <v>102</v>
      </c>
    </row>
    <row r="6" spans="1:14" s="116" customFormat="1" ht="16.5" customHeight="1" thickBot="1" x14ac:dyDescent="0.25">
      <c r="A6" s="312"/>
      <c r="B6" s="117" t="s">
        <v>97</v>
      </c>
      <c r="C6" s="118" t="s">
        <v>98</v>
      </c>
      <c r="D6" s="117" t="s">
        <v>88</v>
      </c>
      <c r="E6" s="118" t="s">
        <v>89</v>
      </c>
      <c r="F6" s="117" t="s">
        <v>88</v>
      </c>
      <c r="G6" s="118" t="s">
        <v>89</v>
      </c>
      <c r="H6" s="117" t="s">
        <v>88</v>
      </c>
      <c r="I6" s="118" t="s">
        <v>89</v>
      </c>
      <c r="J6" s="117" t="s">
        <v>88</v>
      </c>
      <c r="K6" s="118" t="s">
        <v>89</v>
      </c>
      <c r="M6" s="185" t="e">
        <f>Itinéraires!#REF!</f>
        <v>#REF!</v>
      </c>
      <c r="N6" s="178"/>
    </row>
    <row r="7" spans="1:14" ht="16.5" customHeight="1" x14ac:dyDescent="0.2">
      <c r="A7" s="119"/>
      <c r="B7" s="120"/>
      <c r="C7" s="128"/>
      <c r="D7" s="120"/>
      <c r="E7" s="121"/>
      <c r="F7" s="120"/>
      <c r="G7" s="121"/>
      <c r="H7" s="120"/>
      <c r="I7" s="121"/>
      <c r="J7" s="120"/>
      <c r="K7" s="121"/>
      <c r="M7" s="185" t="e">
        <f>Itinéraires!#REF!</f>
        <v>#REF!</v>
      </c>
      <c r="N7" s="179" t="e">
        <f>Itinéraires!#REF!</f>
        <v>#REF!</v>
      </c>
    </row>
    <row r="8" spans="1:14" ht="16.5" customHeight="1" x14ac:dyDescent="0.2">
      <c r="A8" s="122"/>
      <c r="B8" s="123"/>
      <c r="C8" s="129"/>
      <c r="D8" s="123"/>
      <c r="E8" s="124"/>
      <c r="F8" s="123"/>
      <c r="G8" s="124"/>
      <c r="H8" s="123"/>
      <c r="I8" s="124"/>
      <c r="J8" s="123"/>
      <c r="K8" s="124"/>
      <c r="M8" s="185" t="e">
        <f>Itinéraires!#REF!</f>
        <v>#REF!</v>
      </c>
      <c r="N8" s="179" t="e">
        <f>Itinéraires!#REF!</f>
        <v>#REF!</v>
      </c>
    </row>
    <row r="9" spans="1:14" ht="16.5" customHeight="1" x14ac:dyDescent="0.2">
      <c r="A9" s="122"/>
      <c r="B9" s="123"/>
      <c r="C9" s="129"/>
      <c r="D9" s="123"/>
      <c r="E9" s="124"/>
      <c r="F9" s="123"/>
      <c r="G9" s="124"/>
      <c r="H9" s="123"/>
      <c r="I9" s="124"/>
      <c r="J9" s="123"/>
      <c r="K9" s="124"/>
      <c r="M9" s="185" t="e">
        <f>Itinéraires!#REF!</f>
        <v>#REF!</v>
      </c>
      <c r="N9" s="179" t="e">
        <f>Itinéraires!#REF!</f>
        <v>#REF!</v>
      </c>
    </row>
    <row r="10" spans="1:14" ht="16.5" customHeight="1" x14ac:dyDescent="0.2">
      <c r="A10" s="122"/>
      <c r="B10" s="123"/>
      <c r="C10" s="129"/>
      <c r="D10" s="123"/>
      <c r="E10" s="124"/>
      <c r="F10" s="123"/>
      <c r="G10" s="124"/>
      <c r="H10" s="123"/>
      <c r="I10" s="124"/>
      <c r="J10" s="123"/>
      <c r="K10" s="124"/>
      <c r="M10" s="185" t="e">
        <f>Itinéraires!#REF!</f>
        <v>#REF!</v>
      </c>
      <c r="N10" s="179" t="e">
        <f>Itinéraires!#REF!</f>
        <v>#REF!</v>
      </c>
    </row>
    <row r="11" spans="1:14" ht="16.5" customHeight="1" x14ac:dyDescent="0.2">
      <c r="A11" s="122"/>
      <c r="B11" s="123"/>
      <c r="C11" s="129"/>
      <c r="D11" s="123"/>
      <c r="E11" s="124"/>
      <c r="F11" s="123"/>
      <c r="G11" s="124"/>
      <c r="H11" s="123"/>
      <c r="I11" s="124"/>
      <c r="J11" s="123"/>
      <c r="K11" s="124"/>
      <c r="M11" s="185" t="e">
        <f>Itinéraires!#REF!</f>
        <v>#REF!</v>
      </c>
      <c r="N11" s="179" t="e">
        <f>Itinéraires!#REF!</f>
        <v>#REF!</v>
      </c>
    </row>
    <row r="12" spans="1:14" ht="16.5" customHeight="1" x14ac:dyDescent="0.2">
      <c r="A12" s="122"/>
      <c r="B12" s="123"/>
      <c r="C12" s="129"/>
      <c r="D12" s="123"/>
      <c r="E12" s="124"/>
      <c r="F12" s="123"/>
      <c r="G12" s="124"/>
      <c r="H12" s="123"/>
      <c r="I12" s="124"/>
      <c r="J12" s="123"/>
      <c r="K12" s="124"/>
      <c r="M12" s="185" t="e">
        <f>Itinéraires!#REF!</f>
        <v>#REF!</v>
      </c>
      <c r="N12" s="179" t="e">
        <f>Itinéraires!#REF!</f>
        <v>#REF!</v>
      </c>
    </row>
    <row r="13" spans="1:14" ht="16.5" customHeight="1" x14ac:dyDescent="0.2">
      <c r="A13" s="122"/>
      <c r="B13" s="123"/>
      <c r="C13" s="129"/>
      <c r="D13" s="123"/>
      <c r="E13" s="124"/>
      <c r="F13" s="123"/>
      <c r="G13" s="124"/>
      <c r="H13" s="123"/>
      <c r="I13" s="124"/>
      <c r="J13" s="123"/>
      <c r="K13" s="124"/>
      <c r="M13" s="185" t="e">
        <f>Itinéraires!#REF!</f>
        <v>#REF!</v>
      </c>
      <c r="N13" s="179" t="e">
        <f>Itinéraires!#REF!</f>
        <v>#REF!</v>
      </c>
    </row>
    <row r="14" spans="1:14" ht="16.5" customHeight="1" x14ac:dyDescent="0.2">
      <c r="A14" s="122"/>
      <c r="B14" s="123"/>
      <c r="C14" s="129"/>
      <c r="D14" s="123"/>
      <c r="E14" s="124"/>
      <c r="F14" s="123"/>
      <c r="G14" s="124"/>
      <c r="H14" s="123"/>
      <c r="I14" s="124"/>
      <c r="J14" s="123"/>
      <c r="K14" s="124"/>
      <c r="M14" s="185" t="e">
        <f>Itinéraires!#REF!</f>
        <v>#REF!</v>
      </c>
      <c r="N14" s="179" t="e">
        <f>Itinéraires!#REF!</f>
        <v>#REF!</v>
      </c>
    </row>
    <row r="15" spans="1:14" ht="16.5" customHeight="1" x14ac:dyDescent="0.2">
      <c r="A15" s="122"/>
      <c r="B15" s="123"/>
      <c r="C15" s="129"/>
      <c r="D15" s="123"/>
      <c r="E15" s="124"/>
      <c r="F15" s="123"/>
      <c r="G15" s="124"/>
      <c r="H15" s="123"/>
      <c r="I15" s="124"/>
      <c r="J15" s="123"/>
      <c r="K15" s="124"/>
      <c r="M15" s="185" t="e">
        <f>Itinéraires!#REF!</f>
        <v>#REF!</v>
      </c>
      <c r="N15" s="179" t="e">
        <f>Itinéraires!#REF!</f>
        <v>#REF!</v>
      </c>
    </row>
    <row r="16" spans="1:14" ht="16.5" customHeight="1" x14ac:dyDescent="0.2">
      <c r="A16" s="122"/>
      <c r="B16" s="123"/>
      <c r="C16" s="129"/>
      <c r="D16" s="123"/>
      <c r="E16" s="124"/>
      <c r="F16" s="123"/>
      <c r="G16" s="124"/>
      <c r="H16" s="123"/>
      <c r="I16" s="124"/>
      <c r="J16" s="123"/>
      <c r="K16" s="124"/>
      <c r="M16" s="185" t="e">
        <f>Itinéraires!#REF!</f>
        <v>#REF!</v>
      </c>
      <c r="N16" s="179" t="e">
        <f>Itinéraires!#REF!</f>
        <v>#REF!</v>
      </c>
    </row>
    <row r="17" spans="1:16" ht="16.5" customHeight="1" x14ac:dyDescent="0.2">
      <c r="A17" s="122"/>
      <c r="B17" s="123"/>
      <c r="C17" s="129"/>
      <c r="D17" s="123"/>
      <c r="E17" s="124"/>
      <c r="F17" s="123"/>
      <c r="G17" s="124"/>
      <c r="H17" s="123"/>
      <c r="I17" s="124"/>
      <c r="J17" s="123"/>
      <c r="K17" s="124"/>
      <c r="M17" s="185" t="e">
        <f>Itinéraires!#REF!</f>
        <v>#REF!</v>
      </c>
      <c r="N17" s="179" t="e">
        <f>Itinéraires!#REF!</f>
        <v>#REF!</v>
      </c>
    </row>
    <row r="18" spans="1:16" ht="16.5" customHeight="1" x14ac:dyDescent="0.2">
      <c r="A18" s="122"/>
      <c r="B18" s="123"/>
      <c r="C18" s="129"/>
      <c r="D18" s="123"/>
      <c r="E18" s="124"/>
      <c r="F18" s="123"/>
      <c r="G18" s="124"/>
      <c r="H18" s="123"/>
      <c r="I18" s="124"/>
      <c r="J18" s="123"/>
      <c r="K18" s="124"/>
      <c r="M18" s="185" t="e">
        <f>Itinéraires!#REF!</f>
        <v>#REF!</v>
      </c>
      <c r="N18" s="179" t="e">
        <f>Itinéraires!#REF!</f>
        <v>#REF!</v>
      </c>
    </row>
    <row r="19" spans="1:16" ht="16.5" customHeight="1" x14ac:dyDescent="0.2">
      <c r="A19" s="122"/>
      <c r="B19" s="123"/>
      <c r="C19" s="129"/>
      <c r="D19" s="123"/>
      <c r="E19" s="124"/>
      <c r="F19" s="123"/>
      <c r="G19" s="124"/>
      <c r="H19" s="123"/>
      <c r="I19" s="124"/>
      <c r="J19" s="123"/>
      <c r="K19" s="124"/>
      <c r="M19" s="185" t="e">
        <f>Itinéraires!#REF!</f>
        <v>#REF!</v>
      </c>
      <c r="N19" s="179" t="e">
        <f>Itinéraires!#REF!</f>
        <v>#REF!</v>
      </c>
    </row>
    <row r="20" spans="1:16" ht="16.5" customHeight="1" x14ac:dyDescent="0.2">
      <c r="A20" s="122"/>
      <c r="B20" s="123"/>
      <c r="C20" s="129"/>
      <c r="D20" s="123"/>
      <c r="E20" s="124"/>
      <c r="F20" s="123"/>
      <c r="G20" s="124"/>
      <c r="H20" s="123"/>
      <c r="I20" s="124"/>
      <c r="J20" s="123"/>
      <c r="K20" s="124"/>
      <c r="M20" s="185" t="e">
        <f>Itinéraires!#REF!</f>
        <v>#REF!</v>
      </c>
      <c r="N20" s="179" t="e">
        <f>Itinéraires!#REF!</f>
        <v>#REF!</v>
      </c>
    </row>
    <row r="21" spans="1:16" ht="16.5" customHeight="1" thickBot="1" x14ac:dyDescent="0.25">
      <c r="A21" s="125"/>
      <c r="B21" s="126"/>
      <c r="C21" s="130"/>
      <c r="D21" s="126"/>
      <c r="E21" s="127"/>
      <c r="F21" s="126"/>
      <c r="G21" s="127"/>
      <c r="H21" s="126"/>
      <c r="I21" s="127"/>
      <c r="J21" s="126"/>
      <c r="K21" s="127"/>
      <c r="M21" s="186" t="e">
        <f>Itinéraires!#REF!</f>
        <v>#REF!</v>
      </c>
      <c r="N21" s="180" t="e">
        <f>Itinéraires!#REF!</f>
        <v>#REF!</v>
      </c>
    </row>
    <row r="22" spans="1:16" ht="13.5" thickBot="1" x14ac:dyDescent="0.25">
      <c r="M22" s="176"/>
    </row>
    <row r="23" spans="1:16" ht="13.5" thickBot="1" x14ac:dyDescent="0.25">
      <c r="M23" s="177" t="str">
        <f>IF(Itinéraires!D14="","",Itinéraires!D14)</f>
        <v>MD142011</v>
      </c>
      <c r="N23" s="195" t="e">
        <f>Itinéraires!#REF!</f>
        <v>#REF!</v>
      </c>
    </row>
    <row r="24" spans="1:16" ht="16.5" customHeight="1" thickBot="1" x14ac:dyDescent="0.25">
      <c r="A24" s="316" t="s">
        <v>96</v>
      </c>
      <c r="B24" s="316"/>
      <c r="C24" s="316"/>
      <c r="D24" s="316"/>
      <c r="E24" s="316"/>
      <c r="F24" s="316"/>
      <c r="H24" s="135" t="s">
        <v>90</v>
      </c>
      <c r="I24" s="317" t="s">
        <v>157</v>
      </c>
      <c r="J24" s="317"/>
      <c r="K24" s="318"/>
      <c r="M24" s="177" t="str">
        <f>IF(Itinéraires!D15="","",Itinéraires!D15)</f>
        <v>MD141011</v>
      </c>
      <c r="N24" s="193" t="e">
        <f>IF(Itinéraires!#REF!="","",Itinéraires!#REF!)</f>
        <v>#REF!</v>
      </c>
    </row>
    <row r="25" spans="1:16" ht="16.5" customHeight="1" x14ac:dyDescent="0.2">
      <c r="A25" s="303" t="s">
        <v>91</v>
      </c>
      <c r="B25" s="304"/>
      <c r="C25" s="304"/>
      <c r="D25" s="292"/>
      <c r="E25" s="292" t="s">
        <v>92</v>
      </c>
      <c r="F25" s="293"/>
      <c r="H25" s="133" t="s">
        <v>99</v>
      </c>
      <c r="I25" s="296" t="e">
        <f>INDEX(O31:O39, MATCH(I24, N31:N39, 0))</f>
        <v>#N/A</v>
      </c>
      <c r="J25" s="296"/>
      <c r="K25" s="291"/>
      <c r="M25" s="177" t="str">
        <f>IF(Itinéraires!D16="","",Itinéraires!D16)</f>
        <v>MD145011</v>
      </c>
      <c r="N25" s="195"/>
    </row>
    <row r="26" spans="1:16" ht="16.5" customHeight="1" thickBot="1" x14ac:dyDescent="0.25">
      <c r="A26" s="305"/>
      <c r="B26" s="306"/>
      <c r="C26" s="306"/>
      <c r="D26" s="294"/>
      <c r="E26" s="294"/>
      <c r="F26" s="295"/>
      <c r="H26" s="133" t="e">
        <f>N23</f>
        <v>#REF!</v>
      </c>
      <c r="I26" s="213" t="e">
        <f>INDEX(TEL, MATCH(I24, N31:N39, 0))</f>
        <v>#N/A</v>
      </c>
      <c r="J26" s="290" t="str">
        <f>N25&amp;" "&amp;N26</f>
        <v xml:space="preserve"> </v>
      </c>
      <c r="K26" s="291"/>
      <c r="M26" s="177" t="str">
        <f>IF(Itinéraires!D17="","",Itinéraires!D17)</f>
        <v>MD146011</v>
      </c>
      <c r="N26" s="194"/>
    </row>
    <row r="27" spans="1:16" ht="16.5" customHeight="1" x14ac:dyDescent="0.2">
      <c r="A27" s="138"/>
      <c r="B27" s="139"/>
      <c r="C27" s="139"/>
      <c r="D27" s="140"/>
      <c r="E27" s="307" t="e">
        <f>N27</f>
        <v>#REF!</v>
      </c>
      <c r="F27" s="308"/>
      <c r="H27" s="219" t="s">
        <v>93</v>
      </c>
      <c r="I27" s="212"/>
      <c r="J27" s="313" t="s">
        <v>94</v>
      </c>
      <c r="K27" s="314"/>
      <c r="M27" s="177" t="str">
        <f>IF(Itinéraires!D18="","",Itinéraires!D18)</f>
        <v>MD144012</v>
      </c>
      <c r="N27" s="188" t="e">
        <f>IF(Itinéraires!#REF!="","",Itinéraires!#REF!)</f>
        <v>#REF!</v>
      </c>
    </row>
    <row r="28" spans="1:16" ht="16.5" customHeight="1" thickBot="1" x14ac:dyDescent="0.25">
      <c r="A28" s="141"/>
      <c r="B28" s="142"/>
      <c r="C28" s="142"/>
      <c r="D28" s="143"/>
      <c r="E28" s="309"/>
      <c r="F28" s="298"/>
      <c r="H28" s="299" t="e">
        <f>INDEX(SIGNATURE, MATCH(I24, noms, 0))</f>
        <v>#N/A</v>
      </c>
      <c r="I28" s="300"/>
      <c r="J28" s="284">
        <f ca="1">TODAY()</f>
        <v>45770</v>
      </c>
      <c r="K28" s="285"/>
      <c r="M28" s="177" t="str">
        <f>IF(Itinéraires!D19="","",Itinéraires!D19)</f>
        <v>MD144012</v>
      </c>
      <c r="N28" s="189" t="e">
        <f>IF(Itinéraires!#REF!="","",Itinéraires!#REF!)</f>
        <v>#REF!</v>
      </c>
    </row>
    <row r="29" spans="1:16" ht="16.5" customHeight="1" x14ac:dyDescent="0.2">
      <c r="A29" s="144"/>
      <c r="B29" s="204"/>
      <c r="C29" s="145"/>
      <c r="D29" s="146"/>
      <c r="E29" s="297" t="e">
        <f>N28</f>
        <v>#REF!</v>
      </c>
      <c r="F29" s="298"/>
      <c r="H29" s="299"/>
      <c r="I29" s="300"/>
      <c r="J29" s="284"/>
      <c r="K29" s="285"/>
      <c r="M29" s="187" t="str">
        <f>IF(Itinéraires!D20="","",Itinéraires!D20)</f>
        <v/>
      </c>
      <c r="N29" s="195" t="e">
        <f>Itinéraires!#REF!</f>
        <v>#REF!</v>
      </c>
    </row>
    <row r="30" spans="1:16" ht="16.5" customHeight="1" thickBot="1" x14ac:dyDescent="0.25">
      <c r="A30" s="147"/>
      <c r="B30" s="148"/>
      <c r="C30" s="148"/>
      <c r="D30" s="149"/>
      <c r="E30" s="294"/>
      <c r="F30" s="295"/>
      <c r="H30" s="301"/>
      <c r="I30" s="302"/>
      <c r="J30" s="286"/>
      <c r="K30" s="287"/>
      <c r="M30" s="187" t="str">
        <f>IF(Itinéraires!D21="","",Itinéraires!D21)</f>
        <v/>
      </c>
      <c r="N30" s="192"/>
    </row>
    <row r="31" spans="1:16" x14ac:dyDescent="0.2">
      <c r="M31" s="187" t="str">
        <f>IF(Itinéraires!D22="","",Itinéraires!D22)</f>
        <v/>
      </c>
      <c r="N31" s="217" t="e">
        <f>IF(Itinéraires!#REF!="","",Itinéraires!#REF!&amp;" "&amp;Itinéraires!#REF!)</f>
        <v>#REF!</v>
      </c>
      <c r="O31" s="220" t="s">
        <v>101</v>
      </c>
      <c r="P31" s="218"/>
    </row>
    <row r="32" spans="1:16" x14ac:dyDescent="0.2">
      <c r="M32" s="187" t="str">
        <f>IF(Itinéraires!D23="","",Itinéraires!D23)</f>
        <v/>
      </c>
      <c r="N32" s="217" t="e">
        <f>IF(Itinéraires!#REF!="","",Itinéraires!#REF!&amp;" "&amp;Itinéraires!#REF!)</f>
        <v>#REF!</v>
      </c>
      <c r="O32" s="220" t="s">
        <v>101</v>
      </c>
      <c r="P32" s="218"/>
    </row>
    <row r="33" spans="13:16" x14ac:dyDescent="0.2">
      <c r="M33" s="187" t="str">
        <f>IF(Itinéraires!D25="","",Itinéraires!D25)</f>
        <v/>
      </c>
      <c r="N33" s="217" t="e">
        <f>IF(Itinéraires!#REF!="","",Itinéraires!#REF!&amp;" "&amp;Itinéraires!#REF!)</f>
        <v>#REF!</v>
      </c>
      <c r="O33" s="220" t="s">
        <v>101</v>
      </c>
      <c r="P33" s="218"/>
    </row>
    <row r="34" spans="13:16" ht="13.5" thickBot="1" x14ac:dyDescent="0.25">
      <c r="M34" s="190" t="str">
        <f>IF(Itinéraires!D26="","",Itinéraires!D26)</f>
        <v/>
      </c>
      <c r="N34" s="217" t="e">
        <f>IF(Itinéraires!#REF!="","",Itinéraires!#REF!&amp;" "&amp;Itinéraires!#REF!)</f>
        <v>#REF!</v>
      </c>
      <c r="O34" s="220" t="s">
        <v>101</v>
      </c>
      <c r="P34" s="218"/>
    </row>
    <row r="35" spans="13:16" x14ac:dyDescent="0.2">
      <c r="N35" s="217" t="e">
        <f>IF(Itinéraires!#REF!="","",Itinéraires!#REF!&amp;" "&amp;Itinéraires!#REF!)</f>
        <v>#REF!</v>
      </c>
      <c r="O35" s="220" t="s">
        <v>101</v>
      </c>
      <c r="P35" s="218"/>
    </row>
    <row r="36" spans="13:16" x14ac:dyDescent="0.2">
      <c r="N36" s="217" t="e">
        <f>IF(Itinéraires!#REF!="","",Itinéraires!#REF!&amp;" "&amp;Itinéraires!#REF!)</f>
        <v>#REF!</v>
      </c>
      <c r="O36" s="220" t="s">
        <v>101</v>
      </c>
      <c r="P36" s="218"/>
    </row>
    <row r="37" spans="13:16" x14ac:dyDescent="0.2">
      <c r="N37" s="217" t="e">
        <f>IF(Itinéraires!#REF!="","",Itinéraires!#REF!&amp;" "&amp;Itinéraires!#REF!)</f>
        <v>#REF!</v>
      </c>
      <c r="O37" s="220" t="s">
        <v>101</v>
      </c>
      <c r="P37" s="218"/>
    </row>
    <row r="38" spans="13:16" x14ac:dyDescent="0.2">
      <c r="N38" s="217" t="e">
        <f>IF(Itinéraires!#REF!="","",Itinéraires!#REF!&amp;" "&amp;Itinéraires!#REF!)</f>
        <v>#REF!</v>
      </c>
      <c r="O38" s="221" t="s">
        <v>156</v>
      </c>
      <c r="P38" s="218"/>
    </row>
    <row r="39" spans="13:16" x14ac:dyDescent="0.2">
      <c r="N39" s="217" t="e">
        <f>IF(Itinéraires!#REF!="","",Itinéraires!#REF!&amp;" "&amp;Itinéraires!#REF!)</f>
        <v>#REF!</v>
      </c>
      <c r="O39" s="221" t="s">
        <v>102</v>
      </c>
      <c r="P39" s="218"/>
    </row>
    <row r="40" spans="13:16" ht="13.5" customHeight="1" x14ac:dyDescent="0.2">
      <c r="N40" s="177" t="e">
        <f>IF(Itinéraires!#REF!="","",Itinéraires!#REF!&amp;" "&amp;Itinéraires!#REF!)</f>
        <v>#REF!</v>
      </c>
    </row>
    <row r="41" spans="13:16" ht="13.5" thickBot="1" x14ac:dyDescent="0.25">
      <c r="N41" s="177" t="e">
        <f>IF(Itinéraires!#REF!="","",Itinéraires!#REF!&amp;" "&amp;Itinéraires!#REF!)</f>
        <v>#REF!</v>
      </c>
    </row>
    <row r="42" spans="13:16" x14ac:dyDescent="0.2">
      <c r="N42" s="195" t="str">
        <f>H27</f>
        <v>Signature</v>
      </c>
      <c r="O42" s="218"/>
    </row>
    <row r="43" spans="13:16" x14ac:dyDescent="0.2">
      <c r="N43" s="222"/>
      <c r="O43" s="223"/>
    </row>
    <row r="44" spans="13:16" x14ac:dyDescent="0.2">
      <c r="N44" s="184"/>
      <c r="O44" s="223"/>
    </row>
    <row r="45" spans="13:16" x14ac:dyDescent="0.2">
      <c r="N45" s="184"/>
      <c r="O45" s="223"/>
    </row>
    <row r="46" spans="13:16" x14ac:dyDescent="0.2">
      <c r="N46" s="184"/>
      <c r="O46" s="223"/>
    </row>
    <row r="47" spans="13:16" x14ac:dyDescent="0.2">
      <c r="N47" s="184"/>
      <c r="O47" s="223"/>
    </row>
    <row r="48" spans="13:16" x14ac:dyDescent="0.2">
      <c r="N48" s="184"/>
      <c r="O48" s="223"/>
    </row>
    <row r="49" spans="14:15" x14ac:dyDescent="0.2">
      <c r="N49" s="184"/>
      <c r="O49" s="223"/>
    </row>
    <row r="50" spans="14:15" x14ac:dyDescent="0.2">
      <c r="N50" s="184"/>
      <c r="O50" s="223"/>
    </row>
    <row r="51" spans="14:15" ht="13.5" thickBot="1" x14ac:dyDescent="0.25">
      <c r="N51" s="182"/>
      <c r="O51" s="223"/>
    </row>
  </sheetData>
  <mergeCells count="19">
    <mergeCell ref="A1:K1"/>
    <mergeCell ref="A5:A6"/>
    <mergeCell ref="J5:K5"/>
    <mergeCell ref="F5:G5"/>
    <mergeCell ref="J27:K27"/>
    <mergeCell ref="E3:F3"/>
    <mergeCell ref="A24:F24"/>
    <mergeCell ref="I24:K24"/>
    <mergeCell ref="B5:C5"/>
    <mergeCell ref="J28:K30"/>
    <mergeCell ref="H5:I5"/>
    <mergeCell ref="J26:K26"/>
    <mergeCell ref="E25:F26"/>
    <mergeCell ref="I25:K25"/>
    <mergeCell ref="E29:F30"/>
    <mergeCell ref="D5:E5"/>
    <mergeCell ref="H28:I30"/>
    <mergeCell ref="A25:D26"/>
    <mergeCell ref="E27:F28"/>
  </mergeCells>
  <phoneticPr fontId="24" type="noConversion"/>
  <dataValidations count="6">
    <dataValidation type="list" allowBlank="1" sqref="A7:A21" xr:uid="{00000000-0002-0000-0100-000000000000}">
      <formula1>$N$6:$N$21</formula1>
    </dataValidation>
    <dataValidation type="list" allowBlank="1" showInputMessage="1" prompt="Indiquer la plage horaire" sqref="E3:F3" xr:uid="{00000000-0002-0000-0100-000001000000}">
      <formula1>$M$1:$M$3</formula1>
    </dataValidation>
    <dataValidation type="list" errorStyle="warning" allowBlank="1" showInputMessage="1" prompt="Indiquer l'atelier" sqref="A27:D30" xr:uid="{00000000-0002-0000-0100-000002000000}">
      <formula1>$M$4:$M$21</formula1>
    </dataValidation>
    <dataValidation type="list" allowBlank="1" sqref="C7:K21" xr:uid="{00000000-0002-0000-0100-000003000000}">
      <formula1>$M$4:$M$21</formula1>
    </dataValidation>
    <dataValidation type="list" allowBlank="1" sqref="I24:K24" xr:uid="{00000000-0002-0000-0100-000004000000}">
      <formula1>$N$30:$N$41</formula1>
    </dataValidation>
    <dataValidation type="list" allowBlank="1" sqref="B7:B21" xr:uid="{00000000-0002-0000-0100-000005000000}">
      <formula1>$M$22:$M$34</formula1>
    </dataValidation>
  </dataValidations>
  <printOptions horizontalCentered="1" verticalCentered="1"/>
  <pageMargins left="0" right="0" top="0" bottom="0" header="0" footer="0"/>
  <pageSetup paperSize="9" scale="86" orientation="landscape" horizont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indexed="40"/>
    <pageSetUpPr fitToPage="1"/>
  </sheetPr>
  <dimension ref="A1:S302"/>
  <sheetViews>
    <sheetView showGridLines="0" tabSelected="1" zoomScale="55" zoomScaleNormal="55" zoomScaleSheetLayoutView="40" workbookViewId="0">
      <selection activeCell="J18" sqref="J18"/>
    </sheetView>
  </sheetViews>
  <sheetFormatPr baseColWidth="10" defaultRowHeight="24" customHeight="1" x14ac:dyDescent="0.45"/>
  <cols>
    <col min="1" max="1" width="26.85546875" style="3" customWidth="1"/>
    <col min="2" max="9" width="14.7109375" style="3" customWidth="1"/>
    <col min="10" max="10" width="18.7109375" style="3" customWidth="1"/>
    <col min="11" max="11" width="20" style="3" customWidth="1"/>
    <col min="12" max="12" width="13.7109375" style="3" customWidth="1"/>
    <col min="13" max="13" width="16.5703125" style="3" customWidth="1"/>
    <col min="14" max="15" width="22.42578125" style="3" customWidth="1"/>
    <col min="16" max="16" width="33.7109375" style="3" customWidth="1"/>
    <col min="17" max="17" width="15.5703125" style="30" customWidth="1"/>
    <col min="18" max="19" width="11.42578125" style="2"/>
    <col min="20" max="16384" width="11.42578125" style="3"/>
  </cols>
  <sheetData>
    <row r="1" spans="1:19" ht="33" x14ac:dyDescent="0.45">
      <c r="A1" s="270" t="s">
        <v>150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</row>
    <row r="2" spans="1:19" ht="9" customHeight="1" x14ac:dyDescent="0.4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9" ht="33" x14ac:dyDescent="0.45">
      <c r="A3" s="272" t="s">
        <v>16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/>
    </row>
    <row r="4" spans="1:19" ht="9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Q4" s="5"/>
    </row>
    <row r="5" spans="1:19" ht="33" x14ac:dyDescent="0.45">
      <c r="A5" s="271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6"/>
      <c r="Q5" s="5"/>
    </row>
    <row r="6" spans="1:19" ht="24" customHeight="1" x14ac:dyDescent="0.45">
      <c r="A6" s="77" t="s">
        <v>74</v>
      </c>
      <c r="B6" s="78" t="str">
        <f>IF('saisie bilan'!$B$6="","",'saisie bilan'!$B$6)</f>
        <v>14ème</v>
      </c>
      <c r="C6" s="7"/>
      <c r="E6" s="8"/>
      <c r="F6" s="340" t="s">
        <v>76</v>
      </c>
      <c r="G6" s="341"/>
      <c r="H6" s="337"/>
      <c r="I6" s="338"/>
      <c r="J6" s="338"/>
      <c r="K6" s="339"/>
      <c r="L6" s="9"/>
      <c r="M6" s="214" t="s">
        <v>157</v>
      </c>
      <c r="N6" s="10"/>
      <c r="Q6" s="5"/>
    </row>
    <row r="7" spans="1:19" ht="24" customHeight="1" x14ac:dyDescent="0.4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1"/>
      <c r="Q7" s="5"/>
    </row>
    <row r="8" spans="1:19" s="12" customFormat="1" ht="28.5" customHeight="1" x14ac:dyDescent="0.2">
      <c r="A8" s="238" t="s">
        <v>75</v>
      </c>
      <c r="B8" s="241" t="s">
        <v>4</v>
      </c>
      <c r="C8" s="241"/>
      <c r="D8" s="241"/>
      <c r="E8" s="1">
        <f>'saisie bilan'!E8</f>
        <v>0</v>
      </c>
      <c r="F8" s="1" t="str">
        <f>'saisie bilan'!F8</f>
        <v/>
      </c>
      <c r="G8" s="1">
        <f>'saisie bilan'!G8</f>
        <v>0</v>
      </c>
      <c r="H8" s="283" t="s">
        <v>145</v>
      </c>
      <c r="I8" s="283"/>
      <c r="J8" s="283"/>
      <c r="K8" s="100">
        <f>'saisie bilan'!K8</f>
        <v>0</v>
      </c>
      <c r="L8" s="1" t="str">
        <f>'saisie bilan'!L8</f>
        <v/>
      </c>
      <c r="M8" s="203">
        <f>'saisie bilan'!M8</f>
        <v>0</v>
      </c>
      <c r="Q8" s="13"/>
    </row>
    <row r="9" spans="1:19" s="12" customFormat="1" ht="29.25" customHeight="1" x14ac:dyDescent="0.2">
      <c r="A9" s="239"/>
      <c r="B9" s="241" t="s">
        <v>10</v>
      </c>
      <c r="C9" s="241"/>
      <c r="D9" s="241"/>
      <c r="E9" s="1">
        <f>'saisie bilan'!E9</f>
        <v>0</v>
      </c>
      <c r="F9" s="1" t="str">
        <f>'saisie bilan'!F9</f>
        <v/>
      </c>
      <c r="G9" s="1">
        <f>'saisie bilan'!G9</f>
        <v>0</v>
      </c>
      <c r="H9" s="283" t="s">
        <v>146</v>
      </c>
      <c r="I9" s="283"/>
      <c r="J9" s="283"/>
      <c r="K9" s="100">
        <f>'saisie bilan'!K9</f>
        <v>0</v>
      </c>
      <c r="L9" s="1" t="str">
        <f>'saisie bilan'!L9</f>
        <v/>
      </c>
      <c r="M9" s="203">
        <f>'saisie bilan'!M9</f>
        <v>0</v>
      </c>
      <c r="Q9" s="13"/>
    </row>
    <row r="10" spans="1:19" ht="29.25" customHeight="1" x14ac:dyDescent="0.45">
      <c r="A10" s="240"/>
      <c r="B10" s="241" t="s">
        <v>11</v>
      </c>
      <c r="C10" s="241"/>
      <c r="D10" s="241"/>
      <c r="E10" s="1">
        <f>'saisie bilan'!E10</f>
        <v>0</v>
      </c>
      <c r="F10" s="1" t="str">
        <f>'saisie bilan'!F10</f>
        <v/>
      </c>
      <c r="G10" s="1">
        <f>'saisie bilan'!G10</f>
        <v>0</v>
      </c>
      <c r="H10" s="283" t="s">
        <v>147</v>
      </c>
      <c r="I10" s="283"/>
      <c r="J10" s="283"/>
      <c r="K10" s="100">
        <f>'saisie bilan'!K10</f>
        <v>0</v>
      </c>
      <c r="L10" s="1" t="str">
        <f>'saisie bilan'!L10</f>
        <v/>
      </c>
      <c r="M10" s="203">
        <f>'saisie bilan'!M10</f>
        <v>0</v>
      </c>
      <c r="Q10" s="5"/>
    </row>
    <row r="11" spans="1:19" ht="18" customHeight="1" x14ac:dyDescent="0.45">
      <c r="B11" s="15"/>
      <c r="C11" s="15"/>
      <c r="Q11" s="5"/>
    </row>
    <row r="12" spans="1:19" ht="24" customHeight="1" x14ac:dyDescent="0.45">
      <c r="A12" s="282" t="s">
        <v>21</v>
      </c>
      <c r="B12" s="282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</row>
    <row r="13" spans="1:19" ht="24" customHeight="1" x14ac:dyDescent="0.4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5"/>
    </row>
    <row r="14" spans="1:19" ht="50.25" customHeight="1" x14ac:dyDescent="0.45">
      <c r="A14" s="79" t="s">
        <v>7</v>
      </c>
      <c r="B14" s="236" t="s">
        <v>28</v>
      </c>
      <c r="C14" s="237"/>
      <c r="D14" s="234" t="s">
        <v>29</v>
      </c>
      <c r="E14" s="235"/>
      <c r="F14" s="236" t="s">
        <v>30</v>
      </c>
      <c r="G14" s="237"/>
      <c r="H14" s="236" t="s">
        <v>31</v>
      </c>
      <c r="I14" s="237"/>
      <c r="J14" s="80" t="s">
        <v>8</v>
      </c>
      <c r="K14" s="80" t="s">
        <v>9</v>
      </c>
      <c r="L14" s="236" t="s">
        <v>22</v>
      </c>
      <c r="M14" s="237"/>
      <c r="N14" s="81" t="s">
        <v>24</v>
      </c>
      <c r="O14" s="82" t="s">
        <v>149</v>
      </c>
      <c r="P14" s="79" t="s">
        <v>20</v>
      </c>
      <c r="Q14" s="79" t="s">
        <v>25</v>
      </c>
    </row>
    <row r="15" spans="1:19" ht="50.25" customHeight="1" x14ac:dyDescent="0.45">
      <c r="A15" s="277" t="s">
        <v>70</v>
      </c>
      <c r="B15" s="278"/>
      <c r="C15" s="278"/>
      <c r="D15" s="279"/>
      <c r="E15" s="279"/>
      <c r="F15" s="279"/>
      <c r="G15" s="279"/>
      <c r="H15" s="279"/>
      <c r="I15" s="279"/>
      <c r="J15" s="279"/>
      <c r="K15" s="279"/>
      <c r="L15" s="278"/>
      <c r="M15" s="278"/>
      <c r="N15" s="279"/>
      <c r="O15" s="279"/>
      <c r="P15" s="279"/>
      <c r="Q15" s="280"/>
    </row>
    <row r="16" spans="1:19" s="27" customFormat="1" ht="35.25" customHeight="1" x14ac:dyDescent="0.2">
      <c r="A16" s="42" t="str">
        <f>IF('saisie bilan'!A16="","",'saisie bilan'!A16)</f>
        <v/>
      </c>
      <c r="B16" s="19" t="str">
        <f>IF('saisie bilan'!B16=0,"",'saisie bilan'!B16)</f>
        <v/>
      </c>
      <c r="C16" s="20" t="str">
        <f>IF('saisie bilan'!C16="","",'saisie bilan'!C16)</f>
        <v/>
      </c>
      <c r="D16" s="40" t="str">
        <f>IF('saisie bilan'!D16=0,"",'saisie bilan'!D16)</f>
        <v/>
      </c>
      <c r="E16" s="20" t="str">
        <f>IF('saisie bilan'!E16="","",'saisie bilan'!E16)</f>
        <v/>
      </c>
      <c r="F16" s="19" t="str">
        <f>IF('saisie bilan'!F16=0,"",'saisie bilan'!F16)</f>
        <v/>
      </c>
      <c r="G16" s="20" t="str">
        <f>IF('saisie bilan'!G16="","",'saisie bilan'!G16)</f>
        <v/>
      </c>
      <c r="H16" s="19" t="str">
        <f>IF('saisie bilan'!H16=0,"",'saisie bilan'!H16)</f>
        <v/>
      </c>
      <c r="I16" s="20" t="str">
        <f>IF('saisie bilan'!I16="","",'saisie bilan'!I16)</f>
        <v/>
      </c>
      <c r="J16" s="21" t="str">
        <f>IF('saisie bilan'!J16="","",'saisie bilan'!J16)</f>
        <v/>
      </c>
      <c r="K16" s="22" t="str">
        <f>IF('saisie bilan'!K16="","",'saisie bilan'!K16)</f>
        <v/>
      </c>
      <c r="L16" s="86" t="str">
        <f>IF('saisie bilan'!L16="","",'saisie bilan'!L16)</f>
        <v/>
      </c>
      <c r="M16" s="20" t="str">
        <f>IF('saisie bilan'!M16="","",'saisie bilan'!M16)</f>
        <v/>
      </c>
      <c r="N16" s="23" t="str">
        <f>IF(AND(MID($A16,1,2)="OM",'saisie bilan'!N16="",'saisie bilan'!O16&gt;0),'saisie bilan'!O16,IF(MID($A16,1,2)="OM",'saisie bilan'!N16,IF(AND(MID($A16,1,2)="SO",'saisie bilan'!N16="",'saisie bilan'!O16&gt;0),'saisie bilan'!O16,IF(MID($A16,1,2)="SO",'saisie bilan'!N16,""))))</f>
        <v/>
      </c>
      <c r="O16" s="24" t="str">
        <f>IF(AND(MID($A16,1,2)="PE",'saisie bilan'!O16="",'saisie bilan'!O16&gt;0),'saisie bilan'!O16,IF(MID($A16,1,2)="PE",'saisie bilan'!O16,IF(AND(MID($A16,1,2)="SO",'saisie bilan'!O16="",'saisie bilan'!O16&gt;0),'saisie bilan'!O16,IF(MID($A16,1,2)="SO",'saisie bilan'!O16,""))))</f>
        <v/>
      </c>
      <c r="P16" s="113" t="str">
        <f>IF('saisie bilan'!P16="","",'saisie bilan'!P16)</f>
        <v/>
      </c>
      <c r="Q16" s="25" t="str">
        <f>IF('saisie bilan'!Q16="","",'saisie bilan'!Q16)</f>
        <v/>
      </c>
      <c r="R16" s="26"/>
      <c r="S16" s="26"/>
    </row>
    <row r="17" spans="1:19" s="27" customFormat="1" ht="35.25" customHeight="1" x14ac:dyDescent="0.2">
      <c r="A17" s="42" t="str">
        <f>IF('saisie bilan'!A17="","",'saisie bilan'!A17)</f>
        <v/>
      </c>
      <c r="B17" s="19" t="str">
        <f>IF('saisie bilan'!B17=0,"",'saisie bilan'!B17)</f>
        <v/>
      </c>
      <c r="C17" s="20" t="str">
        <f>IF('saisie bilan'!C17="","",'saisie bilan'!C17)</f>
        <v/>
      </c>
      <c r="D17" s="40" t="str">
        <f>IF('saisie bilan'!D17=0,"",'saisie bilan'!D17)</f>
        <v/>
      </c>
      <c r="E17" s="20" t="str">
        <f>IF('saisie bilan'!E17="","",'saisie bilan'!E17)</f>
        <v/>
      </c>
      <c r="F17" s="19" t="str">
        <f>IF('saisie bilan'!F17=0,"",'saisie bilan'!F17)</f>
        <v/>
      </c>
      <c r="G17" s="20" t="str">
        <f>IF('saisie bilan'!G17="","",'saisie bilan'!G17)</f>
        <v/>
      </c>
      <c r="H17" s="19" t="str">
        <f>IF('saisie bilan'!H17=0,"",'saisie bilan'!H17)</f>
        <v/>
      </c>
      <c r="I17" s="20" t="str">
        <f>IF('saisie bilan'!I17="","",'saisie bilan'!I17)</f>
        <v/>
      </c>
      <c r="J17" s="21" t="str">
        <f>IF('saisie bilan'!J17="","",'saisie bilan'!J17)</f>
        <v/>
      </c>
      <c r="K17" s="22" t="str">
        <f>IF('saisie bilan'!K17="","",'saisie bilan'!K17)</f>
        <v/>
      </c>
      <c r="L17" s="86" t="str">
        <f>IF('saisie bilan'!L17="","",'saisie bilan'!L17)</f>
        <v/>
      </c>
      <c r="M17" s="20" t="str">
        <f>IF('saisie bilan'!M17="","",'saisie bilan'!M17)</f>
        <v/>
      </c>
      <c r="N17" s="23" t="str">
        <f>IF(AND(MID($A17,1,2)="OM",'saisie bilan'!N17="",'saisie bilan'!O17&gt;0),'saisie bilan'!O17,IF(MID($A17,1,2)="OM",'saisie bilan'!N17,IF(AND(MID($A17,1,2)="SO",'saisie bilan'!N17="",'saisie bilan'!O17&gt;0),'saisie bilan'!O17,IF(MID($A17,1,2)="SO",'saisie bilan'!N17,""))))</f>
        <v/>
      </c>
      <c r="O17" s="24" t="str">
        <f>IF(AND(MID($A17,1,2)="PE",'saisie bilan'!O17="",'saisie bilan'!O17&gt;0),'saisie bilan'!O17,IF(MID($A17,1,2)="PE",'saisie bilan'!O17,IF(AND(MID($A17,1,2)="SO",'saisie bilan'!O17="",'saisie bilan'!O17&gt;0),'saisie bilan'!O17,IF(MID($A17,1,2)="SO",'saisie bilan'!O17,""))))</f>
        <v/>
      </c>
      <c r="P17" s="113" t="str">
        <f>IF('saisie bilan'!P17="","",'saisie bilan'!P17)</f>
        <v/>
      </c>
      <c r="Q17" s="25" t="str">
        <f>IF('saisie bilan'!Q17="","",'saisie bilan'!Q17)</f>
        <v/>
      </c>
      <c r="R17" s="26"/>
      <c r="S17" s="26"/>
    </row>
    <row r="18" spans="1:19" s="27" customFormat="1" ht="35.25" customHeight="1" x14ac:dyDescent="0.2">
      <c r="A18" s="42" t="str">
        <f>IF('saisie bilan'!A18="","",'saisie bilan'!A18)</f>
        <v/>
      </c>
      <c r="B18" s="19" t="str">
        <f>IF('saisie bilan'!B18=0,"",'saisie bilan'!B18)</f>
        <v/>
      </c>
      <c r="C18" s="20" t="str">
        <f>IF('saisie bilan'!C18="","",'saisie bilan'!C18)</f>
        <v/>
      </c>
      <c r="D18" s="40" t="str">
        <f>IF('saisie bilan'!D18=0,"",'saisie bilan'!D18)</f>
        <v/>
      </c>
      <c r="E18" s="20" t="str">
        <f>IF('saisie bilan'!E18="","",'saisie bilan'!E18)</f>
        <v/>
      </c>
      <c r="F18" s="19" t="str">
        <f>IF('saisie bilan'!F18=0,"",'saisie bilan'!F18)</f>
        <v/>
      </c>
      <c r="G18" s="20" t="str">
        <f>IF('saisie bilan'!G18="","",'saisie bilan'!G18)</f>
        <v/>
      </c>
      <c r="H18" s="19" t="str">
        <f>IF('saisie bilan'!H18=0,"",'saisie bilan'!H18)</f>
        <v/>
      </c>
      <c r="I18" s="20" t="str">
        <f>IF('saisie bilan'!I18="","",'saisie bilan'!I18)</f>
        <v/>
      </c>
      <c r="J18" s="21" t="str">
        <f>IF('saisie bilan'!J18="","",'saisie bilan'!J18)</f>
        <v/>
      </c>
      <c r="K18" s="22" t="str">
        <f>IF('saisie bilan'!K18="","",'saisie bilan'!K18)</f>
        <v/>
      </c>
      <c r="L18" s="86" t="str">
        <f>IF('saisie bilan'!L18="","",'saisie bilan'!L18)</f>
        <v/>
      </c>
      <c r="M18" s="20" t="str">
        <f>IF('saisie bilan'!M18="","",'saisie bilan'!M18)</f>
        <v/>
      </c>
      <c r="N18" s="23" t="str">
        <f>IF(AND(MID($A18,1,2)="OM",'saisie bilan'!N18="",'saisie bilan'!O18&gt;0),'saisie bilan'!O18,IF(MID($A18,1,2)="OM",'saisie bilan'!N18,IF(AND(MID($A18,1,2)="SO",'saisie bilan'!N18="",'saisie bilan'!O18&gt;0),'saisie bilan'!O18,IF(MID($A18,1,2)="SO",'saisie bilan'!N18,""))))</f>
        <v/>
      </c>
      <c r="O18" s="24" t="str">
        <f>IF(AND(MID($A18,1,2)="PE",'saisie bilan'!O18="",'saisie bilan'!O18&gt;0),'saisie bilan'!O18,IF(MID($A18,1,2)="PE",'saisie bilan'!O18,IF(AND(MID($A18,1,2)="SO",'saisie bilan'!O18="",'saisie bilan'!O18&gt;0),'saisie bilan'!O18,IF(MID($A18,1,2)="SO",'saisie bilan'!O18,""))))</f>
        <v/>
      </c>
      <c r="P18" s="113" t="str">
        <f>IF('saisie bilan'!P18="","",'saisie bilan'!P18)</f>
        <v/>
      </c>
      <c r="Q18" s="25" t="str">
        <f>IF('saisie bilan'!Q18="","",'saisie bilan'!Q18)</f>
        <v/>
      </c>
      <c r="R18" s="26"/>
      <c r="S18" s="26"/>
    </row>
    <row r="19" spans="1:19" s="27" customFormat="1" ht="35.25" customHeight="1" x14ac:dyDescent="0.2">
      <c r="A19" s="42" t="str">
        <f>IF('saisie bilan'!A19="","",'saisie bilan'!A19)</f>
        <v/>
      </c>
      <c r="B19" s="19" t="str">
        <f>IF('saisie bilan'!B19=0,"",'saisie bilan'!B19)</f>
        <v/>
      </c>
      <c r="C19" s="20" t="str">
        <f>IF('saisie bilan'!C19="","",'saisie bilan'!C19)</f>
        <v/>
      </c>
      <c r="D19" s="40" t="str">
        <f>IF('saisie bilan'!D19=0,"",'saisie bilan'!D19)</f>
        <v/>
      </c>
      <c r="E19" s="20" t="str">
        <f>IF('saisie bilan'!E19="","",'saisie bilan'!E19)</f>
        <v/>
      </c>
      <c r="F19" s="19" t="str">
        <f>IF('saisie bilan'!F19=0,"",'saisie bilan'!F19)</f>
        <v/>
      </c>
      <c r="G19" s="20" t="str">
        <f>IF('saisie bilan'!G19="","",'saisie bilan'!G19)</f>
        <v/>
      </c>
      <c r="H19" s="19" t="str">
        <f>IF('saisie bilan'!H19=0,"",'saisie bilan'!H19)</f>
        <v/>
      </c>
      <c r="I19" s="20" t="str">
        <f>IF('saisie bilan'!I19="","",'saisie bilan'!I19)</f>
        <v/>
      </c>
      <c r="J19" s="21" t="str">
        <f>IF('saisie bilan'!J19="","",'saisie bilan'!J19)</f>
        <v/>
      </c>
      <c r="K19" s="22" t="str">
        <f>IF('saisie bilan'!K19="","",'saisie bilan'!K19)</f>
        <v/>
      </c>
      <c r="L19" s="86" t="str">
        <f>IF('saisie bilan'!L19="","",'saisie bilan'!L19)</f>
        <v/>
      </c>
      <c r="M19" s="20" t="str">
        <f>IF('saisie bilan'!M19="","",'saisie bilan'!M19)</f>
        <v/>
      </c>
      <c r="N19" s="23" t="str">
        <f>IF(AND(MID($A19,1,2)="OM",'saisie bilan'!N19="",'saisie bilan'!O19&gt;0),'saisie bilan'!O19,IF(MID($A19,1,2)="OM",'saisie bilan'!N19,IF(AND(MID($A19,1,2)="SO",'saisie bilan'!N19="",'saisie bilan'!O19&gt;0),'saisie bilan'!O19,IF(MID($A19,1,2)="SO",'saisie bilan'!N19,""))))</f>
        <v/>
      </c>
      <c r="O19" s="24" t="str">
        <f>IF(AND(MID($A19,1,2)="PE",'saisie bilan'!O19="",'saisie bilan'!O19&gt;0),'saisie bilan'!O19,IF(MID($A19,1,2)="PE",'saisie bilan'!O19,IF(AND(MID($A19,1,2)="SO",'saisie bilan'!O19="",'saisie bilan'!O19&gt;0),'saisie bilan'!O19,IF(MID($A19,1,2)="SO",'saisie bilan'!O19,""))))</f>
        <v/>
      </c>
      <c r="P19" s="113" t="str">
        <f>IF('saisie bilan'!P19="","",'saisie bilan'!P19)</f>
        <v/>
      </c>
      <c r="Q19" s="25" t="str">
        <f>IF('saisie bilan'!Q19="","",'saisie bilan'!Q19)</f>
        <v/>
      </c>
      <c r="R19" s="26"/>
      <c r="S19" s="26"/>
    </row>
    <row r="20" spans="1:19" s="27" customFormat="1" ht="35.25" customHeight="1" x14ac:dyDescent="0.2">
      <c r="A20" s="42" t="str">
        <f>IF('saisie bilan'!A20="","",'saisie bilan'!A20)</f>
        <v/>
      </c>
      <c r="B20" s="19" t="str">
        <f>IF('saisie bilan'!B20=0,"",'saisie bilan'!B20)</f>
        <v/>
      </c>
      <c r="C20" s="20" t="str">
        <f>IF('saisie bilan'!C20="","",'saisie bilan'!C20)</f>
        <v/>
      </c>
      <c r="D20" s="40" t="str">
        <f>IF('saisie bilan'!D20=0,"",'saisie bilan'!D20)</f>
        <v/>
      </c>
      <c r="E20" s="20" t="str">
        <f>IF('saisie bilan'!E20="","",'saisie bilan'!E20)</f>
        <v/>
      </c>
      <c r="F20" s="19" t="str">
        <f>IF('saisie bilan'!F20=0,"",'saisie bilan'!F20)</f>
        <v/>
      </c>
      <c r="G20" s="20" t="str">
        <f>IF('saisie bilan'!G20="","",'saisie bilan'!G20)</f>
        <v/>
      </c>
      <c r="H20" s="19" t="str">
        <f>IF('saisie bilan'!H20=0,"",'saisie bilan'!H20)</f>
        <v/>
      </c>
      <c r="I20" s="20" t="str">
        <f>IF('saisie bilan'!I20="","",'saisie bilan'!I20)</f>
        <v/>
      </c>
      <c r="J20" s="21" t="str">
        <f>IF('saisie bilan'!J20="","",'saisie bilan'!J20)</f>
        <v/>
      </c>
      <c r="K20" s="22" t="str">
        <f>IF('saisie bilan'!K20="","",'saisie bilan'!K20)</f>
        <v/>
      </c>
      <c r="L20" s="86" t="str">
        <f>IF('saisie bilan'!L20="","",'saisie bilan'!L20)</f>
        <v/>
      </c>
      <c r="M20" s="20" t="str">
        <f>IF('saisie bilan'!M20="","",'saisie bilan'!M20)</f>
        <v/>
      </c>
      <c r="N20" s="23" t="str">
        <f>IF(AND(MID($A20,1,2)="OM",'saisie bilan'!N20="",'saisie bilan'!O20&gt;0),'saisie bilan'!O20,IF(MID($A20,1,2)="OM",'saisie bilan'!N20,IF(AND(MID($A20,1,2)="SO",'saisie bilan'!N20="",'saisie bilan'!O20&gt;0),'saisie bilan'!O20,IF(MID($A20,1,2)="SO",'saisie bilan'!N20,""))))</f>
        <v/>
      </c>
      <c r="O20" s="24" t="str">
        <f>IF(AND(MID($A20,1,2)="PE",'saisie bilan'!O20="",'saisie bilan'!O20&gt;0),'saisie bilan'!O20,IF(MID($A20,1,2)="PE",'saisie bilan'!O20,IF(AND(MID($A20,1,2)="SO",'saisie bilan'!O20="",'saisie bilan'!O20&gt;0),'saisie bilan'!O20,IF(MID($A20,1,2)="SO",'saisie bilan'!O20,""))))</f>
        <v/>
      </c>
      <c r="P20" s="113" t="str">
        <f>IF('saisie bilan'!P20="","",'saisie bilan'!P20)</f>
        <v/>
      </c>
      <c r="Q20" s="25" t="str">
        <f>IF('saisie bilan'!Q20="","",'saisie bilan'!Q20)</f>
        <v/>
      </c>
      <c r="R20" s="26"/>
      <c r="S20" s="26"/>
    </row>
    <row r="21" spans="1:19" s="27" customFormat="1" ht="35.25" customHeight="1" x14ac:dyDescent="0.2">
      <c r="A21" s="42" t="str">
        <f>IF('saisie bilan'!A21="","",'saisie bilan'!A21)</f>
        <v/>
      </c>
      <c r="B21" s="19" t="str">
        <f>IF('saisie bilan'!B21=0,"",'saisie bilan'!B21)</f>
        <v/>
      </c>
      <c r="C21" s="20" t="str">
        <f>IF('saisie bilan'!C21="","",'saisie bilan'!C21)</f>
        <v/>
      </c>
      <c r="D21" s="40" t="str">
        <f>IF('saisie bilan'!D21=0,"",'saisie bilan'!D21)</f>
        <v/>
      </c>
      <c r="E21" s="20" t="str">
        <f>IF('saisie bilan'!E21="","",'saisie bilan'!E21)</f>
        <v/>
      </c>
      <c r="F21" s="19" t="str">
        <f>IF('saisie bilan'!F21=0,"",'saisie bilan'!F21)</f>
        <v/>
      </c>
      <c r="G21" s="20" t="str">
        <f>IF('saisie bilan'!G21="","",'saisie bilan'!G21)</f>
        <v/>
      </c>
      <c r="H21" s="19" t="str">
        <f>IF('saisie bilan'!H21=0,"",'saisie bilan'!H21)</f>
        <v/>
      </c>
      <c r="I21" s="20" t="str">
        <f>IF('saisie bilan'!I21="","",'saisie bilan'!I21)</f>
        <v/>
      </c>
      <c r="J21" s="21" t="str">
        <f>IF('saisie bilan'!J21="","",'saisie bilan'!J21)</f>
        <v/>
      </c>
      <c r="K21" s="22" t="str">
        <f>IF('saisie bilan'!K21="","",'saisie bilan'!K21)</f>
        <v/>
      </c>
      <c r="L21" s="86" t="str">
        <f>IF('saisie bilan'!L21="","",'saisie bilan'!L21)</f>
        <v/>
      </c>
      <c r="M21" s="20" t="str">
        <f>IF('saisie bilan'!M21="","",'saisie bilan'!M21)</f>
        <v/>
      </c>
      <c r="N21" s="23" t="str">
        <f>IF(AND(MID($A21,1,2)="OM",'saisie bilan'!N21="",'saisie bilan'!O21&gt;0),'saisie bilan'!O21,IF(MID($A21,1,2)="OM",'saisie bilan'!N21,IF(AND(MID($A21,1,2)="SO",'saisie bilan'!N21="",'saisie bilan'!O21&gt;0),'saisie bilan'!O21,IF(MID($A21,1,2)="SO",'saisie bilan'!N21,""))))</f>
        <v/>
      </c>
      <c r="O21" s="24" t="str">
        <f>IF(AND(MID($A21,1,2)="PE",'saisie bilan'!O21="",'saisie bilan'!O21&gt;0),'saisie bilan'!O21,IF(MID($A21,1,2)="PE",'saisie bilan'!O21,IF(AND(MID($A21,1,2)="SO",'saisie bilan'!O21="",'saisie bilan'!O21&gt;0),'saisie bilan'!O21,IF(MID($A21,1,2)="SO",'saisie bilan'!O21,""))))</f>
        <v/>
      </c>
      <c r="P21" s="113" t="str">
        <f>IF('saisie bilan'!P21="","",'saisie bilan'!P21)</f>
        <v/>
      </c>
      <c r="Q21" s="25" t="str">
        <f>IF('saisie bilan'!Q21="","",'saisie bilan'!Q21)</f>
        <v/>
      </c>
      <c r="R21" s="26"/>
      <c r="S21" s="26"/>
    </row>
    <row r="22" spans="1:19" s="27" customFormat="1" ht="35.25" customHeight="1" x14ac:dyDescent="0.2">
      <c r="A22" s="42" t="str">
        <f>IF('saisie bilan'!A22="","",'saisie bilan'!A22)</f>
        <v/>
      </c>
      <c r="B22" s="19" t="str">
        <f>IF('saisie bilan'!B22=0,"",'saisie bilan'!B22)</f>
        <v/>
      </c>
      <c r="C22" s="20" t="str">
        <f>IF('saisie bilan'!C22="","",'saisie bilan'!C22)</f>
        <v/>
      </c>
      <c r="D22" s="40" t="str">
        <f>IF('saisie bilan'!D22=0,"",'saisie bilan'!D22)</f>
        <v/>
      </c>
      <c r="E22" s="20" t="str">
        <f>IF('saisie bilan'!E22="","",'saisie bilan'!E22)</f>
        <v/>
      </c>
      <c r="F22" s="19" t="str">
        <f>IF('saisie bilan'!F22=0,"",'saisie bilan'!F22)</f>
        <v/>
      </c>
      <c r="G22" s="20" t="str">
        <f>IF('saisie bilan'!G22="","",'saisie bilan'!G22)</f>
        <v/>
      </c>
      <c r="H22" s="19" t="str">
        <f>IF('saisie bilan'!H22=0,"",'saisie bilan'!H22)</f>
        <v/>
      </c>
      <c r="I22" s="20" t="str">
        <f>IF('saisie bilan'!I22="","",'saisie bilan'!I22)</f>
        <v/>
      </c>
      <c r="J22" s="21" t="str">
        <f>IF('saisie bilan'!J22="","",'saisie bilan'!J22)</f>
        <v/>
      </c>
      <c r="K22" s="22" t="str">
        <f>IF('saisie bilan'!K22="","",'saisie bilan'!K22)</f>
        <v/>
      </c>
      <c r="L22" s="86" t="str">
        <f>IF('saisie bilan'!L22="","",'saisie bilan'!L22)</f>
        <v/>
      </c>
      <c r="M22" s="20" t="str">
        <f>IF('saisie bilan'!M22="","",'saisie bilan'!M22)</f>
        <v/>
      </c>
      <c r="N22" s="23" t="str">
        <f>IF(AND(MID($A22,1,2)="OM",'saisie bilan'!N22="",'saisie bilan'!O22&gt;0),'saisie bilan'!O22,IF(MID($A22,1,2)="OM",'saisie bilan'!N22,IF(AND(MID($A22,1,2)="SO",'saisie bilan'!N22="",'saisie bilan'!O22&gt;0),'saisie bilan'!O22,IF(MID($A22,1,2)="SO",'saisie bilan'!N22,""))))</f>
        <v/>
      </c>
      <c r="O22" s="24" t="str">
        <f>IF(AND(MID($A22,1,2)="PE",'saisie bilan'!O22="",'saisie bilan'!O22&gt;0),'saisie bilan'!O22,IF(MID($A22,1,2)="PE",'saisie bilan'!O22,IF(AND(MID($A22,1,2)="SO",'saisie bilan'!O22="",'saisie bilan'!O22&gt;0),'saisie bilan'!O22,IF(MID($A22,1,2)="SO",'saisie bilan'!O22,""))))</f>
        <v/>
      </c>
      <c r="P22" s="113" t="str">
        <f>IF('saisie bilan'!P22="","",'saisie bilan'!P22)</f>
        <v/>
      </c>
      <c r="Q22" s="25" t="str">
        <f>IF('saisie bilan'!Q22="","",'saisie bilan'!Q22)</f>
        <v/>
      </c>
      <c r="R22" s="26"/>
      <c r="S22" s="26"/>
    </row>
    <row r="23" spans="1:19" s="27" customFormat="1" ht="35.25" customHeight="1" x14ac:dyDescent="0.2">
      <c r="A23" s="42" t="str">
        <f>IF('saisie bilan'!A23="","",'saisie bilan'!A23)</f>
        <v/>
      </c>
      <c r="B23" s="19" t="str">
        <f>IF('saisie bilan'!B23=0,"",'saisie bilan'!B23)</f>
        <v/>
      </c>
      <c r="C23" s="20" t="str">
        <f>IF('saisie bilan'!C23="","",'saisie bilan'!C23)</f>
        <v/>
      </c>
      <c r="D23" s="40" t="str">
        <f>IF('saisie bilan'!D23=0,"",'saisie bilan'!D23)</f>
        <v/>
      </c>
      <c r="E23" s="20" t="str">
        <f>IF('saisie bilan'!E23="","",'saisie bilan'!E23)</f>
        <v/>
      </c>
      <c r="F23" s="19" t="str">
        <f>IF('saisie bilan'!F23=0,"",'saisie bilan'!F23)</f>
        <v/>
      </c>
      <c r="G23" s="20" t="str">
        <f>IF('saisie bilan'!G23="","",'saisie bilan'!G23)</f>
        <v/>
      </c>
      <c r="H23" s="19" t="str">
        <f>IF('saisie bilan'!H23=0,"",'saisie bilan'!H23)</f>
        <v/>
      </c>
      <c r="I23" s="20" t="str">
        <f>IF('saisie bilan'!I23="","",'saisie bilan'!I23)</f>
        <v/>
      </c>
      <c r="J23" s="21" t="str">
        <f>IF('saisie bilan'!J23="","",'saisie bilan'!J23)</f>
        <v/>
      </c>
      <c r="K23" s="22" t="str">
        <f>IF('saisie bilan'!K23="","",'saisie bilan'!K23)</f>
        <v/>
      </c>
      <c r="L23" s="86" t="str">
        <f>IF('saisie bilan'!L23="","",'saisie bilan'!L23)</f>
        <v/>
      </c>
      <c r="M23" s="20" t="str">
        <f>IF('saisie bilan'!M23="","",'saisie bilan'!M23)</f>
        <v/>
      </c>
      <c r="N23" s="23" t="str">
        <f>IF(AND(MID($A23,1,2)="OM",'saisie bilan'!N23="",'saisie bilan'!O23&gt;0),'saisie bilan'!O23,IF(MID($A23,1,2)="OM",'saisie bilan'!N23,IF(AND(MID($A23,1,2)="SO",'saisie bilan'!N23="",'saisie bilan'!O23&gt;0),'saisie bilan'!O23,IF(MID($A23,1,2)="SO",'saisie bilan'!N23,""))))</f>
        <v/>
      </c>
      <c r="O23" s="24" t="str">
        <f>IF(AND(MID($A23,1,2)="PE",'saisie bilan'!O23="",'saisie bilan'!O23&gt;0),'saisie bilan'!O23,IF(MID($A23,1,2)="PE",'saisie bilan'!O23,IF(AND(MID($A23,1,2)="SO",'saisie bilan'!O23="",'saisie bilan'!O23&gt;0),'saisie bilan'!O23,IF(MID($A23,1,2)="SO",'saisie bilan'!O23,""))))</f>
        <v/>
      </c>
      <c r="P23" s="113" t="str">
        <f>IF('saisie bilan'!P23="","",'saisie bilan'!P23)</f>
        <v/>
      </c>
      <c r="Q23" s="25" t="str">
        <f>IF('saisie bilan'!Q23="","",'saisie bilan'!Q23)</f>
        <v/>
      </c>
      <c r="R23" s="26"/>
      <c r="S23" s="26"/>
    </row>
    <row r="24" spans="1:19" s="27" customFormat="1" ht="35.25" customHeight="1" x14ac:dyDescent="0.2">
      <c r="A24" s="42" t="str">
        <f>IF('saisie bilan'!A24="","",'saisie bilan'!A24)</f>
        <v/>
      </c>
      <c r="B24" s="19" t="str">
        <f>IF('saisie bilan'!B24=0,"",'saisie bilan'!B24)</f>
        <v/>
      </c>
      <c r="C24" s="20" t="str">
        <f>IF('saisie bilan'!C24="","",'saisie bilan'!C24)</f>
        <v/>
      </c>
      <c r="D24" s="40" t="str">
        <f>IF('saisie bilan'!D24=0,"",'saisie bilan'!D24)</f>
        <v/>
      </c>
      <c r="E24" s="20" t="str">
        <f>IF('saisie bilan'!E24="","",'saisie bilan'!E24)</f>
        <v/>
      </c>
      <c r="F24" s="19" t="str">
        <f>IF('saisie bilan'!F24=0,"",'saisie bilan'!F24)</f>
        <v/>
      </c>
      <c r="G24" s="20" t="str">
        <f>IF('saisie bilan'!G24="","",'saisie bilan'!G24)</f>
        <v/>
      </c>
      <c r="H24" s="19" t="str">
        <f>IF('saisie bilan'!H24=0,"",'saisie bilan'!H24)</f>
        <v/>
      </c>
      <c r="I24" s="20" t="str">
        <f>IF('saisie bilan'!I24="","",'saisie bilan'!I24)</f>
        <v/>
      </c>
      <c r="J24" s="21" t="str">
        <f>IF('saisie bilan'!J24="","",'saisie bilan'!J24)</f>
        <v/>
      </c>
      <c r="K24" s="22" t="str">
        <f>IF('saisie bilan'!K24="","",'saisie bilan'!K24)</f>
        <v/>
      </c>
      <c r="L24" s="86" t="str">
        <f>IF('saisie bilan'!L24="","",'saisie bilan'!L24)</f>
        <v/>
      </c>
      <c r="M24" s="20" t="str">
        <f>IF('saisie bilan'!M24="","",'saisie bilan'!M24)</f>
        <v/>
      </c>
      <c r="N24" s="23" t="str">
        <f>IF(AND(MID($A24,1,2)="OM",'saisie bilan'!N24="",'saisie bilan'!O24&gt;0),'saisie bilan'!O24,IF(MID($A24,1,2)="OM",'saisie bilan'!N24,IF(AND(MID($A24,1,2)="SO",'saisie bilan'!N24="",'saisie bilan'!O24&gt;0),'saisie bilan'!O24,IF(MID($A24,1,2)="SO",'saisie bilan'!N24,""))))</f>
        <v/>
      </c>
      <c r="O24" s="24" t="str">
        <f>IF(AND(MID($A24,1,2)="PE",'saisie bilan'!O24="",'saisie bilan'!O24&gt;0),'saisie bilan'!O24,IF(MID($A24,1,2)="PE",'saisie bilan'!O24,IF(AND(MID($A24,1,2)="SO",'saisie bilan'!O24="",'saisie bilan'!O24&gt;0),'saisie bilan'!O24,IF(MID($A24,1,2)="SO",'saisie bilan'!O24,""))))</f>
        <v/>
      </c>
      <c r="P24" s="113" t="str">
        <f>IF('saisie bilan'!P24="","",'saisie bilan'!P24)</f>
        <v/>
      </c>
      <c r="Q24" s="25" t="str">
        <f>IF('saisie bilan'!Q24="","",'saisie bilan'!Q24)</f>
        <v/>
      </c>
      <c r="R24" s="26"/>
      <c r="S24" s="26"/>
    </row>
    <row r="25" spans="1:19" s="27" customFormat="1" ht="35.25" customHeight="1" x14ac:dyDescent="0.2">
      <c r="A25" s="42" t="str">
        <f>IF('saisie bilan'!A25="","",'saisie bilan'!A25)</f>
        <v/>
      </c>
      <c r="B25" s="19" t="str">
        <f>IF('saisie bilan'!B25=0,"",'saisie bilan'!B25)</f>
        <v/>
      </c>
      <c r="C25" s="20" t="str">
        <f>IF('saisie bilan'!C25="","",'saisie bilan'!C25)</f>
        <v/>
      </c>
      <c r="D25" s="40" t="str">
        <f>IF('saisie bilan'!D25=0,"",'saisie bilan'!D25)</f>
        <v/>
      </c>
      <c r="E25" s="20" t="str">
        <f>IF('saisie bilan'!E25="","",'saisie bilan'!E25)</f>
        <v/>
      </c>
      <c r="F25" s="19" t="str">
        <f>IF('saisie bilan'!F25=0,"",'saisie bilan'!F25)</f>
        <v/>
      </c>
      <c r="G25" s="20" t="str">
        <f>IF('saisie bilan'!G25="","",'saisie bilan'!G25)</f>
        <v/>
      </c>
      <c r="H25" s="19" t="str">
        <f>IF('saisie bilan'!H25=0,"",'saisie bilan'!H25)</f>
        <v/>
      </c>
      <c r="I25" s="20" t="str">
        <f>IF('saisie bilan'!I25="","",'saisie bilan'!I25)</f>
        <v/>
      </c>
      <c r="J25" s="21" t="str">
        <f>IF('saisie bilan'!J25="","",'saisie bilan'!J25)</f>
        <v/>
      </c>
      <c r="K25" s="22" t="str">
        <f>IF('saisie bilan'!K25="","",'saisie bilan'!K25)</f>
        <v/>
      </c>
      <c r="L25" s="86" t="str">
        <f>IF('saisie bilan'!L25="","",'saisie bilan'!L25)</f>
        <v/>
      </c>
      <c r="M25" s="20" t="str">
        <f>IF('saisie bilan'!M25="","",'saisie bilan'!M25)</f>
        <v/>
      </c>
      <c r="N25" s="23" t="str">
        <f>IF(AND(MID($A25,1,2)="OM",'saisie bilan'!N25="",'saisie bilan'!O25&gt;0),'saisie bilan'!O25,IF(MID($A25,1,2)="OM",'saisie bilan'!N25,IF(AND(MID($A25,1,2)="SO",'saisie bilan'!N25="",'saisie bilan'!O25&gt;0),'saisie bilan'!O25,IF(MID($A25,1,2)="SO",'saisie bilan'!N25,""))))</f>
        <v/>
      </c>
      <c r="O25" s="24" t="str">
        <f>IF(AND(MID($A25,1,2)="PE",'saisie bilan'!O25="",'saisie bilan'!O25&gt;0),'saisie bilan'!O25,IF(MID($A25,1,2)="PE",'saisie bilan'!O25,IF(AND(MID($A25,1,2)="SO",'saisie bilan'!O25="",'saisie bilan'!O25&gt;0),'saisie bilan'!O25,IF(MID($A25,1,2)="SO",'saisie bilan'!O25,""))))</f>
        <v/>
      </c>
      <c r="P25" s="113" t="str">
        <f>IF('saisie bilan'!P25="","",'saisie bilan'!P25)</f>
        <v/>
      </c>
      <c r="Q25" s="25" t="str">
        <f>IF('saisie bilan'!Q25="","",'saisie bilan'!Q25)</f>
        <v/>
      </c>
      <c r="R25" s="26"/>
      <c r="S25" s="26"/>
    </row>
    <row r="26" spans="1:19" s="27" customFormat="1" ht="35.25" hidden="1" customHeight="1" x14ac:dyDescent="0.2">
      <c r="A26" s="42" t="str">
        <f>IF('saisie bilan'!A26="","",'saisie bilan'!A26)</f>
        <v/>
      </c>
      <c r="B26" s="19" t="str">
        <f>IF('saisie bilan'!B26=0,"",'saisie bilan'!B26)</f>
        <v/>
      </c>
      <c r="C26" s="20" t="str">
        <f>IF('saisie bilan'!C26="","",'saisie bilan'!C26)</f>
        <v/>
      </c>
      <c r="D26" s="40" t="str">
        <f>IF('saisie bilan'!D26=0,"",'saisie bilan'!D26)</f>
        <v/>
      </c>
      <c r="E26" s="20" t="str">
        <f>IF('saisie bilan'!E26="","",'saisie bilan'!E26)</f>
        <v/>
      </c>
      <c r="F26" s="19" t="str">
        <f>IF('saisie bilan'!F26=0,"",'saisie bilan'!F26)</f>
        <v/>
      </c>
      <c r="G26" s="20" t="str">
        <f>IF('saisie bilan'!G26="","",'saisie bilan'!G26)</f>
        <v/>
      </c>
      <c r="H26" s="19" t="str">
        <f>IF('saisie bilan'!H26=0,"",'saisie bilan'!H26)</f>
        <v/>
      </c>
      <c r="I26" s="20" t="str">
        <f>IF('saisie bilan'!I26="","",'saisie bilan'!I26)</f>
        <v/>
      </c>
      <c r="J26" s="21" t="str">
        <f>IF('saisie bilan'!J26="","",'saisie bilan'!J26)</f>
        <v/>
      </c>
      <c r="K26" s="22" t="str">
        <f>IF('saisie bilan'!K26="","",'saisie bilan'!K26)</f>
        <v/>
      </c>
      <c r="L26" s="86" t="str">
        <f>IF('saisie bilan'!L26="","",'saisie bilan'!L26)</f>
        <v/>
      </c>
      <c r="M26" s="20" t="str">
        <f>IF('saisie bilan'!M26="","",'saisie bilan'!M26)</f>
        <v/>
      </c>
      <c r="N26" s="23" t="str">
        <f>IF(AND(MID($A26,1,2)="OM",'saisie bilan'!N26="",'saisie bilan'!O26&gt;0),'saisie bilan'!O26,IF(MID($A26,1,2)="OM",'saisie bilan'!N26,IF(AND(MID($A26,1,2)="SO",'saisie bilan'!N26="",'saisie bilan'!O26&gt;0),'saisie bilan'!O26,IF(MID($A26,1,2)="SO",'saisie bilan'!N26,""))))</f>
        <v/>
      </c>
      <c r="O26" s="24" t="str">
        <f>IF(AND(MID($A26,1,2)="MM",'saisie bilan'!O26="",'saisie bilan'!N26&gt;0),'saisie bilan'!N26,IF(MID($A26,1,2)="MM",'saisie bilan'!O26,""))</f>
        <v/>
      </c>
      <c r="P26" s="113" t="str">
        <f>IF('saisie bilan'!P26="","",'saisie bilan'!P26)</f>
        <v/>
      </c>
      <c r="Q26" s="25" t="str">
        <f>IF('saisie bilan'!Q26="","",'saisie bilan'!Q26)</f>
        <v/>
      </c>
      <c r="R26" s="26"/>
      <c r="S26" s="26"/>
    </row>
    <row r="27" spans="1:19" s="27" customFormat="1" ht="35.25" hidden="1" customHeight="1" x14ac:dyDescent="0.2">
      <c r="A27" s="42" t="str">
        <f>IF('saisie bilan'!A27="","",'saisie bilan'!A27)</f>
        <v/>
      </c>
      <c r="B27" s="19" t="str">
        <f>IF('saisie bilan'!B27=0,"",'saisie bilan'!B27)</f>
        <v/>
      </c>
      <c r="C27" s="20" t="str">
        <f>IF('saisie bilan'!C27="","",'saisie bilan'!C27)</f>
        <v/>
      </c>
      <c r="D27" s="40" t="str">
        <f>IF('saisie bilan'!D27=0,"",'saisie bilan'!D27)</f>
        <v/>
      </c>
      <c r="E27" s="20" t="str">
        <f>IF('saisie bilan'!E27="","",'saisie bilan'!E27)</f>
        <v/>
      </c>
      <c r="F27" s="19" t="str">
        <f>IF('saisie bilan'!F27=0,"",'saisie bilan'!F27)</f>
        <v/>
      </c>
      <c r="G27" s="20" t="str">
        <f>IF('saisie bilan'!G27="","",'saisie bilan'!G27)</f>
        <v/>
      </c>
      <c r="H27" s="19" t="str">
        <f>IF('saisie bilan'!H27=0,"",'saisie bilan'!H27)</f>
        <v/>
      </c>
      <c r="I27" s="20" t="str">
        <f>IF('saisie bilan'!I27="","",'saisie bilan'!I27)</f>
        <v/>
      </c>
      <c r="J27" s="21" t="str">
        <f>IF('saisie bilan'!J27="","",'saisie bilan'!J27)</f>
        <v/>
      </c>
      <c r="K27" s="22" t="str">
        <f>IF('saisie bilan'!K27="","",'saisie bilan'!K27)</f>
        <v/>
      </c>
      <c r="L27" s="86" t="str">
        <f>IF('saisie bilan'!L27="","",'saisie bilan'!L27)</f>
        <v/>
      </c>
      <c r="M27" s="20" t="str">
        <f>IF('saisie bilan'!M27="","",'saisie bilan'!M27)</f>
        <v/>
      </c>
      <c r="N27" s="23" t="str">
        <f>IF(AND(MID($A27,1,2)="OM",'saisie bilan'!N27="",'saisie bilan'!O27&gt;0),'saisie bilan'!O27,IF(MID($A27,1,2)="OM",'saisie bilan'!N27,IF(AND(MID($A27,1,2)="SO",'saisie bilan'!N27="",'saisie bilan'!O27&gt;0),'saisie bilan'!O27,IF(MID($A27,1,2)="SO",'saisie bilan'!N27,""))))</f>
        <v/>
      </c>
      <c r="O27" s="24" t="str">
        <f>IF(AND(MID($A27,1,2)="MM",'saisie bilan'!O27="",'saisie bilan'!N27&gt;0),'saisie bilan'!N27,IF(MID($A27,1,2)="MM",'saisie bilan'!O27,""))</f>
        <v/>
      </c>
      <c r="P27" s="113" t="str">
        <f>IF('saisie bilan'!P27="","",'saisie bilan'!P27)</f>
        <v/>
      </c>
      <c r="Q27" s="25" t="str">
        <f>IF('saisie bilan'!Q27="","",'saisie bilan'!Q27)</f>
        <v/>
      </c>
      <c r="R27" s="26"/>
      <c r="S27" s="26"/>
    </row>
    <row r="28" spans="1:19" s="27" customFormat="1" ht="35.25" hidden="1" customHeight="1" x14ac:dyDescent="0.2">
      <c r="A28" s="42" t="str">
        <f>IF('saisie bilan'!A28="","",'saisie bilan'!A28)</f>
        <v/>
      </c>
      <c r="B28" s="19" t="str">
        <f>IF('saisie bilan'!B28=0,"",'saisie bilan'!B28)</f>
        <v/>
      </c>
      <c r="C28" s="20" t="str">
        <f>IF('saisie bilan'!C28="","",'saisie bilan'!C28)</f>
        <v/>
      </c>
      <c r="D28" s="40" t="str">
        <f>IF('saisie bilan'!D28=0,"",'saisie bilan'!D28)</f>
        <v/>
      </c>
      <c r="E28" s="20" t="str">
        <f>IF('saisie bilan'!E28="","",'saisie bilan'!E28)</f>
        <v/>
      </c>
      <c r="F28" s="19" t="str">
        <f>IF('saisie bilan'!F28=0,"",'saisie bilan'!F28)</f>
        <v/>
      </c>
      <c r="G28" s="20" t="str">
        <f>IF('saisie bilan'!G28="","",'saisie bilan'!G28)</f>
        <v/>
      </c>
      <c r="H28" s="19" t="str">
        <f>IF('saisie bilan'!H28=0,"",'saisie bilan'!H28)</f>
        <v/>
      </c>
      <c r="I28" s="20" t="str">
        <f>IF('saisie bilan'!I28="","",'saisie bilan'!I28)</f>
        <v/>
      </c>
      <c r="J28" s="21" t="str">
        <f>IF('saisie bilan'!J28="","",'saisie bilan'!J28)</f>
        <v/>
      </c>
      <c r="K28" s="22" t="str">
        <f>IF('saisie bilan'!K28="","",'saisie bilan'!K28)</f>
        <v/>
      </c>
      <c r="L28" s="86" t="str">
        <f>IF('saisie bilan'!L28="","",'saisie bilan'!L28)</f>
        <v/>
      </c>
      <c r="M28" s="20" t="str">
        <f>IF('saisie bilan'!M28="","",'saisie bilan'!M28)</f>
        <v/>
      </c>
      <c r="N28" s="23" t="str">
        <f>IF(AND(MID($A28,1,2)="OM",'saisie bilan'!N28="",'saisie bilan'!O28&gt;0),'saisie bilan'!O28,IF(MID($A28,1,2)="OM",'saisie bilan'!N28,IF(AND(MID($A28,1,2)="SO",'saisie bilan'!N28="",'saisie bilan'!O28&gt;0),'saisie bilan'!O28,IF(MID($A28,1,2)="SO",'saisie bilan'!N28,""))))</f>
        <v/>
      </c>
      <c r="O28" s="24" t="str">
        <f>IF(AND(MID($A28,1,2)="MM",'saisie bilan'!O28="",'saisie bilan'!N28&gt;0),'saisie bilan'!N28,IF(MID($A28,1,2)="MM",'saisie bilan'!O28,""))</f>
        <v/>
      </c>
      <c r="P28" s="113" t="str">
        <f>IF('saisie bilan'!P28="","",'saisie bilan'!P28)</f>
        <v/>
      </c>
      <c r="Q28" s="25" t="str">
        <f>IF('saisie bilan'!Q28="","",'saisie bilan'!Q28)</f>
        <v/>
      </c>
      <c r="R28" s="26"/>
      <c r="S28" s="26"/>
    </row>
    <row r="29" spans="1:19" s="27" customFormat="1" ht="35.25" hidden="1" customHeight="1" x14ac:dyDescent="0.2">
      <c r="A29" s="42" t="str">
        <f>IF('saisie bilan'!A29="","",'saisie bilan'!A29)</f>
        <v/>
      </c>
      <c r="B29" s="19" t="str">
        <f>IF('saisie bilan'!B29=0,"",'saisie bilan'!B29)</f>
        <v/>
      </c>
      <c r="C29" s="20" t="str">
        <f>IF('saisie bilan'!C29="","",'saisie bilan'!C29)</f>
        <v/>
      </c>
      <c r="D29" s="40" t="str">
        <f>IF('saisie bilan'!D29=0,"",'saisie bilan'!D29)</f>
        <v/>
      </c>
      <c r="E29" s="20" t="str">
        <f>IF('saisie bilan'!E29="","",'saisie bilan'!E29)</f>
        <v/>
      </c>
      <c r="F29" s="19" t="str">
        <f>IF('saisie bilan'!F29=0,"",'saisie bilan'!F29)</f>
        <v/>
      </c>
      <c r="G29" s="20" t="str">
        <f>IF('saisie bilan'!G29="","",'saisie bilan'!G29)</f>
        <v/>
      </c>
      <c r="H29" s="19" t="str">
        <f>IF('saisie bilan'!H29=0,"",'saisie bilan'!H29)</f>
        <v/>
      </c>
      <c r="I29" s="20" t="str">
        <f>IF('saisie bilan'!I29="","",'saisie bilan'!I29)</f>
        <v/>
      </c>
      <c r="J29" s="21" t="str">
        <f>IF('saisie bilan'!J29="","",'saisie bilan'!J29)</f>
        <v/>
      </c>
      <c r="K29" s="22" t="str">
        <f>IF('saisie bilan'!K29="","",'saisie bilan'!K29)</f>
        <v/>
      </c>
      <c r="L29" s="86" t="str">
        <f>IF('saisie bilan'!L29="","",'saisie bilan'!L29)</f>
        <v/>
      </c>
      <c r="M29" s="20" t="str">
        <f>IF('saisie bilan'!M29="","",'saisie bilan'!M29)</f>
        <v/>
      </c>
      <c r="N29" s="23" t="str">
        <f>IF(AND(MID($A29,1,2)="OM",'saisie bilan'!N29="",'saisie bilan'!O29&gt;0),'saisie bilan'!O29,IF(MID($A29,1,2)="OM",'saisie bilan'!N29,IF(AND(MID($A29,1,2)="SO",'saisie bilan'!N29="",'saisie bilan'!O29&gt;0),'saisie bilan'!O29,IF(MID($A29,1,2)="SO",'saisie bilan'!N29,""))))</f>
        <v/>
      </c>
      <c r="O29" s="24" t="str">
        <f>IF(AND(MID($A29,1,2)="MM",'saisie bilan'!O29="",'saisie bilan'!N29&gt;0),'saisie bilan'!N29,IF(MID($A29,1,2)="MM",'saisie bilan'!O29,""))</f>
        <v/>
      </c>
      <c r="P29" s="113" t="str">
        <f>IF('saisie bilan'!P29="","",'saisie bilan'!P29)</f>
        <v/>
      </c>
      <c r="Q29" s="25" t="str">
        <f>IF('saisie bilan'!Q29="","",'saisie bilan'!Q29)</f>
        <v/>
      </c>
      <c r="R29" s="26"/>
      <c r="S29" s="26"/>
    </row>
    <row r="30" spans="1:19" s="27" customFormat="1" ht="35.25" hidden="1" customHeight="1" x14ac:dyDescent="0.2">
      <c r="A30" s="42" t="str">
        <f>IF('saisie bilan'!A30="","",'saisie bilan'!A30)</f>
        <v/>
      </c>
      <c r="B30" s="19" t="str">
        <f>IF('saisie bilan'!B30=0,"",'saisie bilan'!B30)</f>
        <v/>
      </c>
      <c r="C30" s="20" t="str">
        <f>IF('saisie bilan'!C30="","",'saisie bilan'!C30)</f>
        <v/>
      </c>
      <c r="D30" s="40" t="str">
        <f>IF('saisie bilan'!D30=0,"",'saisie bilan'!D30)</f>
        <v/>
      </c>
      <c r="E30" s="20" t="str">
        <f>IF('saisie bilan'!E30="","",'saisie bilan'!E30)</f>
        <v/>
      </c>
      <c r="F30" s="19" t="str">
        <f>IF('saisie bilan'!F30=0,"",'saisie bilan'!F30)</f>
        <v/>
      </c>
      <c r="G30" s="20" t="str">
        <f>IF('saisie bilan'!G30="","",'saisie bilan'!G30)</f>
        <v/>
      </c>
      <c r="H30" s="19" t="str">
        <f>IF('saisie bilan'!H30=0,"",'saisie bilan'!H30)</f>
        <v/>
      </c>
      <c r="I30" s="20" t="str">
        <f>IF('saisie bilan'!I30="","",'saisie bilan'!I30)</f>
        <v/>
      </c>
      <c r="J30" s="21" t="str">
        <f>IF('saisie bilan'!J30="","",'saisie bilan'!J30)</f>
        <v/>
      </c>
      <c r="K30" s="22" t="str">
        <f>IF('saisie bilan'!K30="","",'saisie bilan'!K30)</f>
        <v/>
      </c>
      <c r="L30" s="86" t="str">
        <f>IF('saisie bilan'!L30="","",'saisie bilan'!L30)</f>
        <v/>
      </c>
      <c r="M30" s="20" t="str">
        <f>IF('saisie bilan'!M30="","",'saisie bilan'!M30)</f>
        <v/>
      </c>
      <c r="N30" s="23" t="str">
        <f>IF(AND(MID($A30,1,2)="OM",'saisie bilan'!N30="",'saisie bilan'!O30&gt;0),'saisie bilan'!O30,IF(MID($A30,1,2)="OM",'saisie bilan'!N30,IF(AND(MID($A30,1,2)="SO",'saisie bilan'!N30="",'saisie bilan'!O30&gt;0),'saisie bilan'!O30,IF(MID($A30,1,2)="SO",'saisie bilan'!N30,""))))</f>
        <v/>
      </c>
      <c r="O30" s="24" t="str">
        <f>IF(AND(MID($A30,1,2)="MM",'saisie bilan'!O30="",'saisie bilan'!N30&gt;0),'saisie bilan'!N30,IF(MID($A30,1,2)="MM",'saisie bilan'!O30,""))</f>
        <v/>
      </c>
      <c r="P30" s="113" t="str">
        <f>IF('saisie bilan'!P30="","",'saisie bilan'!P30)</f>
        <v/>
      </c>
      <c r="Q30" s="25" t="str">
        <f>IF('saisie bilan'!Q30="","",'saisie bilan'!Q30)</f>
        <v/>
      </c>
      <c r="R30" s="26"/>
      <c r="S30" s="26"/>
    </row>
    <row r="31" spans="1:19" s="27" customFormat="1" ht="35.25" hidden="1" customHeight="1" x14ac:dyDescent="0.2">
      <c r="A31" s="42" t="str">
        <f>IF('saisie bilan'!A31="","",'saisie bilan'!A31)</f>
        <v/>
      </c>
      <c r="B31" s="19" t="str">
        <f>IF('saisie bilan'!B31=0,"",'saisie bilan'!B31)</f>
        <v/>
      </c>
      <c r="C31" s="20" t="str">
        <f>IF('saisie bilan'!C31="","",'saisie bilan'!C31)</f>
        <v/>
      </c>
      <c r="D31" s="40" t="str">
        <f>IF('saisie bilan'!D31=0,"",'saisie bilan'!D31)</f>
        <v/>
      </c>
      <c r="E31" s="20" t="str">
        <f>IF('saisie bilan'!E31="","",'saisie bilan'!E31)</f>
        <v/>
      </c>
      <c r="F31" s="19" t="str">
        <f>IF('saisie bilan'!F31=0,"",'saisie bilan'!F31)</f>
        <v/>
      </c>
      <c r="G31" s="20" t="str">
        <f>IF('saisie bilan'!G31="","",'saisie bilan'!G31)</f>
        <v/>
      </c>
      <c r="H31" s="19" t="str">
        <f>IF('saisie bilan'!H31=0,"",'saisie bilan'!H31)</f>
        <v/>
      </c>
      <c r="I31" s="20" t="str">
        <f>IF('saisie bilan'!I31="","",'saisie bilan'!I31)</f>
        <v/>
      </c>
      <c r="J31" s="21" t="str">
        <f>IF('saisie bilan'!J31="","",'saisie bilan'!J31)</f>
        <v/>
      </c>
      <c r="K31" s="22" t="str">
        <f>IF('saisie bilan'!K31="","",'saisie bilan'!K31)</f>
        <v/>
      </c>
      <c r="L31" s="86" t="str">
        <f>IF('saisie bilan'!L31="","",'saisie bilan'!L31)</f>
        <v/>
      </c>
      <c r="M31" s="20" t="str">
        <f>IF('saisie bilan'!M31="","",'saisie bilan'!M31)</f>
        <v/>
      </c>
      <c r="N31" s="23" t="str">
        <f>IF(AND(MID($A31,1,2)="OM",'saisie bilan'!N31="",'saisie bilan'!O31&gt;0),'saisie bilan'!O31,IF(MID($A31,1,2)="OM",'saisie bilan'!N31,IF(AND(MID($A31,1,2)="SO",'saisie bilan'!N31="",'saisie bilan'!O31&gt;0),'saisie bilan'!O31,IF(MID($A31,1,2)="SO",'saisie bilan'!N31,""))))</f>
        <v/>
      </c>
      <c r="O31" s="24" t="str">
        <f>IF(AND(MID($A31,1,2)="MM",'saisie bilan'!O31="",'saisie bilan'!N31&gt;0),'saisie bilan'!N31,IF(MID($A31,1,2)="MM",'saisie bilan'!O31,""))</f>
        <v/>
      </c>
      <c r="P31" s="113" t="str">
        <f>IF('saisie bilan'!P31="","",'saisie bilan'!P31)</f>
        <v/>
      </c>
      <c r="Q31" s="25" t="str">
        <f>IF('saisie bilan'!Q31="","",'saisie bilan'!Q31)</f>
        <v/>
      </c>
      <c r="R31" s="26"/>
      <c r="S31" s="26"/>
    </row>
    <row r="32" spans="1:19" s="27" customFormat="1" ht="35.25" hidden="1" customHeight="1" x14ac:dyDescent="0.2">
      <c r="A32" s="42" t="str">
        <f>IF('saisie bilan'!A32="","",'saisie bilan'!A32)</f>
        <v/>
      </c>
      <c r="B32" s="19" t="str">
        <f>IF('saisie bilan'!B32=0,"",'saisie bilan'!B32)</f>
        <v/>
      </c>
      <c r="C32" s="20" t="str">
        <f>IF('saisie bilan'!C32="","",'saisie bilan'!C32)</f>
        <v/>
      </c>
      <c r="D32" s="40" t="str">
        <f>IF('saisie bilan'!D32=0,"",'saisie bilan'!D32)</f>
        <v/>
      </c>
      <c r="E32" s="20" t="str">
        <f>IF('saisie bilan'!E32="","",'saisie bilan'!E32)</f>
        <v/>
      </c>
      <c r="F32" s="19" t="str">
        <f>IF('saisie bilan'!F32=0,"",'saisie bilan'!F32)</f>
        <v/>
      </c>
      <c r="G32" s="20" t="str">
        <f>IF('saisie bilan'!G32="","",'saisie bilan'!G32)</f>
        <v/>
      </c>
      <c r="H32" s="19" t="str">
        <f>IF('saisie bilan'!H32=0,"",'saisie bilan'!H32)</f>
        <v/>
      </c>
      <c r="I32" s="20" t="str">
        <f>IF('saisie bilan'!I32="","",'saisie bilan'!I32)</f>
        <v/>
      </c>
      <c r="J32" s="21" t="str">
        <f>IF('saisie bilan'!J32="","",'saisie bilan'!J32)</f>
        <v/>
      </c>
      <c r="K32" s="22" t="str">
        <f>IF('saisie bilan'!K32="","",'saisie bilan'!K32)</f>
        <v/>
      </c>
      <c r="L32" s="86" t="str">
        <f>IF('saisie bilan'!L32="","",'saisie bilan'!L32)</f>
        <v/>
      </c>
      <c r="M32" s="20" t="str">
        <f>IF('saisie bilan'!M32="","",'saisie bilan'!M32)</f>
        <v/>
      </c>
      <c r="N32" s="23" t="str">
        <f>IF(AND(MID($A32,1,2)="OM",'saisie bilan'!N32="",'saisie bilan'!O32&gt;0),'saisie bilan'!O32,IF(MID($A32,1,2)="OM",'saisie bilan'!N32,IF(AND(MID($A32,1,2)="SO",'saisie bilan'!N32="",'saisie bilan'!O32&gt;0),'saisie bilan'!O32,IF(MID($A32,1,2)="SO",'saisie bilan'!N32,""))))</f>
        <v/>
      </c>
      <c r="O32" s="24" t="str">
        <f>IF(AND(MID($A32,1,2)="MM",'saisie bilan'!O32="",'saisie bilan'!N32&gt;0),'saisie bilan'!N32,IF(MID($A32,1,2)="MM",'saisie bilan'!O32,""))</f>
        <v/>
      </c>
      <c r="P32" s="113" t="str">
        <f>IF('saisie bilan'!P32="","",'saisie bilan'!P32)</f>
        <v/>
      </c>
      <c r="Q32" s="25" t="str">
        <f>IF('saisie bilan'!Q32="","",'saisie bilan'!Q32)</f>
        <v/>
      </c>
      <c r="R32" s="26"/>
      <c r="S32" s="26"/>
    </row>
    <row r="33" spans="1:19" s="27" customFormat="1" ht="35.25" hidden="1" customHeight="1" x14ac:dyDescent="0.2">
      <c r="A33" s="42" t="str">
        <f>IF('saisie bilan'!A33="","",'saisie bilan'!A33)</f>
        <v/>
      </c>
      <c r="B33" s="19" t="str">
        <f>IF('saisie bilan'!B33=0,"",'saisie bilan'!B33)</f>
        <v/>
      </c>
      <c r="C33" s="20" t="str">
        <f>IF('saisie bilan'!C33="","",'saisie bilan'!C33)</f>
        <v/>
      </c>
      <c r="D33" s="40" t="str">
        <f>IF('saisie bilan'!D33=0,"",'saisie bilan'!D33)</f>
        <v/>
      </c>
      <c r="E33" s="20" t="str">
        <f>IF('saisie bilan'!E33="","",'saisie bilan'!E33)</f>
        <v/>
      </c>
      <c r="F33" s="19" t="str">
        <f>IF('saisie bilan'!F33=0,"",'saisie bilan'!F33)</f>
        <v/>
      </c>
      <c r="G33" s="20" t="str">
        <f>IF('saisie bilan'!G33="","",'saisie bilan'!G33)</f>
        <v/>
      </c>
      <c r="H33" s="19" t="str">
        <f>IF('saisie bilan'!H33=0,"",'saisie bilan'!H33)</f>
        <v/>
      </c>
      <c r="I33" s="20" t="str">
        <f>IF('saisie bilan'!I33="","",'saisie bilan'!I33)</f>
        <v/>
      </c>
      <c r="J33" s="21" t="str">
        <f>IF('saisie bilan'!J33="","",'saisie bilan'!J33)</f>
        <v/>
      </c>
      <c r="K33" s="22" t="str">
        <f>IF('saisie bilan'!K33="","",'saisie bilan'!K33)</f>
        <v/>
      </c>
      <c r="L33" s="86" t="str">
        <f>IF('saisie bilan'!L33="","",'saisie bilan'!L33)</f>
        <v/>
      </c>
      <c r="M33" s="20" t="str">
        <f>IF('saisie bilan'!M33="","",'saisie bilan'!M33)</f>
        <v/>
      </c>
      <c r="N33" s="23" t="str">
        <f>IF(AND(MID($A33,1,2)="OM",'saisie bilan'!N33="",'saisie bilan'!O33&gt;0),'saisie bilan'!O33,IF(MID($A33,1,2)="OM",'saisie bilan'!N33,IF(AND(MID($A33,1,2)="SO",'saisie bilan'!N33="",'saisie bilan'!O33&gt;0),'saisie bilan'!O33,IF(MID($A33,1,2)="SO",'saisie bilan'!N33,""))))</f>
        <v/>
      </c>
      <c r="O33" s="24" t="str">
        <f>IF(AND(MID($A33,1,2)="MM",'saisie bilan'!O33="",'saisie bilan'!N33&gt;0),'saisie bilan'!N33,IF(MID($A33,1,2)="MM",'saisie bilan'!O33,""))</f>
        <v/>
      </c>
      <c r="P33" s="113" t="str">
        <f>IF('saisie bilan'!P33="","",'saisie bilan'!P33)</f>
        <v/>
      </c>
      <c r="Q33" s="25" t="str">
        <f>IF('saisie bilan'!Q33="","",'saisie bilan'!Q33)</f>
        <v/>
      </c>
      <c r="R33" s="26"/>
      <c r="S33" s="26"/>
    </row>
    <row r="34" spans="1:19" s="27" customFormat="1" ht="35.25" hidden="1" customHeight="1" x14ac:dyDescent="0.2">
      <c r="A34" s="42" t="str">
        <f>IF('saisie bilan'!A34="","",'saisie bilan'!A34)</f>
        <v/>
      </c>
      <c r="B34" s="19" t="str">
        <f>IF('saisie bilan'!B34=0,"",'saisie bilan'!B34)</f>
        <v/>
      </c>
      <c r="C34" s="20" t="str">
        <f>IF('saisie bilan'!C34="","",'saisie bilan'!C34)</f>
        <v/>
      </c>
      <c r="D34" s="40" t="str">
        <f>IF('saisie bilan'!D34=0,"",'saisie bilan'!D34)</f>
        <v/>
      </c>
      <c r="E34" s="20" t="str">
        <f>IF('saisie bilan'!E34="","",'saisie bilan'!E34)</f>
        <v/>
      </c>
      <c r="F34" s="19" t="str">
        <f>IF('saisie bilan'!F34=0,"",'saisie bilan'!F34)</f>
        <v/>
      </c>
      <c r="G34" s="20" t="str">
        <f>IF('saisie bilan'!G34="","",'saisie bilan'!G34)</f>
        <v/>
      </c>
      <c r="H34" s="19" t="str">
        <f>IF('saisie bilan'!H34=0,"",'saisie bilan'!H34)</f>
        <v/>
      </c>
      <c r="I34" s="20" t="str">
        <f>IF('saisie bilan'!I34="","",'saisie bilan'!I34)</f>
        <v/>
      </c>
      <c r="J34" s="21" t="str">
        <f>IF('saisie bilan'!J34="","",'saisie bilan'!J34)</f>
        <v/>
      </c>
      <c r="K34" s="22" t="str">
        <f>IF('saisie bilan'!K34="","",'saisie bilan'!K34)</f>
        <v/>
      </c>
      <c r="L34" s="86" t="str">
        <f>IF('saisie bilan'!L34="","",'saisie bilan'!L34)</f>
        <v/>
      </c>
      <c r="M34" s="20" t="str">
        <f>IF('saisie bilan'!M34="","",'saisie bilan'!M34)</f>
        <v/>
      </c>
      <c r="N34" s="23" t="str">
        <f>IF(AND(MID($A34,1,2)="OM",'saisie bilan'!N34="",'saisie bilan'!O34&gt;0),'saisie bilan'!O34,IF(MID($A34,1,2)="OM",'saisie bilan'!N34,IF(AND(MID($A34,1,2)="SO",'saisie bilan'!N34="",'saisie bilan'!O34&gt;0),'saisie bilan'!O34,IF(MID($A34,1,2)="SO",'saisie bilan'!N34,""))))</f>
        <v/>
      </c>
      <c r="O34" s="24" t="str">
        <f>IF(AND(MID($A34,1,2)="MM",'saisie bilan'!O34="",'saisie bilan'!N34&gt;0),'saisie bilan'!N34,IF(MID($A34,1,2)="MM",'saisie bilan'!O34,""))</f>
        <v/>
      </c>
      <c r="P34" s="113" t="str">
        <f>IF('saisie bilan'!P34="","",'saisie bilan'!P34)</f>
        <v/>
      </c>
      <c r="Q34" s="25" t="str">
        <f>IF('saisie bilan'!Q34="","",'saisie bilan'!Q34)</f>
        <v/>
      </c>
      <c r="R34" s="26"/>
      <c r="S34" s="26"/>
    </row>
    <row r="35" spans="1:19" s="27" customFormat="1" ht="35.25" hidden="1" customHeight="1" x14ac:dyDescent="0.2">
      <c r="A35" s="42" t="str">
        <f>IF('saisie bilan'!A35="","",'saisie bilan'!A35)</f>
        <v/>
      </c>
      <c r="B35" s="19" t="str">
        <f>IF('saisie bilan'!B35=0,"",'saisie bilan'!B35)</f>
        <v/>
      </c>
      <c r="C35" s="20" t="str">
        <f>IF('saisie bilan'!C35="","",'saisie bilan'!C35)</f>
        <v/>
      </c>
      <c r="D35" s="40" t="str">
        <f>IF('saisie bilan'!D35=0,"",'saisie bilan'!D35)</f>
        <v/>
      </c>
      <c r="E35" s="20" t="str">
        <f>IF('saisie bilan'!E35="","",'saisie bilan'!E35)</f>
        <v/>
      </c>
      <c r="F35" s="19" t="str">
        <f>IF('saisie bilan'!F35=0,"",'saisie bilan'!F35)</f>
        <v/>
      </c>
      <c r="G35" s="20" t="str">
        <f>IF('saisie bilan'!G35="","",'saisie bilan'!G35)</f>
        <v/>
      </c>
      <c r="H35" s="19" t="str">
        <f>IF('saisie bilan'!H35=0,"",'saisie bilan'!H35)</f>
        <v/>
      </c>
      <c r="I35" s="20" t="str">
        <f>IF('saisie bilan'!I35="","",'saisie bilan'!I35)</f>
        <v/>
      </c>
      <c r="J35" s="21" t="str">
        <f>IF('saisie bilan'!J35="","",'saisie bilan'!J35)</f>
        <v/>
      </c>
      <c r="K35" s="22" t="str">
        <f>IF('saisie bilan'!K35="","",'saisie bilan'!K35)</f>
        <v/>
      </c>
      <c r="L35" s="86" t="str">
        <f>IF('saisie bilan'!L35="","",'saisie bilan'!L35)</f>
        <v/>
      </c>
      <c r="M35" s="20" t="str">
        <f>IF('saisie bilan'!M35="","",'saisie bilan'!M35)</f>
        <v/>
      </c>
      <c r="N35" s="23" t="str">
        <f>IF(AND(MID($A35,1,2)="OM",'saisie bilan'!N35="",'saisie bilan'!O35&gt;0),'saisie bilan'!O35,IF(MID($A35,1,2)="OM",'saisie bilan'!N35,IF(AND(MID($A35,1,2)="SO",'saisie bilan'!N35="",'saisie bilan'!O35&gt;0),'saisie bilan'!O35,IF(MID($A35,1,2)="SO",'saisie bilan'!N35,""))))</f>
        <v/>
      </c>
      <c r="O35" s="24" t="str">
        <f>IF(AND(MID($A35,1,2)="MM",'saisie bilan'!O35="",'saisie bilan'!N35&gt;0),'saisie bilan'!N35,IF(MID($A35,1,2)="MM",'saisie bilan'!O35,""))</f>
        <v/>
      </c>
      <c r="P35" s="113" t="str">
        <f>IF('saisie bilan'!P35="","",'saisie bilan'!P35)</f>
        <v/>
      </c>
      <c r="Q35" s="25" t="str">
        <f>IF('saisie bilan'!Q35="","",'saisie bilan'!Q35)</f>
        <v/>
      </c>
      <c r="R35" s="26"/>
      <c r="S35" s="26"/>
    </row>
    <row r="36" spans="1:19" ht="35.25" customHeight="1" x14ac:dyDescent="0.45">
      <c r="A36" s="79" t="s">
        <v>15</v>
      </c>
      <c r="B36" s="224">
        <f>'saisie bilan'!B36</f>
        <v>0</v>
      </c>
      <c r="C36" s="225"/>
      <c r="D36" s="224">
        <f>'saisie bilan'!D36</f>
        <v>0</v>
      </c>
      <c r="E36" s="225"/>
      <c r="F36" s="224">
        <f>'saisie bilan'!F36</f>
        <v>0</v>
      </c>
      <c r="G36" s="225"/>
      <c r="H36" s="224">
        <f>'saisie bilan'!H36</f>
        <v>0</v>
      </c>
      <c r="I36" s="225"/>
      <c r="J36" s="83">
        <f>'saisie bilan'!J36</f>
        <v>0</v>
      </c>
      <c r="K36" s="83">
        <f>'saisie bilan'!K36</f>
        <v>0</v>
      </c>
      <c r="L36" s="224">
        <f>'saisie bilan'!L36</f>
        <v>0</v>
      </c>
      <c r="M36" s="225"/>
      <c r="N36" s="84">
        <f>SUM(N16:N35)</f>
        <v>0</v>
      </c>
      <c r="O36" s="85">
        <f>SUM(O16:O35)</f>
        <v>0</v>
      </c>
      <c r="P36" s="83">
        <f>'saisie bilan'!P36</f>
        <v>0</v>
      </c>
      <c r="Q36" s="25">
        <f>'saisie bilan'!Q36</f>
        <v>0</v>
      </c>
    </row>
    <row r="37" spans="1:19" ht="30" customHeight="1" x14ac:dyDescent="0.45">
      <c r="A37" s="28"/>
      <c r="B37" s="28"/>
      <c r="C37" s="28"/>
      <c r="D37" s="12"/>
      <c r="E37" s="12"/>
      <c r="F37" s="12"/>
      <c r="G37" s="12"/>
      <c r="H37" s="12"/>
      <c r="I37" s="12"/>
      <c r="J37" s="12"/>
      <c r="K37" s="12"/>
      <c r="L37" s="12"/>
      <c r="M37" s="29"/>
      <c r="N37" s="29"/>
      <c r="O37" s="29"/>
      <c r="P37" s="29"/>
    </row>
    <row r="38" spans="1:19" ht="24" customHeight="1" x14ac:dyDescent="0.45">
      <c r="E38" s="15"/>
      <c r="F38" s="12"/>
      <c r="G38" s="12"/>
      <c r="H38" s="12"/>
      <c r="I38" s="12"/>
      <c r="J38" s="12"/>
      <c r="K38" s="12"/>
      <c r="L38" s="12"/>
      <c r="M38" s="29"/>
      <c r="N38" s="29"/>
      <c r="O38" s="29"/>
      <c r="P38" s="29"/>
    </row>
    <row r="39" spans="1:19" s="27" customFormat="1" ht="24" customHeight="1" x14ac:dyDescent="0.2">
      <c r="A39" s="243" t="s">
        <v>13</v>
      </c>
      <c r="B39" s="230"/>
      <c r="C39" s="231"/>
      <c r="D39" s="333" t="str">
        <f>'saisie bilan'!D39</f>
        <v>NON</v>
      </c>
      <c r="E39" s="334"/>
      <c r="F39" s="230" t="s">
        <v>14</v>
      </c>
      <c r="G39" s="230"/>
      <c r="H39" s="230"/>
      <c r="I39" s="331"/>
      <c r="J39" s="36" t="str">
        <f>IF('saisie bilan'!J39=0,"",'saisie bilan'!J39)</f>
        <v/>
      </c>
      <c r="K39" s="36" t="str">
        <f>IF('saisie bilan'!K39=0,"",'saisie bilan'!K39)</f>
        <v/>
      </c>
      <c r="L39" s="246" t="str">
        <f>IF('saisie bilan'!L39=0,"",'saisie bilan'!L39)</f>
        <v/>
      </c>
      <c r="M39" s="247"/>
      <c r="N39" s="36" t="str">
        <f>IF('saisie bilan'!N39=0,"",'saisie bilan'!N39)</f>
        <v/>
      </c>
      <c r="O39" s="36" t="str">
        <f>IF('saisie bilan'!O39=0,"",'saisie bilan'!O39)</f>
        <v/>
      </c>
      <c r="P39" s="36" t="str">
        <f>IF('saisie bilan'!P39=0,"",'saisie bilan'!P39)</f>
        <v/>
      </c>
      <c r="Q39" s="12"/>
      <c r="R39" s="26"/>
      <c r="S39" s="26"/>
    </row>
    <row r="40" spans="1:19" s="27" customFormat="1" ht="24" customHeight="1" x14ac:dyDescent="0.2">
      <c r="A40" s="244"/>
      <c r="B40" s="232"/>
      <c r="C40" s="233"/>
      <c r="D40" s="335"/>
      <c r="E40" s="336"/>
      <c r="F40" s="232"/>
      <c r="G40" s="232"/>
      <c r="H40" s="232"/>
      <c r="I40" s="332"/>
      <c r="J40" s="43" t="str">
        <f>IF('saisie bilan'!J40=0,"",'saisie bilan'!J40)</f>
        <v/>
      </c>
      <c r="K40" s="43" t="str">
        <f>IF('saisie bilan'!K40=0,"",'saisie bilan'!K40)</f>
        <v/>
      </c>
      <c r="L40" s="329" t="str">
        <f>IF('saisie bilan'!L40=0,"",'saisie bilan'!L40)</f>
        <v/>
      </c>
      <c r="M40" s="330"/>
      <c r="N40" s="44" t="str">
        <f>IF('saisie bilan'!N40=0,"",'saisie bilan'!N40)</f>
        <v/>
      </c>
      <c r="O40" s="44" t="str">
        <f>IF('saisie bilan'!O40=0,"",'saisie bilan'!O40)</f>
        <v/>
      </c>
      <c r="P40" s="43" t="str">
        <f>IF('saisie bilan'!P40=0,"",'saisie bilan'!P40)</f>
        <v/>
      </c>
      <c r="Q40" s="12"/>
      <c r="R40" s="26"/>
      <c r="S40" s="26"/>
    </row>
    <row r="41" spans="1:19" s="27" customFormat="1" ht="24" customHeight="1" x14ac:dyDescent="0.2">
      <c r="D41" s="31"/>
      <c r="E41" s="31"/>
      <c r="F41" s="15"/>
      <c r="G41" s="15"/>
      <c r="H41" s="31"/>
      <c r="I41" s="31"/>
      <c r="J41" s="15"/>
      <c r="K41" s="31"/>
      <c r="L41" s="31"/>
      <c r="M41" s="32"/>
      <c r="N41" s="32"/>
      <c r="Q41" s="12"/>
      <c r="R41" s="26"/>
      <c r="S41" s="26"/>
    </row>
    <row r="42" spans="1:19" s="27" customFormat="1" ht="24" customHeight="1" x14ac:dyDescent="0.2">
      <c r="A42" s="245" t="s">
        <v>5</v>
      </c>
      <c r="B42" s="245"/>
      <c r="C42" s="245"/>
      <c r="D42" s="246" t="s">
        <v>3</v>
      </c>
      <c r="E42" s="247"/>
      <c r="F42" s="250">
        <f>N36</f>
        <v>0</v>
      </c>
      <c r="G42" s="251"/>
      <c r="Q42" s="12"/>
      <c r="R42" s="26"/>
      <c r="S42" s="26"/>
    </row>
    <row r="43" spans="1:19" ht="24" customHeight="1" x14ac:dyDescent="0.45">
      <c r="A43" s="245"/>
      <c r="B43" s="245"/>
      <c r="C43" s="245"/>
      <c r="D43" s="255" t="s">
        <v>148</v>
      </c>
      <c r="E43" s="256"/>
      <c r="F43" s="248">
        <f>O36</f>
        <v>0</v>
      </c>
      <c r="G43" s="249"/>
      <c r="H43" s="34"/>
      <c r="I43" s="34"/>
      <c r="K43" s="27"/>
      <c r="L43" s="27"/>
      <c r="M43" s="33" t="s">
        <v>6</v>
      </c>
      <c r="N43" s="33"/>
      <c r="O43" s="35"/>
      <c r="P43" s="27"/>
    </row>
    <row r="44" spans="1:19" s="27" customFormat="1" ht="24" customHeight="1" x14ac:dyDescent="0.2">
      <c r="A44" s="252" t="s">
        <v>23</v>
      </c>
      <c r="B44" s="252"/>
      <c r="C44" s="252"/>
      <c r="D44" s="252"/>
      <c r="E44" s="252"/>
      <c r="F44" s="252"/>
      <c r="G44" s="252"/>
      <c r="H44" s="252"/>
      <c r="I44" s="3"/>
      <c r="K44" s="18" t="s">
        <v>78</v>
      </c>
      <c r="L44" s="18" t="s">
        <v>0</v>
      </c>
      <c r="M44" s="18" t="s">
        <v>1</v>
      </c>
      <c r="N44" s="18" t="s">
        <v>2</v>
      </c>
      <c r="O44" s="18" t="s">
        <v>12</v>
      </c>
      <c r="P44" s="18" t="s">
        <v>77</v>
      </c>
      <c r="Q44" s="12"/>
      <c r="R44" s="26"/>
      <c r="S44" s="26"/>
    </row>
    <row r="45" spans="1:19" s="27" customFormat="1" ht="24" customHeight="1" x14ac:dyDescent="0.2">
      <c r="A45" s="320" t="s">
        <v>157</v>
      </c>
      <c r="B45" s="321"/>
      <c r="C45" s="321"/>
      <c r="D45" s="321"/>
      <c r="E45" s="321"/>
      <c r="F45" s="321"/>
      <c r="G45" s="321"/>
      <c r="H45" s="322"/>
      <c r="I45" s="15"/>
      <c r="J45" s="36" t="s">
        <v>3</v>
      </c>
      <c r="K45" s="18" t="str">
        <f>IF('saisie bilan'!K45=0,"",'saisie bilan'!K45)</f>
        <v/>
      </c>
      <c r="L45" s="18" t="str">
        <f>IF('saisie bilan'!L45=0,"",'saisie bilan'!L45)</f>
        <v/>
      </c>
      <c r="M45" s="18" t="str">
        <f>IF('saisie bilan'!M45=0,"",'saisie bilan'!M45)</f>
        <v/>
      </c>
      <c r="N45" s="18" t="str">
        <f>IF('saisie bilan'!N45=0,"",'saisie bilan'!N45)</f>
        <v/>
      </c>
      <c r="O45" s="18" t="str">
        <f>IF('saisie bilan'!O45=0,"",'saisie bilan'!O45)</f>
        <v/>
      </c>
      <c r="P45" s="18" t="str">
        <f>IF('saisie bilan'!P45=0,"",'saisie bilan'!P45)</f>
        <v/>
      </c>
      <c r="Q45" s="12"/>
      <c r="R45" s="26"/>
      <c r="S45" s="26"/>
    </row>
    <row r="46" spans="1:19" ht="24.75" customHeight="1" x14ac:dyDescent="0.45">
      <c r="A46" s="323"/>
      <c r="B46" s="324"/>
      <c r="C46" s="324"/>
      <c r="D46" s="324"/>
      <c r="E46" s="324"/>
      <c r="F46" s="324"/>
      <c r="G46" s="324"/>
      <c r="H46" s="325"/>
      <c r="I46" s="15"/>
      <c r="J46" s="37" t="s">
        <v>148</v>
      </c>
      <c r="K46" s="18" t="str">
        <f>IF('saisie bilan'!K46=0,"",'saisie bilan'!K46)</f>
        <v/>
      </c>
      <c r="L46" s="18" t="str">
        <f>IF('saisie bilan'!L46=0,"",'saisie bilan'!L46)</f>
        <v/>
      </c>
      <c r="M46" s="18" t="str">
        <f>IF('saisie bilan'!M46=0,"",'saisie bilan'!M46)</f>
        <v/>
      </c>
      <c r="N46" s="18" t="str">
        <f>IF('saisie bilan'!N46=0,"",'saisie bilan'!N46)</f>
        <v/>
      </c>
      <c r="O46" s="18" t="str">
        <f>IF('saisie bilan'!O46=0,"",'saisie bilan'!O46)</f>
        <v/>
      </c>
      <c r="P46" s="18" t="str">
        <f>IF('saisie bilan'!P46=0,"",'saisie bilan'!P46)</f>
        <v/>
      </c>
    </row>
    <row r="47" spans="1:19" ht="24" customHeight="1" x14ac:dyDescent="0.45">
      <c r="A47" s="326"/>
      <c r="B47" s="327"/>
      <c r="C47" s="327"/>
      <c r="D47" s="327"/>
      <c r="E47" s="327"/>
      <c r="F47" s="327"/>
      <c r="G47" s="327"/>
      <c r="H47" s="328"/>
    </row>
    <row r="50" spans="1:14" ht="24" customHeight="1" x14ac:dyDescent="0.45">
      <c r="A50" s="242"/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38"/>
    </row>
    <row r="51" spans="1:14" ht="24" customHeight="1" x14ac:dyDescent="0.45">
      <c r="A51" s="12"/>
      <c r="B51" s="12"/>
      <c r="C51" s="12"/>
      <c r="D51" s="12"/>
      <c r="E51" s="12"/>
      <c r="F51" s="12"/>
      <c r="G51" s="12"/>
      <c r="H51" s="39"/>
      <c r="I51" s="39"/>
      <c r="J51" s="39"/>
      <c r="K51" s="39"/>
      <c r="L51" s="39"/>
      <c r="M51" s="39"/>
      <c r="N51" s="39"/>
    </row>
    <row r="52" spans="1:14" ht="24" customHeight="1" x14ac:dyDescent="0.45">
      <c r="B52" s="12"/>
      <c r="C52" s="12"/>
    </row>
    <row r="53" spans="1:14" ht="24" customHeight="1" x14ac:dyDescent="0.45">
      <c r="B53" s="12"/>
      <c r="C53" s="12"/>
    </row>
    <row r="300" spans="1:2" ht="24" customHeight="1" x14ac:dyDescent="0.45">
      <c r="A300" s="102">
        <f>SUM(E8,G8)</f>
        <v>0</v>
      </c>
      <c r="B300" s="102">
        <f>SUM(K8,M8)</f>
        <v>0</v>
      </c>
    </row>
    <row r="301" spans="1:2" ht="24" customHeight="1" x14ac:dyDescent="0.45">
      <c r="A301" s="102">
        <f>SUM(E9,G9)</f>
        <v>0</v>
      </c>
      <c r="B301" s="102">
        <f>SUM(K9,M9)</f>
        <v>0</v>
      </c>
    </row>
    <row r="302" spans="1:2" ht="24" customHeight="1" x14ac:dyDescent="0.45">
      <c r="A302" s="102">
        <f>SUM(E10,G10)</f>
        <v>0</v>
      </c>
      <c r="B302" s="102">
        <f>SUM(K10,M10)</f>
        <v>0</v>
      </c>
    </row>
  </sheetData>
  <mergeCells count="37">
    <mergeCell ref="H10:J10"/>
    <mergeCell ref="H9:J9"/>
    <mergeCell ref="H8:J8"/>
    <mergeCell ref="A8:A10"/>
    <mergeCell ref="B10:D10"/>
    <mergeCell ref="B9:D9"/>
    <mergeCell ref="B8:D8"/>
    <mergeCell ref="A12:Q12"/>
    <mergeCell ref="L14:M14"/>
    <mergeCell ref="H36:I36"/>
    <mergeCell ref="H14:I14"/>
    <mergeCell ref="A15:Q15"/>
    <mergeCell ref="D36:E36"/>
    <mergeCell ref="D14:E14"/>
    <mergeCell ref="B36:C36"/>
    <mergeCell ref="L36:M36"/>
    <mergeCell ref="F36:G36"/>
    <mergeCell ref="F14:G14"/>
    <mergeCell ref="B14:C14"/>
    <mergeCell ref="A1:Q1"/>
    <mergeCell ref="A5:M5"/>
    <mergeCell ref="A3:Q3"/>
    <mergeCell ref="H6:K6"/>
    <mergeCell ref="F6:G6"/>
    <mergeCell ref="A50:M50"/>
    <mergeCell ref="A39:C40"/>
    <mergeCell ref="A42:C43"/>
    <mergeCell ref="F43:G43"/>
    <mergeCell ref="A44:H44"/>
    <mergeCell ref="A45:H47"/>
    <mergeCell ref="L39:M39"/>
    <mergeCell ref="D43:E43"/>
    <mergeCell ref="D42:E42"/>
    <mergeCell ref="L40:M40"/>
    <mergeCell ref="F39:I40"/>
    <mergeCell ref="D39:E40"/>
    <mergeCell ref="F42:G42"/>
  </mergeCells>
  <phoneticPr fontId="0" type="noConversion"/>
  <conditionalFormatting sqref="A16:M35">
    <cfRule type="expression" dxfId="4" priority="2" stopIfTrue="1">
      <formula>IF(MID($A16,1,2)="MM",TRUE,FALSE)</formula>
    </cfRule>
  </conditionalFormatting>
  <conditionalFormatting sqref="G8:G10 A45 E8:E10">
    <cfRule type="cellIs" dxfId="3" priority="3" stopIfTrue="1" operator="equal">
      <formula>0</formula>
    </cfRule>
  </conditionalFormatting>
  <conditionalFormatting sqref="D39">
    <cfRule type="cellIs" dxfId="2" priority="4" stopIfTrue="1" operator="equal">
      <formula>"oui"</formula>
    </cfRule>
  </conditionalFormatting>
  <conditionalFormatting sqref="M8:M10 K8:K10">
    <cfRule type="cellIs" dxfId="1" priority="1" stopIfTrue="1" operator="equal">
      <formula>0</formula>
    </cfRule>
  </conditionalFormatting>
  <dataValidations count="2">
    <dataValidation type="list" allowBlank="1" showErrorMessage="1" errorTitle="Donnée non valide" error="La donnée saise n'est pas valide !!!" promptTitle="Nombre de tour supplémentaire MM" prompt="Saisir le nombre de tour supplémentaire MM" sqref="M8:M10" xr:uid="{8AF30F4A-B2C6-4A6B-B1DF-B1E3EC92E942}">
      <formula1>$Y$1:$Y$41</formula1>
    </dataValidation>
    <dataValidation type="list" allowBlank="1" showErrorMessage="1" errorTitle="Donnée non valide" error="La donnée saise n'est pas valide !!!" promptTitle="Nombre de tour de MM" prompt="Saisir le nombre de tour MM" sqref="K8:K10" xr:uid="{4B9044F7-EE77-44AF-9861-88BE6A2A22CA}">
      <formula1>$Y$1:$Y$41</formula1>
    </dataValidation>
  </dataValidations>
  <printOptions horizontalCentered="1" verticalCentered="1"/>
  <pageMargins left="0" right="0" top="0" bottom="0" header="0.11811023622047245" footer="0.11811023622047245"/>
  <pageSetup paperSize="9" scale="46" orientation="landscape" r:id="rId1"/>
  <headerFooter alignWithMargins="0">
    <oddHeader>&amp;LSTPP-Mission collectes</oddHeader>
    <oddFooter>&amp;Rversion 2 août 2006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indexed="51"/>
  </sheetPr>
  <dimension ref="A1:M30"/>
  <sheetViews>
    <sheetView showWhiteSpace="0" zoomScaleNormal="100" workbookViewId="0">
      <selection activeCell="I24" sqref="I24:K24"/>
    </sheetView>
  </sheetViews>
  <sheetFormatPr baseColWidth="10" defaultRowHeight="12.75" x14ac:dyDescent="0.2"/>
  <cols>
    <col min="1" max="11" width="14.7109375" style="105" customWidth="1"/>
    <col min="12" max="12" width="12.5703125" style="105" customWidth="1"/>
    <col min="13" max="13" width="11.42578125" style="134" customWidth="1"/>
    <col min="14" max="16384" width="11.42578125" style="105"/>
  </cols>
  <sheetData>
    <row r="1" spans="1:11" ht="28.5" customHeight="1" x14ac:dyDescent="0.2">
      <c r="A1" s="310" t="s">
        <v>80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</row>
    <row r="2" spans="1:11" ht="24" customHeight="1" x14ac:dyDescent="0.2">
      <c r="C2" s="137" t="str">
        <f>B3</f>
        <v xml:space="preserve"> </v>
      </c>
    </row>
    <row r="3" spans="1:11" ht="22.5" customHeight="1" x14ac:dyDescent="0.2">
      <c r="A3" s="114" t="s">
        <v>81</v>
      </c>
      <c r="B3" s="115" t="str">
        <f>IF('saisie benne sup'!B3="","",'saisie benne sup'!B3)</f>
        <v xml:space="preserve"> </v>
      </c>
      <c r="C3" s="15" t="str">
        <f>IF('saisie benne sup'!C3="","",'saisie benne sup'!C3)</f>
        <v>14ème</v>
      </c>
      <c r="E3" s="310" t="str">
        <f>IF('saisie benne sup'!E3="","",'saisie benne sup'!E3)</f>
        <v>Après-midi</v>
      </c>
      <c r="F3" s="310" t="str">
        <f>IF('saisie benne sup'!F3="","",'saisie benne sup'!F3)</f>
        <v/>
      </c>
      <c r="I3" s="191"/>
    </row>
    <row r="4" spans="1:11" ht="24" customHeight="1" thickBot="1" x14ac:dyDescent="0.25"/>
    <row r="5" spans="1:11" s="116" customFormat="1" ht="16.5" customHeight="1" x14ac:dyDescent="0.2">
      <c r="A5" s="311" t="s">
        <v>83</v>
      </c>
      <c r="B5" s="311" t="s">
        <v>78</v>
      </c>
      <c r="C5" s="319"/>
      <c r="D5" s="288" t="s">
        <v>84</v>
      </c>
      <c r="E5" s="289"/>
      <c r="F5" s="288" t="s">
        <v>85</v>
      </c>
      <c r="G5" s="289"/>
      <c r="H5" s="288" t="s">
        <v>86</v>
      </c>
      <c r="I5" s="289"/>
      <c r="J5" s="288" t="s">
        <v>87</v>
      </c>
      <c r="K5" s="289"/>
    </row>
    <row r="6" spans="1:11" s="116" customFormat="1" ht="16.5" customHeight="1" thickBot="1" x14ac:dyDescent="0.25">
      <c r="A6" s="312"/>
      <c r="B6" s="117" t="s">
        <v>97</v>
      </c>
      <c r="C6" s="118" t="s">
        <v>98</v>
      </c>
      <c r="D6" s="117" t="s">
        <v>88</v>
      </c>
      <c r="E6" s="118" t="s">
        <v>89</v>
      </c>
      <c r="F6" s="117" t="s">
        <v>88</v>
      </c>
      <c r="G6" s="118" t="s">
        <v>89</v>
      </c>
      <c r="H6" s="117" t="s">
        <v>88</v>
      </c>
      <c r="I6" s="118" t="s">
        <v>89</v>
      </c>
      <c r="J6" s="117" t="s">
        <v>88</v>
      </c>
      <c r="K6" s="118" t="s">
        <v>89</v>
      </c>
    </row>
    <row r="7" spans="1:11" ht="16.5" customHeight="1" x14ac:dyDescent="0.2">
      <c r="A7" s="131" t="str">
        <f>IF('saisie benne sup'!A7="","",'saisie benne sup'!A7)</f>
        <v/>
      </c>
      <c r="B7" s="151" t="str">
        <f>IF('saisie benne sup'!B7="","",'saisie benne sup'!B7)</f>
        <v/>
      </c>
      <c r="C7" s="152" t="str">
        <f>IF('saisie benne sup'!C7="","",'saisie benne sup'!C7)</f>
        <v/>
      </c>
      <c r="D7" s="151" t="str">
        <f>IF('saisie benne sup'!D7="","",'saisie benne sup'!D7)</f>
        <v/>
      </c>
      <c r="E7" s="153" t="str">
        <f>IF('saisie benne sup'!E7="","",'saisie benne sup'!E7)</f>
        <v/>
      </c>
      <c r="F7" s="151" t="str">
        <f>IF('saisie benne sup'!F7="","",'saisie benne sup'!F7)</f>
        <v/>
      </c>
      <c r="G7" s="153" t="str">
        <f>IF('saisie benne sup'!G7="","",'saisie benne sup'!G7)</f>
        <v/>
      </c>
      <c r="H7" s="151" t="str">
        <f>IF('saisie benne sup'!H7="","",'saisie benne sup'!H7)</f>
        <v/>
      </c>
      <c r="I7" s="153" t="str">
        <f>IF('saisie benne sup'!I7="","",'saisie benne sup'!I7)</f>
        <v/>
      </c>
      <c r="J7" s="151" t="str">
        <f>IF('saisie benne sup'!J7="","",'saisie benne sup'!J7)</f>
        <v/>
      </c>
      <c r="K7" s="153" t="str">
        <f>IF('saisie benne sup'!K7="","",'saisie benne sup'!K7)</f>
        <v/>
      </c>
    </row>
    <row r="8" spans="1:11" ht="16.5" customHeight="1" x14ac:dyDescent="0.2">
      <c r="A8" s="132" t="str">
        <f>IF('saisie benne sup'!A8="","",'saisie benne sup'!A8)</f>
        <v/>
      </c>
      <c r="B8" s="154" t="str">
        <f>IF('saisie benne sup'!B8="","",'saisie benne sup'!B8)</f>
        <v/>
      </c>
      <c r="C8" s="155" t="str">
        <f>IF('saisie benne sup'!C8="","",'saisie benne sup'!C8)</f>
        <v/>
      </c>
      <c r="D8" s="154" t="str">
        <f>IF('saisie benne sup'!D8="","",'saisie benne sup'!D8)</f>
        <v/>
      </c>
      <c r="E8" s="156" t="str">
        <f>IF('saisie benne sup'!E8="","",'saisie benne sup'!E8)</f>
        <v/>
      </c>
      <c r="F8" s="154" t="str">
        <f>IF('saisie benne sup'!F8="","",'saisie benne sup'!F8)</f>
        <v/>
      </c>
      <c r="G8" s="156" t="str">
        <f>IF('saisie benne sup'!G8="","",'saisie benne sup'!G8)</f>
        <v/>
      </c>
      <c r="H8" s="154" t="str">
        <f>IF('saisie benne sup'!H8="","",'saisie benne sup'!H8)</f>
        <v/>
      </c>
      <c r="I8" s="156" t="str">
        <f>IF('saisie benne sup'!I8="","",'saisie benne sup'!I8)</f>
        <v/>
      </c>
      <c r="J8" s="154" t="str">
        <f>IF('saisie benne sup'!J8="","",'saisie benne sup'!J8)</f>
        <v/>
      </c>
      <c r="K8" s="156" t="str">
        <f>IF('saisie benne sup'!K8="","",'saisie benne sup'!K8)</f>
        <v/>
      </c>
    </row>
    <row r="9" spans="1:11" ht="16.5" customHeight="1" x14ac:dyDescent="0.2">
      <c r="A9" s="132" t="str">
        <f>IF('saisie benne sup'!A9="","",'saisie benne sup'!A9)</f>
        <v/>
      </c>
      <c r="B9" s="154" t="str">
        <f>IF('saisie benne sup'!B9="","",'saisie benne sup'!B9)</f>
        <v/>
      </c>
      <c r="C9" s="155" t="str">
        <f>IF('saisie benne sup'!C9="","",'saisie benne sup'!C9)</f>
        <v/>
      </c>
      <c r="D9" s="154" t="str">
        <f>IF('saisie benne sup'!D9="","",'saisie benne sup'!D9)</f>
        <v/>
      </c>
      <c r="E9" s="156" t="str">
        <f>IF('saisie benne sup'!E9="","",'saisie benne sup'!E9)</f>
        <v/>
      </c>
      <c r="F9" s="154" t="str">
        <f>IF('saisie benne sup'!F9="","",'saisie benne sup'!F9)</f>
        <v/>
      </c>
      <c r="G9" s="156" t="str">
        <f>IF('saisie benne sup'!G9="","",'saisie benne sup'!G9)</f>
        <v/>
      </c>
      <c r="H9" s="154" t="str">
        <f>IF('saisie benne sup'!H9="","",'saisie benne sup'!H9)</f>
        <v/>
      </c>
      <c r="I9" s="156" t="str">
        <f>IF('saisie benne sup'!I9="","",'saisie benne sup'!I9)</f>
        <v/>
      </c>
      <c r="J9" s="154" t="str">
        <f>IF('saisie benne sup'!J9="","",'saisie benne sup'!J9)</f>
        <v/>
      </c>
      <c r="K9" s="156" t="str">
        <f>IF('saisie benne sup'!K9="","",'saisie benne sup'!K9)</f>
        <v/>
      </c>
    </row>
    <row r="10" spans="1:11" ht="16.5" customHeight="1" x14ac:dyDescent="0.2">
      <c r="A10" s="132" t="str">
        <f>IF('saisie benne sup'!A10="","",'saisie benne sup'!A10)</f>
        <v/>
      </c>
      <c r="B10" s="154" t="str">
        <f>IF('saisie benne sup'!B10="","",'saisie benne sup'!B10)</f>
        <v/>
      </c>
      <c r="C10" s="155" t="str">
        <f>IF('saisie benne sup'!C10="","",'saisie benne sup'!C10)</f>
        <v/>
      </c>
      <c r="D10" s="154" t="str">
        <f>IF('saisie benne sup'!D10="","",'saisie benne sup'!D10)</f>
        <v/>
      </c>
      <c r="E10" s="156" t="str">
        <f>IF('saisie benne sup'!E10="","",'saisie benne sup'!E10)</f>
        <v/>
      </c>
      <c r="F10" s="154" t="str">
        <f>IF('saisie benne sup'!F10="","",'saisie benne sup'!F10)</f>
        <v/>
      </c>
      <c r="G10" s="156" t="str">
        <f>IF('saisie benne sup'!G10="","",'saisie benne sup'!G10)</f>
        <v/>
      </c>
      <c r="H10" s="154" t="str">
        <f>IF('saisie benne sup'!H10="","",'saisie benne sup'!H10)</f>
        <v/>
      </c>
      <c r="I10" s="156" t="str">
        <f>IF('saisie benne sup'!I10="","",'saisie benne sup'!I10)</f>
        <v/>
      </c>
      <c r="J10" s="154" t="str">
        <f>IF('saisie benne sup'!J10="","",'saisie benne sup'!J10)</f>
        <v/>
      </c>
      <c r="K10" s="156" t="str">
        <f>IF('saisie benne sup'!K10="","",'saisie benne sup'!K10)</f>
        <v/>
      </c>
    </row>
    <row r="11" spans="1:11" ht="16.5" customHeight="1" x14ac:dyDescent="0.2">
      <c r="A11" s="132" t="str">
        <f>IF('saisie benne sup'!A11="","",'saisie benne sup'!A11)</f>
        <v/>
      </c>
      <c r="B11" s="154" t="str">
        <f>IF('saisie benne sup'!B11="","",'saisie benne sup'!B11)</f>
        <v/>
      </c>
      <c r="C11" s="155" t="str">
        <f>IF('saisie benne sup'!C11="","",'saisie benne sup'!C11)</f>
        <v/>
      </c>
      <c r="D11" s="154" t="str">
        <f>IF('saisie benne sup'!D11="","",'saisie benne sup'!D11)</f>
        <v/>
      </c>
      <c r="E11" s="156" t="str">
        <f>IF('saisie benne sup'!E11="","",'saisie benne sup'!E11)</f>
        <v/>
      </c>
      <c r="F11" s="154" t="str">
        <f>IF('saisie benne sup'!F11="","",'saisie benne sup'!F11)</f>
        <v/>
      </c>
      <c r="G11" s="156" t="str">
        <f>IF('saisie benne sup'!G11="","",'saisie benne sup'!G11)</f>
        <v/>
      </c>
      <c r="H11" s="154" t="str">
        <f>IF('saisie benne sup'!H11="","",'saisie benne sup'!H11)</f>
        <v/>
      </c>
      <c r="I11" s="156" t="str">
        <f>IF('saisie benne sup'!I11="","",'saisie benne sup'!I11)</f>
        <v/>
      </c>
      <c r="J11" s="154" t="str">
        <f>IF('saisie benne sup'!J11="","",'saisie benne sup'!J11)</f>
        <v/>
      </c>
      <c r="K11" s="156" t="str">
        <f>IF('saisie benne sup'!K11="","",'saisie benne sup'!K11)</f>
        <v/>
      </c>
    </row>
    <row r="12" spans="1:11" ht="16.5" customHeight="1" x14ac:dyDescent="0.2">
      <c r="A12" s="132" t="str">
        <f>IF('saisie benne sup'!A12="","",'saisie benne sup'!A12)</f>
        <v/>
      </c>
      <c r="B12" s="154" t="str">
        <f>IF('saisie benne sup'!B12="","",'saisie benne sup'!B12)</f>
        <v/>
      </c>
      <c r="C12" s="155" t="str">
        <f>IF('saisie benne sup'!C12="","",'saisie benne sup'!C12)</f>
        <v/>
      </c>
      <c r="D12" s="154" t="str">
        <f>IF('saisie benne sup'!D12="","",'saisie benne sup'!D12)</f>
        <v/>
      </c>
      <c r="E12" s="156" t="str">
        <f>IF('saisie benne sup'!E12="","",'saisie benne sup'!E12)</f>
        <v/>
      </c>
      <c r="F12" s="154" t="str">
        <f>IF('saisie benne sup'!F12="","",'saisie benne sup'!F12)</f>
        <v/>
      </c>
      <c r="G12" s="156" t="str">
        <f>IF('saisie benne sup'!G12="","",'saisie benne sup'!G12)</f>
        <v/>
      </c>
      <c r="H12" s="154" t="str">
        <f>IF('saisie benne sup'!H12="","",'saisie benne sup'!H12)</f>
        <v/>
      </c>
      <c r="I12" s="156" t="str">
        <f>IF('saisie benne sup'!I12="","",'saisie benne sup'!I12)</f>
        <v/>
      </c>
      <c r="J12" s="154" t="str">
        <f>IF('saisie benne sup'!J12="","",'saisie benne sup'!J12)</f>
        <v/>
      </c>
      <c r="K12" s="156" t="str">
        <f>IF('saisie benne sup'!K12="","",'saisie benne sup'!K12)</f>
        <v/>
      </c>
    </row>
    <row r="13" spans="1:11" ht="16.5" customHeight="1" x14ac:dyDescent="0.2">
      <c r="A13" s="132" t="str">
        <f>IF('saisie benne sup'!A13="","",'saisie benne sup'!A13)</f>
        <v/>
      </c>
      <c r="B13" s="154" t="str">
        <f>IF('saisie benne sup'!B13="","",'saisie benne sup'!B13)</f>
        <v/>
      </c>
      <c r="C13" s="155" t="str">
        <f>IF('saisie benne sup'!C13="","",'saisie benne sup'!C13)</f>
        <v/>
      </c>
      <c r="D13" s="154" t="str">
        <f>IF('saisie benne sup'!D13="","",'saisie benne sup'!D13)</f>
        <v/>
      </c>
      <c r="E13" s="156" t="str">
        <f>IF('saisie benne sup'!E13="","",'saisie benne sup'!E13)</f>
        <v/>
      </c>
      <c r="F13" s="154" t="str">
        <f>IF('saisie benne sup'!F13="","",'saisie benne sup'!F13)</f>
        <v/>
      </c>
      <c r="G13" s="156" t="str">
        <f>IF('saisie benne sup'!G13="","",'saisie benne sup'!G13)</f>
        <v/>
      </c>
      <c r="H13" s="154" t="str">
        <f>IF('saisie benne sup'!H13="","",'saisie benne sup'!H13)</f>
        <v/>
      </c>
      <c r="I13" s="156" t="str">
        <f>IF('saisie benne sup'!I13="","",'saisie benne sup'!I13)</f>
        <v/>
      </c>
      <c r="J13" s="154" t="str">
        <f>IF('saisie benne sup'!J13="","",'saisie benne sup'!J13)</f>
        <v/>
      </c>
      <c r="K13" s="156" t="str">
        <f>IF('saisie benne sup'!K13="","",'saisie benne sup'!K13)</f>
        <v/>
      </c>
    </row>
    <row r="14" spans="1:11" ht="16.5" customHeight="1" x14ac:dyDescent="0.2">
      <c r="A14" s="132" t="str">
        <f>IF('saisie benne sup'!A14="","",'saisie benne sup'!A14)</f>
        <v/>
      </c>
      <c r="B14" s="154" t="str">
        <f>IF('saisie benne sup'!B14="","",'saisie benne sup'!B14)</f>
        <v/>
      </c>
      <c r="C14" s="155" t="str">
        <f>IF('saisie benne sup'!C14="","",'saisie benne sup'!C14)</f>
        <v/>
      </c>
      <c r="D14" s="154" t="str">
        <f>IF('saisie benne sup'!D14="","",'saisie benne sup'!D14)</f>
        <v/>
      </c>
      <c r="E14" s="156" t="str">
        <f>IF('saisie benne sup'!E14="","",'saisie benne sup'!E14)</f>
        <v/>
      </c>
      <c r="F14" s="154" t="str">
        <f>IF('saisie benne sup'!F14="","",'saisie benne sup'!F14)</f>
        <v/>
      </c>
      <c r="G14" s="156" t="str">
        <f>IF('saisie benne sup'!G14="","",'saisie benne sup'!G14)</f>
        <v/>
      </c>
      <c r="H14" s="154" t="str">
        <f>IF('saisie benne sup'!H14="","",'saisie benne sup'!H14)</f>
        <v/>
      </c>
      <c r="I14" s="156" t="str">
        <f>IF('saisie benne sup'!I14="","",'saisie benne sup'!I14)</f>
        <v/>
      </c>
      <c r="J14" s="154" t="str">
        <f>IF('saisie benne sup'!J14="","",'saisie benne sup'!J14)</f>
        <v/>
      </c>
      <c r="K14" s="156" t="str">
        <f>IF('saisie benne sup'!K14="","",'saisie benne sup'!K14)</f>
        <v/>
      </c>
    </row>
    <row r="15" spans="1:11" ht="16.5" customHeight="1" x14ac:dyDescent="0.2">
      <c r="A15" s="132" t="str">
        <f>IF('saisie benne sup'!A15="","",'saisie benne sup'!A15)</f>
        <v/>
      </c>
      <c r="B15" s="154" t="str">
        <f>IF('saisie benne sup'!B15="","",'saisie benne sup'!B15)</f>
        <v/>
      </c>
      <c r="C15" s="155" t="str">
        <f>IF('saisie benne sup'!C15="","",'saisie benne sup'!C15)</f>
        <v/>
      </c>
      <c r="D15" s="154" t="str">
        <f>IF('saisie benne sup'!D15="","",'saisie benne sup'!D15)</f>
        <v/>
      </c>
      <c r="E15" s="156" t="str">
        <f>IF('saisie benne sup'!E15="","",'saisie benne sup'!E15)</f>
        <v/>
      </c>
      <c r="F15" s="154" t="str">
        <f>IF('saisie benne sup'!F15="","",'saisie benne sup'!F15)</f>
        <v/>
      </c>
      <c r="G15" s="156" t="str">
        <f>IF('saisie benne sup'!G15="","",'saisie benne sup'!G15)</f>
        <v/>
      </c>
      <c r="H15" s="154" t="str">
        <f>IF('saisie benne sup'!H15="","",'saisie benne sup'!H15)</f>
        <v/>
      </c>
      <c r="I15" s="156" t="str">
        <f>IF('saisie benne sup'!I15="","",'saisie benne sup'!I15)</f>
        <v/>
      </c>
      <c r="J15" s="154" t="str">
        <f>IF('saisie benne sup'!J15="","",'saisie benne sup'!J15)</f>
        <v/>
      </c>
      <c r="K15" s="156" t="str">
        <f>IF('saisie benne sup'!K15="","",'saisie benne sup'!K15)</f>
        <v/>
      </c>
    </row>
    <row r="16" spans="1:11" ht="16.5" customHeight="1" x14ac:dyDescent="0.2">
      <c r="A16" s="132" t="str">
        <f>IF('saisie benne sup'!A16="","",'saisie benne sup'!A16)</f>
        <v/>
      </c>
      <c r="B16" s="154" t="str">
        <f>IF('saisie benne sup'!B16="","",'saisie benne sup'!B16)</f>
        <v/>
      </c>
      <c r="C16" s="155" t="str">
        <f>IF('saisie benne sup'!C16="","",'saisie benne sup'!C16)</f>
        <v/>
      </c>
      <c r="D16" s="154" t="str">
        <f>IF('saisie benne sup'!D16="","",'saisie benne sup'!D16)</f>
        <v/>
      </c>
      <c r="E16" s="156" t="str">
        <f>IF('saisie benne sup'!E16="","",'saisie benne sup'!E16)</f>
        <v/>
      </c>
      <c r="F16" s="154" t="str">
        <f>IF('saisie benne sup'!F16="","",'saisie benne sup'!F16)</f>
        <v/>
      </c>
      <c r="G16" s="156" t="str">
        <f>IF('saisie benne sup'!G16="","",'saisie benne sup'!G16)</f>
        <v/>
      </c>
      <c r="H16" s="154" t="str">
        <f>IF('saisie benne sup'!H16="","",'saisie benne sup'!H16)</f>
        <v/>
      </c>
      <c r="I16" s="156" t="str">
        <f>IF('saisie benne sup'!I16="","",'saisie benne sup'!I16)</f>
        <v/>
      </c>
      <c r="J16" s="154" t="str">
        <f>IF('saisie benne sup'!J16="","",'saisie benne sup'!J16)</f>
        <v/>
      </c>
      <c r="K16" s="156" t="str">
        <f>IF('saisie benne sup'!K16="","",'saisie benne sup'!K16)</f>
        <v/>
      </c>
    </row>
    <row r="17" spans="1:13" ht="16.5" customHeight="1" x14ac:dyDescent="0.2">
      <c r="A17" s="132" t="str">
        <f>IF('saisie benne sup'!A17="","",'saisie benne sup'!A17)</f>
        <v/>
      </c>
      <c r="B17" s="154" t="str">
        <f>IF('saisie benne sup'!B17="","",'saisie benne sup'!B17)</f>
        <v/>
      </c>
      <c r="C17" s="155" t="str">
        <f>IF('saisie benne sup'!C17="","",'saisie benne sup'!C17)</f>
        <v/>
      </c>
      <c r="D17" s="154"/>
      <c r="E17" s="156" t="str">
        <f>IF('saisie benne sup'!E17="","",'saisie benne sup'!E17)</f>
        <v/>
      </c>
      <c r="F17" s="154" t="str">
        <f>IF('saisie benne sup'!F17="","",'saisie benne sup'!F17)</f>
        <v/>
      </c>
      <c r="G17" s="156" t="str">
        <f>IF('saisie benne sup'!G17="","",'saisie benne sup'!G17)</f>
        <v/>
      </c>
      <c r="H17" s="154" t="str">
        <f>IF('saisie benne sup'!H17="","",'saisie benne sup'!H17)</f>
        <v/>
      </c>
      <c r="I17" s="156" t="str">
        <f>IF('saisie benne sup'!I17="","",'saisie benne sup'!I17)</f>
        <v/>
      </c>
      <c r="J17" s="154" t="str">
        <f>IF('saisie benne sup'!J17="","",'saisie benne sup'!J17)</f>
        <v/>
      </c>
      <c r="K17" s="156" t="str">
        <f>IF('saisie benne sup'!K17="","",'saisie benne sup'!K17)</f>
        <v/>
      </c>
    </row>
    <row r="18" spans="1:13" ht="16.5" customHeight="1" x14ac:dyDescent="0.2">
      <c r="A18" s="132" t="str">
        <f>IF('saisie benne sup'!A18="","",'saisie benne sup'!A18)</f>
        <v/>
      </c>
      <c r="B18" s="154" t="str">
        <f>IF('saisie benne sup'!B18="","",'saisie benne sup'!B18)</f>
        <v/>
      </c>
      <c r="C18" s="155" t="str">
        <f>IF('saisie benne sup'!C18="","",'saisie benne sup'!C18)</f>
        <v/>
      </c>
      <c r="D18" s="154" t="str">
        <f>IF('saisie benne sup'!D18="","",'saisie benne sup'!D18)</f>
        <v/>
      </c>
      <c r="E18" s="156" t="str">
        <f>IF('saisie benne sup'!E18="","",'saisie benne sup'!E18)</f>
        <v/>
      </c>
      <c r="F18" s="154" t="str">
        <f>IF('saisie benne sup'!F18="","",'saisie benne sup'!F18)</f>
        <v/>
      </c>
      <c r="G18" s="156" t="str">
        <f>IF('saisie benne sup'!G18="","",'saisie benne sup'!G18)</f>
        <v/>
      </c>
      <c r="H18" s="154" t="str">
        <f>IF('saisie benne sup'!H18="","",'saisie benne sup'!H18)</f>
        <v/>
      </c>
      <c r="I18" s="156" t="str">
        <f>IF('saisie benne sup'!I18="","",'saisie benne sup'!I18)</f>
        <v/>
      </c>
      <c r="J18" s="154" t="str">
        <f>IF('saisie benne sup'!J18="","",'saisie benne sup'!J18)</f>
        <v/>
      </c>
      <c r="K18" s="156" t="str">
        <f>IF('saisie benne sup'!K18="","",'saisie benne sup'!K18)</f>
        <v/>
      </c>
    </row>
    <row r="19" spans="1:13" ht="16.5" customHeight="1" x14ac:dyDescent="0.2">
      <c r="A19" s="132" t="str">
        <f>IF('saisie benne sup'!A19="","",'saisie benne sup'!A19)</f>
        <v/>
      </c>
      <c r="B19" s="154" t="str">
        <f>IF('saisie benne sup'!B19="","",'saisie benne sup'!B19)</f>
        <v/>
      </c>
      <c r="C19" s="155" t="str">
        <f>IF('saisie benne sup'!C19="","",'saisie benne sup'!C19)</f>
        <v/>
      </c>
      <c r="D19" s="154" t="str">
        <f>IF('saisie benne sup'!D19="","",'saisie benne sup'!D19)</f>
        <v/>
      </c>
      <c r="E19" s="156" t="str">
        <f>IF('saisie benne sup'!E19="","",'saisie benne sup'!E19)</f>
        <v/>
      </c>
      <c r="F19" s="154" t="str">
        <f>IF('saisie benne sup'!F19="","",'saisie benne sup'!F19)</f>
        <v/>
      </c>
      <c r="G19" s="156" t="str">
        <f>IF('saisie benne sup'!G19="","",'saisie benne sup'!G19)</f>
        <v/>
      </c>
      <c r="H19" s="154" t="str">
        <f>IF('saisie benne sup'!H19="","",'saisie benne sup'!H19)</f>
        <v/>
      </c>
      <c r="I19" s="156" t="str">
        <f>IF('saisie benne sup'!I19="","",'saisie benne sup'!I19)</f>
        <v/>
      </c>
      <c r="J19" s="154" t="str">
        <f>IF('saisie benne sup'!J19="","",'saisie benne sup'!J19)</f>
        <v/>
      </c>
      <c r="K19" s="156" t="str">
        <f>IF('saisie benne sup'!K19="","",'saisie benne sup'!K19)</f>
        <v/>
      </c>
    </row>
    <row r="20" spans="1:13" ht="16.5" customHeight="1" x14ac:dyDescent="0.2">
      <c r="A20" s="132" t="str">
        <f>IF('saisie benne sup'!A20="","",'saisie benne sup'!A20)</f>
        <v/>
      </c>
      <c r="B20" s="154" t="str">
        <f>IF('saisie benne sup'!B20="","",'saisie benne sup'!B20)</f>
        <v/>
      </c>
      <c r="C20" s="155" t="str">
        <f>IF('saisie benne sup'!C20="","",'saisie benne sup'!C20)</f>
        <v/>
      </c>
      <c r="D20" s="154" t="str">
        <f>IF('saisie benne sup'!D20="","",'saisie benne sup'!D20)</f>
        <v/>
      </c>
      <c r="E20" s="156" t="str">
        <f>IF('saisie benne sup'!E20="","",'saisie benne sup'!E20)</f>
        <v/>
      </c>
      <c r="F20" s="154" t="str">
        <f>IF('saisie benne sup'!F20="","",'saisie benne sup'!F20)</f>
        <v/>
      </c>
      <c r="G20" s="156" t="str">
        <f>IF('saisie benne sup'!G20="","",'saisie benne sup'!G20)</f>
        <v/>
      </c>
      <c r="H20" s="154" t="str">
        <f>IF('saisie benne sup'!H20="","",'saisie benne sup'!H20)</f>
        <v/>
      </c>
      <c r="I20" s="156" t="str">
        <f>IF('saisie benne sup'!I20="","",'saisie benne sup'!I20)</f>
        <v/>
      </c>
      <c r="J20" s="154" t="str">
        <f>IF('saisie benne sup'!J20="","",'saisie benne sup'!J20)</f>
        <v/>
      </c>
      <c r="K20" s="156" t="str">
        <f>IF('saisie benne sup'!K20="","",'saisie benne sup'!K20)</f>
        <v/>
      </c>
    </row>
    <row r="21" spans="1:13" ht="16.5" customHeight="1" thickBot="1" x14ac:dyDescent="0.25">
      <c r="A21" s="157" t="str">
        <f>IF('saisie benne sup'!A21="","",'saisie benne sup'!A21)</f>
        <v/>
      </c>
      <c r="B21" s="158" t="str">
        <f>IF('saisie benne sup'!B21="","",'saisie benne sup'!B21)</f>
        <v/>
      </c>
      <c r="C21" s="159" t="str">
        <f>IF('saisie benne sup'!C21="","",'saisie benne sup'!C21)</f>
        <v/>
      </c>
      <c r="D21" s="158" t="str">
        <f>IF('saisie benne sup'!D21="","",'saisie benne sup'!D21)</f>
        <v/>
      </c>
      <c r="E21" s="160" t="str">
        <f>IF('saisie benne sup'!E21="","",'saisie benne sup'!E21)</f>
        <v/>
      </c>
      <c r="F21" s="158" t="str">
        <f>IF('saisie benne sup'!F21="","",'saisie benne sup'!F21)</f>
        <v/>
      </c>
      <c r="G21" s="160" t="str">
        <f>IF('saisie benne sup'!G21="","",'saisie benne sup'!G21)</f>
        <v/>
      </c>
      <c r="H21" s="158" t="str">
        <f>IF('saisie benne sup'!H21="","",'saisie benne sup'!H21)</f>
        <v/>
      </c>
      <c r="I21" s="160" t="str">
        <f>IF('saisie benne sup'!I21="","",'saisie benne sup'!I21)</f>
        <v/>
      </c>
      <c r="J21" s="158" t="str">
        <f>IF('saisie benne sup'!J21="","",'saisie benne sup'!J21)</f>
        <v/>
      </c>
      <c r="K21" s="160" t="str">
        <f>IF('saisie benne sup'!K21="","",'saisie benne sup'!K21)</f>
        <v/>
      </c>
    </row>
    <row r="23" spans="1:13" ht="13.5" thickBot="1" x14ac:dyDescent="0.25"/>
    <row r="24" spans="1:13" ht="16.5" customHeight="1" thickBot="1" x14ac:dyDescent="0.25">
      <c r="A24" s="316" t="s">
        <v>96</v>
      </c>
      <c r="B24" s="316"/>
      <c r="C24" s="316"/>
      <c r="D24" s="316"/>
      <c r="E24" s="316"/>
      <c r="F24" s="316"/>
      <c r="H24" s="135" t="s">
        <v>90</v>
      </c>
      <c r="I24" s="317" t="s">
        <v>158</v>
      </c>
      <c r="J24" s="317"/>
      <c r="K24" s="318"/>
    </row>
    <row r="25" spans="1:13" ht="16.5" customHeight="1" x14ac:dyDescent="0.2">
      <c r="A25" s="303" t="s">
        <v>91</v>
      </c>
      <c r="B25" s="304"/>
      <c r="C25" s="304"/>
      <c r="D25" s="292"/>
      <c r="E25" s="292" t="s">
        <v>92</v>
      </c>
      <c r="F25" s="293"/>
      <c r="H25" s="133" t="s">
        <v>99</v>
      </c>
      <c r="I25" s="346" t="e">
        <f>'saisie benne sup'!$I$25</f>
        <v>#N/A</v>
      </c>
      <c r="J25" s="346"/>
      <c r="K25" s="347"/>
    </row>
    <row r="26" spans="1:13" ht="16.5" customHeight="1" thickBot="1" x14ac:dyDescent="0.25">
      <c r="A26" s="305"/>
      <c r="B26" s="306"/>
      <c r="C26" s="306"/>
      <c r="D26" s="294"/>
      <c r="E26" s="294"/>
      <c r="F26" s="295"/>
      <c r="H26" s="342" t="e">
        <f>'saisie benne sup'!H26:I26</f>
        <v>#REF!</v>
      </c>
      <c r="I26" s="343"/>
      <c r="J26" s="290" t="e">
        <f>'saisie benne sup'!$I$26</f>
        <v>#N/A</v>
      </c>
      <c r="K26" s="291"/>
    </row>
    <row r="27" spans="1:13" ht="16.5" customHeight="1" x14ac:dyDescent="0.2">
      <c r="A27" s="161" t="str">
        <f>IF('saisie benne sup'!A27="","",'saisie benne sup'!A27)</f>
        <v/>
      </c>
      <c r="B27" s="162" t="str">
        <f>IF('saisie benne sup'!B27="","",'saisie benne sup'!B27)</f>
        <v/>
      </c>
      <c r="C27" s="162" t="str">
        <f>IF('saisie benne sup'!C27="","",'saisie benne sup'!C27)</f>
        <v/>
      </c>
      <c r="D27" s="163" t="str">
        <f>IF('saisie benne sup'!D27="","",'saisie benne sup'!D27)</f>
        <v/>
      </c>
      <c r="E27" s="307" t="e">
        <f>IF('saisie benne sup'!E27:F28="","",'saisie benne sup'!E27:F28)</f>
        <v>#REF!</v>
      </c>
      <c r="F27" s="308"/>
      <c r="H27" s="344" t="s">
        <v>93</v>
      </c>
      <c r="I27" s="345"/>
      <c r="J27" s="313" t="s">
        <v>94</v>
      </c>
      <c r="K27" s="314"/>
    </row>
    <row r="28" spans="1:13" ht="16.5" customHeight="1" x14ac:dyDescent="0.2">
      <c r="A28" s="164" t="str">
        <f>IF('saisie benne sup'!A28="","",'saisie benne sup'!A28)</f>
        <v/>
      </c>
      <c r="B28" s="165" t="str">
        <f>IF('saisie benne sup'!B28="","",'saisie benne sup'!B28)</f>
        <v/>
      </c>
      <c r="C28" s="165" t="str">
        <f>IF('saisie benne sup'!C28="","",'saisie benne sup'!C28)</f>
        <v/>
      </c>
      <c r="D28" s="166" t="str">
        <f>IF('saisie benne sup'!D28="","",'saisie benne sup'!D28)</f>
        <v/>
      </c>
      <c r="E28" s="309"/>
      <c r="F28" s="298"/>
      <c r="H28" s="299" t="e">
        <f>'saisie benne sup'!$H$28</f>
        <v>#N/A</v>
      </c>
      <c r="I28" s="300"/>
      <c r="J28" s="284">
        <f ca="1">'saisie benne sup'!$J$28</f>
        <v>45770</v>
      </c>
      <c r="K28" s="285"/>
    </row>
    <row r="29" spans="1:13" ht="16.5" customHeight="1" x14ac:dyDescent="0.2">
      <c r="A29" s="167" t="str">
        <f>IF('saisie benne sup'!A29="","",'saisie benne sup'!A29)</f>
        <v/>
      </c>
      <c r="B29" s="168" t="str">
        <f>IF('saisie benne sup'!B29="","",'saisie benne sup'!B29)</f>
        <v/>
      </c>
      <c r="C29" s="168" t="str">
        <f>IF('saisie benne sup'!C29="","",'saisie benne sup'!C29)</f>
        <v/>
      </c>
      <c r="D29" s="169" t="str">
        <f>IF('saisie benne sup'!D29="","",'saisie benne sup'!D29)</f>
        <v/>
      </c>
      <c r="E29" s="297" t="e">
        <f>IF('saisie benne sup'!E29:F30="","",'saisie benne sup'!E29:F30)</f>
        <v>#REF!</v>
      </c>
      <c r="F29" s="298"/>
      <c r="H29" s="299"/>
      <c r="I29" s="300"/>
      <c r="J29" s="284"/>
      <c r="K29" s="285"/>
      <c r="M29" s="150"/>
    </row>
    <row r="30" spans="1:13" ht="16.5" customHeight="1" thickBot="1" x14ac:dyDescent="0.25">
      <c r="A30" s="170" t="str">
        <f>IF('saisie benne sup'!A30="","",'saisie benne sup'!A30)</f>
        <v/>
      </c>
      <c r="B30" s="171" t="str">
        <f>IF('saisie benne sup'!B30="","",'saisie benne sup'!B30)</f>
        <v/>
      </c>
      <c r="C30" s="171" t="str">
        <f>IF('saisie benne sup'!C30="","",'saisie benne sup'!C30)</f>
        <v/>
      </c>
      <c r="D30" s="172" t="str">
        <f>IF('saisie benne sup'!D30="","",'saisie benne sup'!D30)</f>
        <v/>
      </c>
      <c r="E30" s="294"/>
      <c r="F30" s="295"/>
      <c r="H30" s="301"/>
      <c r="I30" s="302"/>
      <c r="J30" s="286"/>
      <c r="K30" s="287"/>
      <c r="M30" s="150"/>
    </row>
  </sheetData>
  <mergeCells count="21">
    <mergeCell ref="A1:K1"/>
    <mergeCell ref="A5:A6"/>
    <mergeCell ref="J5:K5"/>
    <mergeCell ref="F5:G5"/>
    <mergeCell ref="A25:D26"/>
    <mergeCell ref="H5:I5"/>
    <mergeCell ref="E25:F26"/>
    <mergeCell ref="A24:F24"/>
    <mergeCell ref="E29:F30"/>
    <mergeCell ref="H26:I26"/>
    <mergeCell ref="E3:F3"/>
    <mergeCell ref="B5:C5"/>
    <mergeCell ref="J26:K26"/>
    <mergeCell ref="J28:K30"/>
    <mergeCell ref="H27:I27"/>
    <mergeCell ref="I24:K24"/>
    <mergeCell ref="J27:K27"/>
    <mergeCell ref="H28:I30"/>
    <mergeCell ref="I25:K25"/>
    <mergeCell ref="E27:F28"/>
    <mergeCell ref="D5:E5"/>
  </mergeCells>
  <phoneticPr fontId="24" type="noConversion"/>
  <dataValidations count="1">
    <dataValidation type="list" allowBlank="1" sqref="I24:K24" xr:uid="{00000000-0002-0000-0300-000000000000}">
      <formula1>$N$30:$N$41</formula1>
    </dataValidation>
  </dataValidations>
  <printOptions horizontalCentered="1" verticalCentered="1"/>
  <pageMargins left="0" right="0" top="0" bottom="0" header="0" footer="0"/>
  <pageSetup paperSize="9" scale="86" orientation="landscape" horizont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indexed="42"/>
  </sheetPr>
  <dimension ref="A1:E94"/>
  <sheetViews>
    <sheetView showRuler="0" view="pageLayout" zoomScaleNormal="85" workbookViewId="0">
      <selection activeCell="I9" sqref="I9"/>
    </sheetView>
  </sheetViews>
  <sheetFormatPr baseColWidth="10" defaultRowHeight="12.75" x14ac:dyDescent="0.2"/>
  <cols>
    <col min="1" max="1" width="33.85546875" style="105" customWidth="1"/>
    <col min="2" max="2" width="11.42578125" style="105"/>
    <col min="3" max="3" width="9.42578125" style="105" customWidth="1"/>
    <col min="4" max="4" width="17.140625" style="105" customWidth="1"/>
    <col min="5" max="16384" width="11.42578125" style="105"/>
  </cols>
  <sheetData>
    <row r="1" spans="1:5" ht="16.5" customHeight="1" x14ac:dyDescent="0.2">
      <c r="A1" s="208" t="s">
        <v>130</v>
      </c>
      <c r="C1" s="110" t="str">
        <f>IF(OR(MID('saisie bilan'!B6,2,1)="e",MID('saisie bilan'!B6,2,1)="è"),MID('saisie bilan'!B6,1,1),MID('saisie bilan'!B6,1,2))</f>
        <v>14</v>
      </c>
      <c r="D1" s="109" t="str">
        <f>IF(C1="1","er","ème")</f>
        <v>ème</v>
      </c>
      <c r="E1" s="112"/>
    </row>
    <row r="2" spans="1:5" ht="16.5" customHeight="1" x14ac:dyDescent="0.2">
      <c r="A2" s="208" t="s">
        <v>131</v>
      </c>
      <c r="C2" s="110" t="e">
        <f>IF(C3=1,"Janvier",IF(C3=2,"Février",IF(C3=3,"Mars",IF(C3=4,"Avril",IF(C3=5,"Mai",IF(C3=6,"Juin",IF(C3=7,"Juillet",D3)))))))</f>
        <v>#VALUE!</v>
      </c>
      <c r="D2" s="111" t="e">
        <f>IF('saisie bilan'!H6="","",YEAR('saisie bilan'!H6))</f>
        <v>#VALUE!</v>
      </c>
      <c r="E2" s="112"/>
    </row>
    <row r="3" spans="1:5" ht="16.5" customHeight="1" x14ac:dyDescent="0.2">
      <c r="A3" s="208" t="s">
        <v>132</v>
      </c>
      <c r="C3" s="112" t="e">
        <f>IF('saisie bilan'!H6="","(vierge)",MONTH('saisie bilan'!H6))</f>
        <v>#VALUE!</v>
      </c>
      <c r="D3" s="112" t="e">
        <f>IF(C3=8,"Août",IF(C3=9,"Septembre",IF(C3=10,"Octobre",IF(C3=11,"Novembre",IF(C3=12,"Décembre","(vierge)")))))</f>
        <v>#VALUE!</v>
      </c>
      <c r="E3" s="112"/>
    </row>
    <row r="4" spans="1:5" ht="16.5" customHeight="1" x14ac:dyDescent="0.2">
      <c r="A4" s="208" t="s">
        <v>133</v>
      </c>
      <c r="C4" s="112"/>
      <c r="D4" s="112"/>
      <c r="E4" s="112"/>
    </row>
    <row r="5" spans="1:5" ht="16.5" customHeight="1" x14ac:dyDescent="0.2">
      <c r="A5" s="208" t="s">
        <v>134</v>
      </c>
    </row>
    <row r="6" spans="1:5" ht="16.5" customHeight="1" x14ac:dyDescent="0.2">
      <c r="A6" s="208" t="s">
        <v>135</v>
      </c>
    </row>
    <row r="7" spans="1:5" ht="16.5" customHeight="1" x14ac:dyDescent="0.2">
      <c r="A7" s="208" t="s">
        <v>136</v>
      </c>
    </row>
    <row r="8" spans="1:5" ht="16.5" customHeight="1" x14ac:dyDescent="0.2">
      <c r="A8" s="208" t="s">
        <v>137</v>
      </c>
    </row>
    <row r="9" spans="1:5" ht="16.5" customHeight="1" x14ac:dyDescent="0.2">
      <c r="A9" s="208" t="s">
        <v>138</v>
      </c>
    </row>
    <row r="10" spans="1:5" ht="16.5" customHeight="1" x14ac:dyDescent="0.2">
      <c r="A10" s="208" t="s">
        <v>139</v>
      </c>
    </row>
    <row r="11" spans="1:5" ht="16.5" customHeight="1" x14ac:dyDescent="0.2">
      <c r="A11" s="208" t="s">
        <v>140</v>
      </c>
    </row>
    <row r="12" spans="1:5" ht="16.5" customHeight="1" thickBot="1" x14ac:dyDescent="0.25">
      <c r="A12" s="208" t="s">
        <v>141</v>
      </c>
    </row>
    <row r="13" spans="1:5" ht="16.5" customHeight="1" thickBot="1" x14ac:dyDescent="0.25">
      <c r="A13" s="208" t="s">
        <v>142</v>
      </c>
      <c r="C13" s="348" t="s">
        <v>103</v>
      </c>
      <c r="D13" s="349"/>
      <c r="E13" s="350"/>
    </row>
    <row r="14" spans="1:5" ht="16.5" customHeight="1" x14ac:dyDescent="0.2">
      <c r="A14" s="209" t="s">
        <v>143</v>
      </c>
      <c r="D14" s="196" t="s">
        <v>123</v>
      </c>
    </row>
    <row r="15" spans="1:5" ht="16.5" customHeight="1" x14ac:dyDescent="0.2">
      <c r="A15" s="208" t="s">
        <v>144</v>
      </c>
      <c r="D15" s="174" t="s">
        <v>125</v>
      </c>
    </row>
    <row r="16" spans="1:5" ht="16.5" customHeight="1" x14ac:dyDescent="0.2">
      <c r="A16" s="211" t="s">
        <v>104</v>
      </c>
      <c r="D16" s="174" t="s">
        <v>124</v>
      </c>
    </row>
    <row r="17" spans="1:4" ht="16.5" customHeight="1" x14ac:dyDescent="0.2">
      <c r="A17" s="206" t="s">
        <v>105</v>
      </c>
      <c r="C17" s="107"/>
      <c r="D17" s="174" t="s">
        <v>126</v>
      </c>
    </row>
    <row r="18" spans="1:4" ht="16.5" customHeight="1" x14ac:dyDescent="0.2">
      <c r="A18" s="206" t="s">
        <v>106</v>
      </c>
      <c r="D18" s="174" t="s">
        <v>127</v>
      </c>
    </row>
    <row r="19" spans="1:4" ht="16.5" customHeight="1" x14ac:dyDescent="0.2">
      <c r="A19" s="206" t="s">
        <v>107</v>
      </c>
      <c r="D19" s="174" t="s">
        <v>127</v>
      </c>
    </row>
    <row r="20" spans="1:4" ht="16.5" customHeight="1" x14ac:dyDescent="0.2">
      <c r="A20" s="206" t="s">
        <v>108</v>
      </c>
      <c r="D20" s="174"/>
    </row>
    <row r="21" spans="1:4" ht="16.5" customHeight="1" x14ac:dyDescent="0.2">
      <c r="A21" s="206" t="s">
        <v>109</v>
      </c>
      <c r="D21" s="174"/>
    </row>
    <row r="22" spans="1:4" ht="16.5" customHeight="1" x14ac:dyDescent="0.2">
      <c r="A22" s="206" t="s">
        <v>110</v>
      </c>
      <c r="D22" s="174"/>
    </row>
    <row r="23" spans="1:4" ht="16.5" customHeight="1" x14ac:dyDescent="0.2">
      <c r="A23" s="206" t="s">
        <v>111</v>
      </c>
      <c r="D23" s="174"/>
    </row>
    <row r="24" spans="1:4" ht="16.5" customHeight="1" x14ac:dyDescent="0.2">
      <c r="A24" s="210" t="s">
        <v>112</v>
      </c>
      <c r="D24" s="174"/>
    </row>
    <row r="25" spans="1:4" ht="16.5" customHeight="1" x14ac:dyDescent="0.2">
      <c r="A25" s="206" t="s">
        <v>113</v>
      </c>
      <c r="D25" s="174"/>
    </row>
    <row r="26" spans="1:4" ht="16.5" customHeight="1" thickBot="1" x14ac:dyDescent="0.25">
      <c r="A26" s="206" t="s">
        <v>114</v>
      </c>
      <c r="D26" s="175"/>
    </row>
    <row r="27" spans="1:4" ht="16.5" customHeight="1" x14ac:dyDescent="0.2">
      <c r="A27" s="206" t="s">
        <v>115</v>
      </c>
      <c r="D27" s="173"/>
    </row>
    <row r="28" spans="1:4" ht="16.5" customHeight="1" x14ac:dyDescent="0.2">
      <c r="A28" s="206" t="s">
        <v>116</v>
      </c>
      <c r="D28" s="173"/>
    </row>
    <row r="29" spans="1:4" ht="16.5" customHeight="1" x14ac:dyDescent="0.2">
      <c r="A29" s="206" t="s">
        <v>117</v>
      </c>
      <c r="D29" s="173"/>
    </row>
    <row r="30" spans="1:4" ht="16.5" customHeight="1" x14ac:dyDescent="0.2">
      <c r="A30" s="206" t="s">
        <v>118</v>
      </c>
      <c r="D30" s="173"/>
    </row>
    <row r="31" spans="1:4" ht="16.5" customHeight="1" x14ac:dyDescent="0.2">
      <c r="A31" s="206" t="s">
        <v>119</v>
      </c>
    </row>
    <row r="32" spans="1:4" ht="16.5" customHeight="1" x14ac:dyDescent="0.2">
      <c r="A32" s="206" t="s">
        <v>128</v>
      </c>
    </row>
    <row r="33" spans="1:1" ht="16.5" customHeight="1" x14ac:dyDescent="0.2">
      <c r="A33" s="206" t="s">
        <v>120</v>
      </c>
    </row>
    <row r="34" spans="1:1" ht="16.5" customHeight="1" x14ac:dyDescent="0.2">
      <c r="A34" s="210" t="s">
        <v>121</v>
      </c>
    </row>
    <row r="35" spans="1:1" ht="16.5" customHeight="1" x14ac:dyDescent="0.2">
      <c r="A35" s="206" t="s">
        <v>122</v>
      </c>
    </row>
    <row r="36" spans="1:1" ht="16.5" customHeight="1" x14ac:dyDescent="0.2">
      <c r="A36" s="210" t="s">
        <v>129</v>
      </c>
    </row>
    <row r="37" spans="1:1" ht="16.5" customHeight="1" x14ac:dyDescent="0.2">
      <c r="A37" s="210" t="s">
        <v>151</v>
      </c>
    </row>
    <row r="38" spans="1:1" ht="16.5" customHeight="1" x14ac:dyDescent="0.2">
      <c r="A38" s="210" t="s">
        <v>152</v>
      </c>
    </row>
    <row r="39" spans="1:1" ht="16.5" customHeight="1" x14ac:dyDescent="0.2">
      <c r="A39" s="210" t="s">
        <v>153</v>
      </c>
    </row>
    <row r="40" spans="1:1" ht="16.5" customHeight="1" x14ac:dyDescent="0.2">
      <c r="A40" s="210" t="s">
        <v>154</v>
      </c>
    </row>
    <row r="41" spans="1:1" ht="16.5" customHeight="1" x14ac:dyDescent="0.2">
      <c r="A41" s="210" t="s">
        <v>155</v>
      </c>
    </row>
    <row r="42" spans="1:1" ht="16.5" customHeight="1" x14ac:dyDescent="0.2">
      <c r="A42" s="206"/>
    </row>
    <row r="43" spans="1:1" ht="16.5" customHeight="1" x14ac:dyDescent="0.2">
      <c r="A43" s="206"/>
    </row>
    <row r="44" spans="1:1" ht="16.5" customHeight="1" x14ac:dyDescent="0.2">
      <c r="A44" s="206"/>
    </row>
    <row r="45" spans="1:1" ht="16.5" customHeight="1" x14ac:dyDescent="0.2">
      <c r="A45" s="206"/>
    </row>
    <row r="46" spans="1:1" ht="16.5" customHeight="1" x14ac:dyDescent="0.2">
      <c r="A46" s="206"/>
    </row>
    <row r="47" spans="1:1" ht="16.5" customHeight="1" x14ac:dyDescent="0.2">
      <c r="A47" s="206"/>
    </row>
    <row r="48" spans="1:1" ht="16.5" customHeight="1" x14ac:dyDescent="0.2">
      <c r="A48" s="206"/>
    </row>
    <row r="49" spans="1:1" ht="16.5" customHeight="1" x14ac:dyDescent="0.2">
      <c r="A49" s="206"/>
    </row>
    <row r="50" spans="1:1" ht="16.5" customHeight="1" x14ac:dyDescent="0.2">
      <c r="A50" s="206"/>
    </row>
    <row r="51" spans="1:1" ht="16.5" customHeight="1" x14ac:dyDescent="0.2">
      <c r="A51" s="206"/>
    </row>
    <row r="52" spans="1:1" ht="16.5" customHeight="1" x14ac:dyDescent="0.2">
      <c r="A52" s="206"/>
    </row>
    <row r="53" spans="1:1" ht="16.5" customHeight="1" x14ac:dyDescent="0.2">
      <c r="A53" s="206"/>
    </row>
    <row r="54" spans="1:1" ht="16.5" customHeight="1" x14ac:dyDescent="0.2">
      <c r="A54" s="206"/>
    </row>
    <row r="55" spans="1:1" ht="16.5" customHeight="1" x14ac:dyDescent="0.2">
      <c r="A55" s="206"/>
    </row>
    <row r="56" spans="1:1" ht="16.5" customHeight="1" x14ac:dyDescent="0.2">
      <c r="A56" s="206"/>
    </row>
    <row r="57" spans="1:1" ht="16.5" customHeight="1" x14ac:dyDescent="0.2">
      <c r="A57" s="206"/>
    </row>
    <row r="58" spans="1:1" ht="16.5" customHeight="1" x14ac:dyDescent="0.2">
      <c r="A58" s="206"/>
    </row>
    <row r="59" spans="1:1" ht="16.5" customHeight="1" x14ac:dyDescent="0.2">
      <c r="A59" s="206"/>
    </row>
    <row r="60" spans="1:1" ht="16.5" customHeight="1" x14ac:dyDescent="0.2">
      <c r="A60" s="206"/>
    </row>
    <row r="61" spans="1:1" ht="16.5" customHeight="1" thickBot="1" x14ac:dyDescent="0.25">
      <c r="A61" s="207"/>
    </row>
    <row r="62" spans="1:1" ht="16.5" customHeight="1" x14ac:dyDescent="0.2">
      <c r="A62" s="106"/>
    </row>
    <row r="63" spans="1:1" ht="16.5" customHeight="1" x14ac:dyDescent="0.2">
      <c r="A63" s="106"/>
    </row>
    <row r="64" spans="1:1" ht="16.5" customHeight="1" x14ac:dyDescent="0.2">
      <c r="A64" s="106"/>
    </row>
    <row r="65" spans="1:1" ht="16.5" customHeight="1" x14ac:dyDescent="0.2">
      <c r="A65" s="106"/>
    </row>
    <row r="66" spans="1:1" ht="16.5" customHeight="1" x14ac:dyDescent="0.2">
      <c r="A66" s="106"/>
    </row>
    <row r="67" spans="1:1" ht="16.5" customHeight="1" x14ac:dyDescent="0.2">
      <c r="A67" s="106"/>
    </row>
    <row r="68" spans="1:1" ht="16.5" customHeight="1" x14ac:dyDescent="0.2">
      <c r="A68" s="106"/>
    </row>
    <row r="69" spans="1:1" ht="16.5" customHeight="1" x14ac:dyDescent="0.2">
      <c r="A69" s="106"/>
    </row>
    <row r="70" spans="1:1" ht="16.5" customHeight="1" x14ac:dyDescent="0.2">
      <c r="A70" s="106"/>
    </row>
    <row r="71" spans="1:1" ht="16.5" customHeight="1" x14ac:dyDescent="0.2">
      <c r="A71" s="106"/>
    </row>
    <row r="72" spans="1:1" ht="16.5" customHeight="1" x14ac:dyDescent="0.2">
      <c r="A72" s="106"/>
    </row>
    <row r="73" spans="1:1" ht="16.5" customHeight="1" x14ac:dyDescent="0.2">
      <c r="A73" s="106"/>
    </row>
    <row r="74" spans="1:1" ht="16.5" customHeight="1" x14ac:dyDescent="0.2">
      <c r="A74" s="106"/>
    </row>
    <row r="75" spans="1:1" ht="16.5" customHeight="1" x14ac:dyDescent="0.2">
      <c r="A75" s="106"/>
    </row>
    <row r="76" spans="1:1" ht="16.5" customHeight="1" x14ac:dyDescent="0.2">
      <c r="A76" s="106"/>
    </row>
    <row r="77" spans="1:1" ht="16.5" customHeight="1" x14ac:dyDescent="0.2">
      <c r="A77" s="106"/>
    </row>
    <row r="78" spans="1:1" ht="16.5" customHeight="1" x14ac:dyDescent="0.2">
      <c r="A78" s="106"/>
    </row>
    <row r="79" spans="1:1" ht="16.5" customHeight="1" x14ac:dyDescent="0.2">
      <c r="A79" s="106"/>
    </row>
    <row r="80" spans="1:1" ht="16.5" customHeight="1" x14ac:dyDescent="0.2">
      <c r="A80" s="106"/>
    </row>
    <row r="81" spans="1:1" ht="16.5" customHeight="1" x14ac:dyDescent="0.2">
      <c r="A81" s="106"/>
    </row>
    <row r="82" spans="1:1" ht="16.5" customHeight="1" x14ac:dyDescent="0.2">
      <c r="A82" s="106"/>
    </row>
    <row r="83" spans="1:1" ht="16.5" customHeight="1" x14ac:dyDescent="0.2">
      <c r="A83" s="106"/>
    </row>
    <row r="84" spans="1:1" ht="16.5" customHeight="1" x14ac:dyDescent="0.2">
      <c r="A84" s="106"/>
    </row>
    <row r="85" spans="1:1" ht="16.5" customHeight="1" x14ac:dyDescent="0.2">
      <c r="A85" s="106"/>
    </row>
    <row r="86" spans="1:1" ht="16.5" customHeight="1" x14ac:dyDescent="0.2">
      <c r="A86" s="106"/>
    </row>
    <row r="87" spans="1:1" ht="16.5" customHeight="1" x14ac:dyDescent="0.2">
      <c r="A87" s="106"/>
    </row>
    <row r="88" spans="1:1" ht="16.5" customHeight="1" x14ac:dyDescent="0.2">
      <c r="A88" s="106"/>
    </row>
    <row r="89" spans="1:1" ht="16.5" customHeight="1" x14ac:dyDescent="0.2">
      <c r="A89" s="106"/>
    </row>
    <row r="90" spans="1:1" ht="16.5" customHeight="1" x14ac:dyDescent="0.2">
      <c r="A90" s="106"/>
    </row>
    <row r="91" spans="1:1" ht="16.5" customHeight="1" x14ac:dyDescent="0.2">
      <c r="A91" s="106"/>
    </row>
    <row r="92" spans="1:1" ht="16.5" customHeight="1" x14ac:dyDescent="0.2">
      <c r="A92" s="106"/>
    </row>
    <row r="93" spans="1:1" ht="16.5" customHeight="1" x14ac:dyDescent="0.2">
      <c r="A93" s="106"/>
    </row>
    <row r="94" spans="1:1" ht="16.5" customHeight="1" thickBot="1" x14ac:dyDescent="0.25">
      <c r="A94" s="108"/>
    </row>
  </sheetData>
  <mergeCells count="1">
    <mergeCell ref="C13:E13"/>
  </mergeCells>
  <phoneticPr fontId="24" type="noConversion"/>
  <conditionalFormatting sqref="A1:A15 A62:A94">
    <cfRule type="expression" dxfId="0" priority="1" stopIfTrue="1">
      <formula>IF(MID(A1,1,2)="MM",TRUE,FALSE)</formula>
    </cfRule>
  </conditionalFormatting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3" r:id="rId4" name="Button 7">
              <controlPr defaultSize="0" print="0" autoFill="0" autoPict="0" macro="[0]!mise_à_jour">
                <anchor moveWithCells="1">
                  <from>
                    <xdr:col>2</xdr:col>
                    <xdr:colOff>114300</xdr:colOff>
                    <xdr:row>6</xdr:row>
                    <xdr:rowOff>47625</xdr:rowOff>
                  </from>
                  <to>
                    <xdr:col>4</xdr:col>
                    <xdr:colOff>504825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saisie bilan</vt:lpstr>
      <vt:lpstr>saisie benne sup</vt:lpstr>
      <vt:lpstr>bilan</vt:lpstr>
      <vt:lpstr>benne sup</vt:lpstr>
      <vt:lpstr>Itinéraires</vt:lpstr>
      <vt:lpstr>grades</vt:lpstr>
      <vt:lpstr>noms</vt:lpstr>
      <vt:lpstr>SIGNATURE</vt:lpstr>
      <vt:lpstr>TEL</vt:lpstr>
      <vt:lpstr>'benne sup'!Zone_d_impression</vt:lpstr>
      <vt:lpstr>bilan!Zone_d_impression</vt:lpstr>
      <vt:lpstr>'saisie benne sup'!Zone_d_impression</vt:lpstr>
      <vt:lpstr>'saisie bilan'!Zone_d_impression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Morvan, Jean-Yves</cp:lastModifiedBy>
  <cp:lastPrinted>2010-04-08T05:40:57Z</cp:lastPrinted>
  <dcterms:created xsi:type="dcterms:W3CDTF">2003-10-21T09:53:40Z</dcterms:created>
  <dcterms:modified xsi:type="dcterms:W3CDTF">2025-04-23T14:18:51Z</dcterms:modified>
</cp:coreProperties>
</file>