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0" yWindow="0" windowWidth="25600" windowHeight="14540" tabRatio="500" activeTab="1"/>
  </bookViews>
  <sheets>
    <sheet name="Suivi" sheetId="1" r:id="rId1"/>
    <sheet name="Synthèse prog à modifer " sheetId="3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56" i="1" l="1"/>
  <c r="H456" i="1"/>
  <c r="F455" i="1"/>
  <c r="H455" i="1"/>
  <c r="F454" i="1"/>
  <c r="J454" i="1"/>
  <c r="H454" i="1"/>
  <c r="F453" i="1"/>
  <c r="J453" i="1"/>
  <c r="H453" i="1"/>
  <c r="F452" i="1"/>
  <c r="J452" i="1"/>
  <c r="H452" i="1"/>
  <c r="F451" i="1"/>
  <c r="J451" i="1"/>
  <c r="H451" i="1"/>
  <c r="F450" i="1"/>
  <c r="J450" i="1"/>
  <c r="H450" i="1"/>
  <c r="F449" i="1"/>
  <c r="H449" i="1"/>
  <c r="F448" i="1"/>
  <c r="J448" i="1"/>
  <c r="H448" i="1"/>
  <c r="F447" i="1"/>
  <c r="J447" i="1"/>
  <c r="H447" i="1"/>
  <c r="F446" i="1"/>
  <c r="J446" i="1"/>
  <c r="H446" i="1"/>
  <c r="F445" i="1"/>
  <c r="J445" i="1"/>
  <c r="H445" i="1"/>
  <c r="F444" i="1"/>
  <c r="J444" i="1"/>
  <c r="H444" i="1"/>
  <c r="F443" i="1"/>
  <c r="J443" i="1"/>
  <c r="H443" i="1"/>
  <c r="F442" i="1"/>
  <c r="J442" i="1"/>
  <c r="H442" i="1"/>
  <c r="F441" i="1"/>
  <c r="J441" i="1"/>
  <c r="H441" i="1"/>
  <c r="F440" i="1"/>
  <c r="J440" i="1"/>
  <c r="H440" i="1"/>
  <c r="F439" i="1"/>
  <c r="J439" i="1"/>
  <c r="H439" i="1"/>
  <c r="F438" i="1"/>
  <c r="J438" i="1"/>
  <c r="H438" i="1"/>
  <c r="F437" i="1"/>
  <c r="J437" i="1"/>
  <c r="H437" i="1"/>
  <c r="F436" i="1"/>
  <c r="H436" i="1"/>
  <c r="F435" i="1"/>
  <c r="J435" i="1"/>
  <c r="H435" i="1"/>
  <c r="F434" i="1"/>
  <c r="J434" i="1"/>
  <c r="H434" i="1"/>
  <c r="F433" i="1"/>
  <c r="J433" i="1"/>
  <c r="H433" i="1"/>
  <c r="F432" i="1"/>
  <c r="J432" i="1"/>
  <c r="H432" i="1"/>
  <c r="F431" i="1"/>
  <c r="J431" i="1"/>
  <c r="H431" i="1"/>
  <c r="F430" i="1"/>
  <c r="J430" i="1"/>
  <c r="H430" i="1"/>
  <c r="F429" i="1"/>
  <c r="J429" i="1"/>
  <c r="H429" i="1"/>
  <c r="F428" i="1"/>
  <c r="J428" i="1"/>
  <c r="H428" i="1"/>
  <c r="F427" i="1"/>
  <c r="J427" i="1"/>
  <c r="H427" i="1"/>
  <c r="F426" i="1"/>
  <c r="J426" i="1"/>
  <c r="H426" i="1"/>
  <c r="F425" i="1"/>
  <c r="J425" i="1"/>
  <c r="H425" i="1"/>
  <c r="F424" i="1"/>
  <c r="J424" i="1"/>
  <c r="H424" i="1"/>
  <c r="F423" i="1"/>
  <c r="J423" i="1"/>
  <c r="H423" i="1"/>
  <c r="F422" i="1"/>
  <c r="J422" i="1"/>
  <c r="H422" i="1"/>
  <c r="F421" i="1"/>
  <c r="J421" i="1"/>
  <c r="H421" i="1"/>
  <c r="F420" i="1"/>
  <c r="J420" i="1"/>
  <c r="H420" i="1"/>
  <c r="F419" i="1"/>
  <c r="H419" i="1"/>
  <c r="F418" i="1"/>
  <c r="J418" i="1"/>
  <c r="H418" i="1"/>
  <c r="F417" i="1"/>
  <c r="J417" i="1"/>
  <c r="H417" i="1"/>
  <c r="F416" i="1"/>
  <c r="J416" i="1"/>
  <c r="H416" i="1"/>
  <c r="F415" i="1"/>
  <c r="J415" i="1"/>
  <c r="H415" i="1"/>
  <c r="F414" i="1"/>
  <c r="J414" i="1"/>
  <c r="H414" i="1"/>
  <c r="F413" i="1"/>
  <c r="J413" i="1"/>
  <c r="H413" i="1"/>
  <c r="F412" i="1"/>
  <c r="J412" i="1"/>
  <c r="H412" i="1"/>
  <c r="F411" i="1"/>
  <c r="J411" i="1"/>
  <c r="H411" i="1"/>
  <c r="F410" i="1"/>
  <c r="H410" i="1"/>
  <c r="F409" i="1"/>
  <c r="J409" i="1"/>
  <c r="H409" i="1"/>
  <c r="F408" i="1"/>
  <c r="J408" i="1"/>
  <c r="H408" i="1"/>
  <c r="F407" i="1"/>
  <c r="J407" i="1"/>
  <c r="H407" i="1"/>
  <c r="F406" i="1"/>
  <c r="J406" i="1"/>
  <c r="H406" i="1"/>
  <c r="F405" i="1"/>
  <c r="J405" i="1"/>
  <c r="H405" i="1"/>
  <c r="F404" i="1"/>
  <c r="J404" i="1"/>
  <c r="H404" i="1"/>
  <c r="F403" i="1"/>
  <c r="J403" i="1"/>
  <c r="H403" i="1"/>
  <c r="F402" i="1"/>
  <c r="J402" i="1"/>
  <c r="H402" i="1"/>
  <c r="F401" i="1"/>
  <c r="H401" i="1"/>
  <c r="F400" i="1"/>
  <c r="H400" i="1"/>
  <c r="F399" i="1"/>
  <c r="J399" i="1"/>
  <c r="H399" i="1"/>
  <c r="F398" i="1"/>
  <c r="J398" i="1"/>
  <c r="H398" i="1"/>
  <c r="F397" i="1"/>
  <c r="J397" i="1"/>
  <c r="H397" i="1"/>
  <c r="F396" i="1"/>
  <c r="J396" i="1"/>
  <c r="H396" i="1"/>
  <c r="F395" i="1"/>
  <c r="J395" i="1"/>
  <c r="H395" i="1"/>
  <c r="F394" i="1"/>
  <c r="J394" i="1"/>
  <c r="H394" i="1"/>
  <c r="F393" i="1"/>
  <c r="J393" i="1"/>
  <c r="H393" i="1"/>
  <c r="F392" i="1"/>
  <c r="J392" i="1"/>
  <c r="H392" i="1"/>
  <c r="F391" i="1"/>
  <c r="J391" i="1"/>
  <c r="H391" i="1"/>
  <c r="F390" i="1"/>
  <c r="J390" i="1"/>
  <c r="H390" i="1"/>
  <c r="F389" i="1"/>
  <c r="J389" i="1"/>
  <c r="H389" i="1"/>
  <c r="F388" i="1"/>
  <c r="J388" i="1"/>
  <c r="H388" i="1"/>
  <c r="F387" i="1"/>
  <c r="J387" i="1"/>
  <c r="H387" i="1"/>
  <c r="F386" i="1"/>
  <c r="J386" i="1"/>
  <c r="H386" i="1"/>
  <c r="F385" i="1"/>
  <c r="J385" i="1"/>
  <c r="H385" i="1"/>
  <c r="F384" i="1"/>
  <c r="J384" i="1"/>
  <c r="H384" i="1"/>
  <c r="F383" i="1"/>
  <c r="J383" i="1"/>
  <c r="H383" i="1"/>
  <c r="F382" i="1"/>
  <c r="J382" i="1"/>
  <c r="H382" i="1"/>
  <c r="F381" i="1"/>
  <c r="J381" i="1"/>
  <c r="H381" i="1"/>
  <c r="F380" i="1"/>
  <c r="J380" i="1"/>
  <c r="H380" i="1"/>
  <c r="F379" i="1"/>
  <c r="J379" i="1"/>
  <c r="H379" i="1"/>
  <c r="F378" i="1"/>
  <c r="J378" i="1"/>
  <c r="H378" i="1"/>
  <c r="F377" i="1"/>
  <c r="J377" i="1"/>
  <c r="H377" i="1"/>
  <c r="F376" i="1"/>
  <c r="J376" i="1"/>
  <c r="H376" i="1"/>
  <c r="F375" i="1"/>
  <c r="J375" i="1"/>
  <c r="H375" i="1"/>
  <c r="F374" i="1"/>
  <c r="J374" i="1"/>
  <c r="H374" i="1"/>
  <c r="F373" i="1"/>
  <c r="J373" i="1"/>
  <c r="H373" i="1"/>
  <c r="F372" i="1"/>
  <c r="J372" i="1"/>
  <c r="H372" i="1"/>
  <c r="F371" i="1"/>
  <c r="J371" i="1"/>
  <c r="H371" i="1"/>
  <c r="F370" i="1"/>
  <c r="J370" i="1"/>
  <c r="H370" i="1"/>
  <c r="F369" i="1"/>
  <c r="J369" i="1"/>
  <c r="H369" i="1"/>
  <c r="F368" i="1"/>
  <c r="J368" i="1"/>
  <c r="H368" i="1"/>
  <c r="F367" i="1"/>
  <c r="J367" i="1"/>
  <c r="H367" i="1"/>
  <c r="F366" i="1"/>
  <c r="J366" i="1"/>
  <c r="H366" i="1"/>
  <c r="F365" i="1"/>
  <c r="J365" i="1"/>
  <c r="H365" i="1"/>
  <c r="F364" i="1"/>
  <c r="J364" i="1"/>
  <c r="H364" i="1"/>
  <c r="F363" i="1"/>
  <c r="J363" i="1"/>
  <c r="H363" i="1"/>
  <c r="F362" i="1"/>
  <c r="J362" i="1"/>
  <c r="H362" i="1"/>
  <c r="F361" i="1"/>
  <c r="J361" i="1"/>
  <c r="H361" i="1"/>
  <c r="F360" i="1"/>
  <c r="J360" i="1"/>
  <c r="H360" i="1"/>
  <c r="F359" i="1"/>
  <c r="J359" i="1"/>
  <c r="H359" i="1"/>
  <c r="F358" i="1"/>
  <c r="J358" i="1"/>
  <c r="H358" i="1"/>
  <c r="F357" i="1"/>
  <c r="J357" i="1"/>
  <c r="H357" i="1"/>
  <c r="F356" i="1"/>
  <c r="J356" i="1"/>
  <c r="H356" i="1"/>
  <c r="F355" i="1"/>
  <c r="J355" i="1"/>
  <c r="H355" i="1"/>
  <c r="F354" i="1"/>
  <c r="J354" i="1"/>
  <c r="H354" i="1"/>
  <c r="F353" i="1"/>
  <c r="J353" i="1"/>
  <c r="H353" i="1"/>
  <c r="F352" i="1"/>
  <c r="J352" i="1"/>
  <c r="H352" i="1"/>
  <c r="F351" i="1"/>
  <c r="J351" i="1"/>
  <c r="H351" i="1"/>
  <c r="F350" i="1"/>
  <c r="J350" i="1"/>
  <c r="H350" i="1"/>
  <c r="F349" i="1"/>
  <c r="J349" i="1"/>
  <c r="H349" i="1"/>
  <c r="F348" i="1"/>
  <c r="J348" i="1"/>
  <c r="H348" i="1"/>
  <c r="F347" i="1"/>
  <c r="H347" i="1"/>
  <c r="F346" i="1"/>
  <c r="J346" i="1"/>
  <c r="H346" i="1"/>
  <c r="F345" i="1"/>
  <c r="J345" i="1"/>
  <c r="H345" i="1"/>
  <c r="F344" i="1"/>
  <c r="J344" i="1"/>
  <c r="H344" i="1"/>
  <c r="F343" i="1"/>
  <c r="J343" i="1"/>
  <c r="H343" i="1"/>
  <c r="F342" i="1"/>
  <c r="J342" i="1"/>
  <c r="H342" i="1"/>
  <c r="F341" i="1"/>
  <c r="J341" i="1"/>
  <c r="H341" i="1"/>
  <c r="F340" i="1"/>
  <c r="J340" i="1"/>
  <c r="H340" i="1"/>
  <c r="F339" i="1"/>
  <c r="J339" i="1"/>
  <c r="H339" i="1"/>
  <c r="F338" i="1"/>
  <c r="J338" i="1"/>
  <c r="H338" i="1"/>
  <c r="F337" i="1"/>
  <c r="J337" i="1"/>
  <c r="H337" i="1"/>
  <c r="F336" i="1"/>
  <c r="H336" i="1"/>
  <c r="F335" i="1"/>
  <c r="J335" i="1"/>
  <c r="H335" i="1"/>
  <c r="F334" i="1"/>
  <c r="J334" i="1"/>
  <c r="H334" i="1"/>
  <c r="F333" i="1"/>
  <c r="H333" i="1"/>
  <c r="F332" i="1"/>
  <c r="J332" i="1"/>
  <c r="H332" i="1"/>
  <c r="F331" i="1"/>
  <c r="J331" i="1"/>
  <c r="H331" i="1"/>
  <c r="F330" i="1"/>
  <c r="J330" i="1"/>
  <c r="H330" i="1"/>
  <c r="F329" i="1"/>
  <c r="J329" i="1"/>
  <c r="H329" i="1"/>
  <c r="F328" i="1"/>
  <c r="J328" i="1"/>
  <c r="H328" i="1"/>
  <c r="F327" i="1"/>
  <c r="H327" i="1"/>
  <c r="F326" i="1"/>
  <c r="J326" i="1"/>
  <c r="H326" i="1"/>
  <c r="F325" i="1"/>
  <c r="J325" i="1"/>
  <c r="H325" i="1"/>
  <c r="F324" i="1"/>
  <c r="J324" i="1"/>
  <c r="H324" i="1"/>
  <c r="F323" i="1"/>
  <c r="J323" i="1"/>
  <c r="H323" i="1"/>
  <c r="F322" i="1"/>
  <c r="H322" i="1"/>
  <c r="F321" i="1"/>
  <c r="J321" i="1"/>
  <c r="H321" i="1"/>
  <c r="F320" i="1"/>
  <c r="J320" i="1"/>
  <c r="H320" i="1"/>
  <c r="F319" i="1"/>
  <c r="J319" i="1"/>
  <c r="H319" i="1"/>
  <c r="F318" i="1"/>
  <c r="J318" i="1"/>
  <c r="H318" i="1"/>
  <c r="F317" i="1"/>
  <c r="J317" i="1"/>
  <c r="H317" i="1"/>
  <c r="F316" i="1"/>
  <c r="J316" i="1"/>
  <c r="H316" i="1"/>
  <c r="F315" i="1"/>
  <c r="H315" i="1"/>
  <c r="F314" i="1"/>
  <c r="J314" i="1"/>
  <c r="H314" i="1"/>
  <c r="F313" i="1"/>
  <c r="J313" i="1"/>
  <c r="H313" i="1"/>
  <c r="F312" i="1"/>
  <c r="H312" i="1"/>
  <c r="F311" i="1"/>
  <c r="J311" i="1"/>
  <c r="H311" i="1"/>
  <c r="F310" i="1"/>
  <c r="J310" i="1"/>
  <c r="H310" i="1"/>
  <c r="F309" i="1"/>
  <c r="J309" i="1"/>
  <c r="H309" i="1"/>
  <c r="F308" i="1"/>
  <c r="J308" i="1"/>
  <c r="H308" i="1"/>
  <c r="F307" i="1"/>
  <c r="J307" i="1"/>
  <c r="H307" i="1"/>
  <c r="F306" i="1"/>
  <c r="J306" i="1"/>
  <c r="H306" i="1"/>
  <c r="F305" i="1"/>
  <c r="J305" i="1"/>
  <c r="H305" i="1"/>
  <c r="F304" i="1"/>
  <c r="J304" i="1"/>
  <c r="H304" i="1"/>
  <c r="F303" i="1"/>
  <c r="J303" i="1"/>
  <c r="H303" i="1"/>
  <c r="F302" i="1"/>
  <c r="J302" i="1"/>
  <c r="H302" i="1"/>
  <c r="F301" i="1"/>
  <c r="J301" i="1"/>
  <c r="H301" i="1"/>
  <c r="F300" i="1"/>
  <c r="J300" i="1"/>
  <c r="H300" i="1"/>
  <c r="F299" i="1"/>
  <c r="J299" i="1"/>
  <c r="H299" i="1"/>
  <c r="F298" i="1"/>
  <c r="J298" i="1"/>
  <c r="H298" i="1"/>
  <c r="F297" i="1"/>
  <c r="J297" i="1"/>
  <c r="H297" i="1"/>
  <c r="F296" i="1"/>
  <c r="J296" i="1"/>
  <c r="H296" i="1"/>
  <c r="F295" i="1"/>
  <c r="J295" i="1"/>
  <c r="H295" i="1"/>
  <c r="F294" i="1"/>
  <c r="J294" i="1"/>
  <c r="H294" i="1"/>
  <c r="F293" i="1"/>
  <c r="J293" i="1"/>
  <c r="H293" i="1"/>
  <c r="F292" i="1"/>
  <c r="J292" i="1"/>
  <c r="H292" i="1"/>
  <c r="F291" i="1"/>
  <c r="J291" i="1"/>
  <c r="H291" i="1"/>
  <c r="F290" i="1"/>
  <c r="J290" i="1"/>
  <c r="H290" i="1"/>
  <c r="F289" i="1"/>
  <c r="J289" i="1"/>
  <c r="H289" i="1"/>
  <c r="F288" i="1"/>
  <c r="J288" i="1"/>
  <c r="H288" i="1"/>
  <c r="F287" i="1"/>
  <c r="J287" i="1"/>
  <c r="H287" i="1"/>
  <c r="F286" i="1"/>
  <c r="J286" i="1"/>
  <c r="H286" i="1"/>
  <c r="F285" i="1"/>
  <c r="J285" i="1"/>
  <c r="H285" i="1"/>
  <c r="F284" i="1"/>
  <c r="H284" i="1"/>
  <c r="F283" i="1"/>
  <c r="J283" i="1"/>
  <c r="H283" i="1"/>
  <c r="F282" i="1"/>
  <c r="J282" i="1"/>
  <c r="H282" i="1"/>
  <c r="F281" i="1"/>
  <c r="J281" i="1"/>
  <c r="H281" i="1"/>
  <c r="F280" i="1"/>
  <c r="J280" i="1"/>
  <c r="H280" i="1"/>
  <c r="F279" i="1"/>
  <c r="J279" i="1"/>
  <c r="H279" i="1"/>
  <c r="F278" i="1"/>
  <c r="J278" i="1"/>
  <c r="H278" i="1"/>
  <c r="F277" i="1"/>
  <c r="J277" i="1"/>
  <c r="H277" i="1"/>
  <c r="F276" i="1"/>
  <c r="J276" i="1"/>
  <c r="H276" i="1"/>
  <c r="F275" i="1"/>
  <c r="J275" i="1"/>
  <c r="H275" i="1"/>
  <c r="F274" i="1"/>
  <c r="J274" i="1"/>
  <c r="H274" i="1"/>
  <c r="F273" i="1"/>
  <c r="J273" i="1"/>
  <c r="H273" i="1"/>
  <c r="F272" i="1"/>
  <c r="J272" i="1"/>
  <c r="H272" i="1"/>
  <c r="F271" i="1"/>
  <c r="J271" i="1"/>
  <c r="H271" i="1"/>
  <c r="F270" i="1"/>
  <c r="J270" i="1"/>
  <c r="H270" i="1"/>
  <c r="F269" i="1"/>
  <c r="J269" i="1"/>
  <c r="H269" i="1"/>
  <c r="F268" i="1"/>
  <c r="J268" i="1"/>
  <c r="H268" i="1"/>
  <c r="F267" i="1"/>
  <c r="J267" i="1"/>
  <c r="H267" i="1"/>
  <c r="F266" i="1"/>
  <c r="J266" i="1"/>
  <c r="H266" i="1"/>
  <c r="F265" i="1"/>
  <c r="H265" i="1"/>
  <c r="F264" i="1"/>
  <c r="J264" i="1"/>
  <c r="H264" i="1"/>
  <c r="F263" i="1"/>
  <c r="J263" i="1"/>
  <c r="H263" i="1"/>
  <c r="F262" i="1"/>
  <c r="H262" i="1"/>
  <c r="F261" i="1"/>
  <c r="J261" i="1"/>
  <c r="H261" i="1"/>
  <c r="F260" i="1"/>
  <c r="J260" i="1"/>
  <c r="H260" i="1"/>
  <c r="F259" i="1"/>
  <c r="J259" i="1"/>
  <c r="H259" i="1"/>
  <c r="F258" i="1"/>
  <c r="J258" i="1"/>
  <c r="H258" i="1"/>
  <c r="F257" i="1"/>
  <c r="J257" i="1"/>
  <c r="H257" i="1"/>
  <c r="F256" i="1"/>
  <c r="J256" i="1"/>
  <c r="H256" i="1"/>
  <c r="F255" i="1"/>
  <c r="J255" i="1"/>
  <c r="H255" i="1"/>
  <c r="F254" i="1"/>
  <c r="J254" i="1"/>
  <c r="H254" i="1"/>
  <c r="F253" i="1"/>
  <c r="J253" i="1"/>
  <c r="H253" i="1"/>
  <c r="F252" i="1"/>
  <c r="J252" i="1"/>
  <c r="H252" i="1"/>
  <c r="F251" i="1"/>
  <c r="J251" i="1"/>
  <c r="H251" i="1"/>
  <c r="F250" i="1"/>
  <c r="J250" i="1"/>
  <c r="H250" i="1"/>
  <c r="F249" i="1"/>
  <c r="J249" i="1"/>
  <c r="H249" i="1"/>
  <c r="F248" i="1"/>
  <c r="J248" i="1"/>
  <c r="H248" i="1"/>
  <c r="F247" i="1"/>
  <c r="J247" i="1"/>
  <c r="H247" i="1"/>
  <c r="F246" i="1"/>
  <c r="J246" i="1"/>
  <c r="H246" i="1"/>
  <c r="F245" i="1"/>
  <c r="J245" i="1"/>
  <c r="H245" i="1"/>
  <c r="F244" i="1"/>
  <c r="J244" i="1"/>
  <c r="H244" i="1"/>
  <c r="F243" i="1"/>
  <c r="J243" i="1"/>
  <c r="H243" i="1"/>
  <c r="F242" i="1"/>
  <c r="J242" i="1"/>
  <c r="H242" i="1"/>
  <c r="F241" i="1"/>
  <c r="J241" i="1"/>
  <c r="H241" i="1"/>
  <c r="F240" i="1"/>
  <c r="J240" i="1"/>
  <c r="H240" i="1"/>
  <c r="F239" i="1"/>
  <c r="J239" i="1"/>
  <c r="H239" i="1"/>
  <c r="F238" i="1"/>
  <c r="J238" i="1"/>
  <c r="H238" i="1"/>
  <c r="F237" i="1"/>
  <c r="J237" i="1"/>
  <c r="H237" i="1"/>
  <c r="F236" i="1"/>
  <c r="J236" i="1"/>
  <c r="H236" i="1"/>
  <c r="F235" i="1"/>
  <c r="J235" i="1"/>
  <c r="H235" i="1"/>
  <c r="F234" i="1"/>
  <c r="J234" i="1"/>
  <c r="H234" i="1"/>
  <c r="F233" i="1"/>
  <c r="J233" i="1"/>
  <c r="H233" i="1"/>
  <c r="F232" i="1"/>
  <c r="J232" i="1"/>
  <c r="H232" i="1"/>
  <c r="F231" i="1"/>
  <c r="J231" i="1"/>
  <c r="H231" i="1"/>
  <c r="F230" i="1"/>
  <c r="J230" i="1"/>
  <c r="H230" i="1"/>
  <c r="F229" i="1"/>
  <c r="J229" i="1"/>
  <c r="H229" i="1"/>
  <c r="F228" i="1"/>
  <c r="J228" i="1"/>
  <c r="H228" i="1"/>
  <c r="F227" i="1"/>
  <c r="J227" i="1"/>
  <c r="H227" i="1"/>
  <c r="F226" i="1"/>
  <c r="J226" i="1"/>
  <c r="H226" i="1"/>
  <c r="F225" i="1"/>
  <c r="J225" i="1"/>
  <c r="H225" i="1"/>
  <c r="F224" i="1"/>
  <c r="J224" i="1"/>
  <c r="H224" i="1"/>
  <c r="F223" i="1"/>
  <c r="J223" i="1"/>
  <c r="H223" i="1"/>
  <c r="F222" i="1"/>
  <c r="J222" i="1"/>
  <c r="H222" i="1"/>
  <c r="F221" i="1"/>
  <c r="J221" i="1"/>
  <c r="H221" i="1"/>
  <c r="F220" i="1"/>
  <c r="J220" i="1"/>
  <c r="H220" i="1"/>
  <c r="F219" i="1"/>
  <c r="J219" i="1"/>
  <c r="H219" i="1"/>
  <c r="F218" i="1"/>
  <c r="J218" i="1"/>
  <c r="H218" i="1"/>
  <c r="F217" i="1"/>
  <c r="J217" i="1"/>
  <c r="H217" i="1"/>
  <c r="F216" i="1"/>
  <c r="J216" i="1"/>
  <c r="H216" i="1"/>
  <c r="F215" i="1"/>
  <c r="J215" i="1"/>
  <c r="H215" i="1"/>
  <c r="F214" i="1"/>
  <c r="J214" i="1"/>
  <c r="H214" i="1"/>
  <c r="F213" i="1"/>
  <c r="J213" i="1"/>
  <c r="H213" i="1"/>
  <c r="F212" i="1"/>
  <c r="J212" i="1"/>
  <c r="H212" i="1"/>
  <c r="F211" i="1"/>
  <c r="J211" i="1"/>
  <c r="H211" i="1"/>
  <c r="F210" i="1"/>
  <c r="J210" i="1"/>
  <c r="H210" i="1"/>
  <c r="F209" i="1"/>
  <c r="J209" i="1"/>
  <c r="H209" i="1"/>
  <c r="F208" i="1"/>
  <c r="J208" i="1"/>
  <c r="H208" i="1"/>
  <c r="F207" i="1"/>
  <c r="H207" i="1"/>
  <c r="F206" i="1"/>
  <c r="J206" i="1"/>
  <c r="H206" i="1"/>
  <c r="F205" i="1"/>
  <c r="J205" i="1"/>
  <c r="H205" i="1"/>
  <c r="F204" i="1"/>
  <c r="J204" i="1"/>
  <c r="H204" i="1"/>
  <c r="F203" i="1"/>
  <c r="J203" i="1"/>
  <c r="H203" i="1"/>
  <c r="F202" i="1"/>
  <c r="J202" i="1"/>
  <c r="H202" i="1"/>
  <c r="F201" i="1"/>
  <c r="J201" i="1"/>
  <c r="H201" i="1"/>
  <c r="F200" i="1"/>
  <c r="J200" i="1"/>
  <c r="H200" i="1"/>
  <c r="F199" i="1"/>
  <c r="J199" i="1"/>
  <c r="H199" i="1"/>
  <c r="F198" i="1"/>
  <c r="J198" i="1"/>
  <c r="H198" i="1"/>
  <c r="F197" i="1"/>
  <c r="J197" i="1"/>
  <c r="H197" i="1"/>
  <c r="F196" i="1"/>
  <c r="J196" i="1"/>
  <c r="H196" i="1"/>
  <c r="F195" i="1"/>
  <c r="J195" i="1"/>
  <c r="H195" i="1"/>
  <c r="F194" i="1"/>
  <c r="J194" i="1"/>
  <c r="H194" i="1"/>
  <c r="F193" i="1"/>
  <c r="J193" i="1"/>
  <c r="H193" i="1"/>
  <c r="F192" i="1"/>
  <c r="J192" i="1"/>
  <c r="H192" i="1"/>
  <c r="F191" i="1"/>
  <c r="H191" i="1"/>
  <c r="F190" i="1"/>
  <c r="J190" i="1"/>
  <c r="H190" i="1"/>
  <c r="F189" i="1"/>
  <c r="J189" i="1"/>
  <c r="H189" i="1"/>
  <c r="F188" i="1"/>
  <c r="J188" i="1"/>
  <c r="H188" i="1"/>
  <c r="F187" i="1"/>
  <c r="J187" i="1"/>
  <c r="H187" i="1"/>
  <c r="F186" i="1"/>
  <c r="J186" i="1"/>
  <c r="H186" i="1"/>
  <c r="F185" i="1"/>
  <c r="J185" i="1"/>
  <c r="H185" i="1"/>
  <c r="F184" i="1"/>
  <c r="J184" i="1"/>
  <c r="H184" i="1"/>
  <c r="F183" i="1"/>
  <c r="J183" i="1"/>
  <c r="H183" i="1"/>
  <c r="F182" i="1"/>
  <c r="J182" i="1"/>
  <c r="H182" i="1"/>
  <c r="F181" i="1"/>
  <c r="J181" i="1"/>
  <c r="H181" i="1"/>
  <c r="F180" i="1"/>
  <c r="J180" i="1"/>
  <c r="H180" i="1"/>
  <c r="F179" i="1"/>
  <c r="J179" i="1"/>
  <c r="H179" i="1"/>
  <c r="F178" i="1"/>
  <c r="J178" i="1"/>
  <c r="H178" i="1"/>
  <c r="F177" i="1"/>
  <c r="J177" i="1"/>
  <c r="H177" i="1"/>
  <c r="F176" i="1"/>
  <c r="J176" i="1"/>
  <c r="H176" i="1"/>
  <c r="F175" i="1"/>
  <c r="J175" i="1"/>
  <c r="H175" i="1"/>
  <c r="F174" i="1"/>
  <c r="J174" i="1"/>
  <c r="H174" i="1"/>
  <c r="F173" i="1"/>
  <c r="J173" i="1"/>
  <c r="H173" i="1"/>
  <c r="F172" i="1"/>
  <c r="J172" i="1"/>
  <c r="H172" i="1"/>
  <c r="F171" i="1"/>
  <c r="J171" i="1"/>
  <c r="H171" i="1"/>
  <c r="F170" i="1"/>
  <c r="J170" i="1"/>
  <c r="H170" i="1"/>
  <c r="F169" i="1"/>
  <c r="J169" i="1"/>
  <c r="H169" i="1"/>
  <c r="F168" i="1"/>
  <c r="J168" i="1"/>
  <c r="H168" i="1"/>
  <c r="F167" i="1"/>
  <c r="J167" i="1"/>
  <c r="H167" i="1"/>
  <c r="F166" i="1"/>
  <c r="J166" i="1"/>
  <c r="H166" i="1"/>
  <c r="F165" i="1"/>
  <c r="J165" i="1"/>
  <c r="H165" i="1"/>
  <c r="F164" i="1"/>
  <c r="J164" i="1"/>
  <c r="H164" i="1"/>
  <c r="F163" i="1"/>
  <c r="J163" i="1"/>
  <c r="H163" i="1"/>
  <c r="F162" i="1"/>
  <c r="H162" i="1"/>
  <c r="F161" i="1"/>
  <c r="J161" i="1"/>
  <c r="H161" i="1"/>
  <c r="F160" i="1"/>
  <c r="J160" i="1"/>
  <c r="H160" i="1"/>
  <c r="F159" i="1"/>
  <c r="J159" i="1"/>
  <c r="H159" i="1"/>
  <c r="F158" i="1"/>
  <c r="J158" i="1"/>
  <c r="H158" i="1"/>
  <c r="F157" i="1"/>
  <c r="J157" i="1"/>
  <c r="H157" i="1"/>
  <c r="F156" i="1"/>
  <c r="J156" i="1"/>
  <c r="H156" i="1"/>
  <c r="F155" i="1"/>
  <c r="J155" i="1"/>
  <c r="H155" i="1"/>
  <c r="F154" i="1"/>
  <c r="J154" i="1"/>
  <c r="H154" i="1"/>
  <c r="F153" i="1"/>
  <c r="J153" i="1"/>
  <c r="H153" i="1"/>
  <c r="F152" i="1"/>
  <c r="J152" i="1"/>
  <c r="H152" i="1"/>
  <c r="F151" i="1"/>
  <c r="J151" i="1"/>
  <c r="H151" i="1"/>
  <c r="F150" i="1"/>
  <c r="J150" i="1"/>
  <c r="H150" i="1"/>
  <c r="F149" i="1"/>
  <c r="J149" i="1"/>
  <c r="H149" i="1"/>
  <c r="F148" i="1"/>
  <c r="J148" i="1"/>
  <c r="H148" i="1"/>
  <c r="F147" i="1"/>
  <c r="J147" i="1"/>
  <c r="H147" i="1"/>
  <c r="F146" i="1"/>
  <c r="J146" i="1"/>
  <c r="H146" i="1"/>
  <c r="F145" i="1"/>
  <c r="J145" i="1"/>
  <c r="H145" i="1"/>
  <c r="F144" i="1"/>
  <c r="J144" i="1"/>
  <c r="H144" i="1"/>
  <c r="F143" i="1"/>
  <c r="J143" i="1"/>
  <c r="H143" i="1"/>
  <c r="F142" i="1"/>
  <c r="J142" i="1"/>
  <c r="H142" i="1"/>
  <c r="F141" i="1"/>
  <c r="H141" i="1"/>
  <c r="F140" i="1"/>
  <c r="J140" i="1"/>
  <c r="H140" i="1"/>
  <c r="F139" i="1"/>
  <c r="J139" i="1"/>
  <c r="H139" i="1"/>
  <c r="F138" i="1"/>
  <c r="J138" i="1"/>
  <c r="H138" i="1"/>
  <c r="F137" i="1"/>
  <c r="J137" i="1"/>
  <c r="H137" i="1"/>
  <c r="F136" i="1"/>
  <c r="J136" i="1"/>
  <c r="H136" i="1"/>
  <c r="F135" i="1"/>
  <c r="J135" i="1"/>
  <c r="H135" i="1"/>
  <c r="F134" i="1"/>
  <c r="J134" i="1"/>
  <c r="H134" i="1"/>
  <c r="F133" i="1"/>
  <c r="J133" i="1"/>
  <c r="H133" i="1"/>
  <c r="F132" i="1"/>
  <c r="J132" i="1"/>
  <c r="H132" i="1"/>
  <c r="F131" i="1"/>
  <c r="J131" i="1"/>
  <c r="H131" i="1"/>
  <c r="F130" i="1"/>
  <c r="J130" i="1"/>
  <c r="H130" i="1"/>
  <c r="F129" i="1"/>
  <c r="J129" i="1"/>
  <c r="H129" i="1"/>
  <c r="F128" i="1"/>
  <c r="J128" i="1"/>
  <c r="H128" i="1"/>
  <c r="F127" i="1"/>
  <c r="J127" i="1"/>
  <c r="H127" i="1"/>
  <c r="F126" i="1"/>
  <c r="J126" i="1"/>
  <c r="H126" i="1"/>
  <c r="F125" i="1"/>
  <c r="J125" i="1"/>
  <c r="H125" i="1"/>
  <c r="F124" i="1"/>
  <c r="J124" i="1"/>
  <c r="H124" i="1"/>
  <c r="F123" i="1"/>
  <c r="J123" i="1"/>
  <c r="H123" i="1"/>
  <c r="F122" i="1"/>
  <c r="J122" i="1"/>
  <c r="H122" i="1"/>
  <c r="F121" i="1"/>
  <c r="J121" i="1"/>
  <c r="H121" i="1"/>
  <c r="F120" i="1"/>
  <c r="J120" i="1"/>
  <c r="H120" i="1"/>
  <c r="F119" i="1"/>
  <c r="J119" i="1"/>
  <c r="H119" i="1"/>
  <c r="F118" i="1"/>
  <c r="J118" i="1"/>
  <c r="H118" i="1"/>
  <c r="F117" i="1"/>
  <c r="J117" i="1"/>
  <c r="H117" i="1"/>
  <c r="F116" i="1"/>
  <c r="H116" i="1"/>
  <c r="F115" i="1"/>
  <c r="J115" i="1"/>
  <c r="H115" i="1"/>
  <c r="F114" i="1"/>
  <c r="J114" i="1"/>
  <c r="H114" i="1"/>
  <c r="F113" i="1"/>
  <c r="J113" i="1"/>
  <c r="H113" i="1"/>
  <c r="F112" i="1"/>
  <c r="J112" i="1"/>
  <c r="H112" i="1"/>
  <c r="F111" i="1"/>
  <c r="J111" i="1"/>
  <c r="H111" i="1"/>
  <c r="F110" i="1"/>
  <c r="J110" i="1"/>
  <c r="H110" i="1"/>
  <c r="F109" i="1"/>
  <c r="J109" i="1"/>
  <c r="H109" i="1"/>
  <c r="F107" i="1"/>
  <c r="J107" i="1"/>
  <c r="H107" i="1"/>
  <c r="F106" i="1"/>
  <c r="J106" i="1"/>
  <c r="H106" i="1"/>
  <c r="F105" i="1"/>
  <c r="J105" i="1"/>
  <c r="H105" i="1"/>
  <c r="F104" i="1"/>
  <c r="H104" i="1"/>
  <c r="F103" i="1"/>
  <c r="J103" i="1"/>
  <c r="H103" i="1"/>
  <c r="F102" i="1"/>
  <c r="J102" i="1"/>
  <c r="H102" i="1"/>
  <c r="F101" i="1"/>
  <c r="J101" i="1"/>
  <c r="H101" i="1"/>
  <c r="F100" i="1"/>
  <c r="J100" i="1"/>
  <c r="H100" i="1"/>
  <c r="F99" i="1"/>
  <c r="J99" i="1"/>
  <c r="H99" i="1"/>
  <c r="F98" i="1"/>
  <c r="J98" i="1"/>
  <c r="H98" i="1"/>
  <c r="F97" i="1"/>
  <c r="J97" i="1"/>
  <c r="H97" i="1"/>
  <c r="F96" i="1"/>
  <c r="J96" i="1"/>
  <c r="H96" i="1"/>
  <c r="F95" i="1"/>
  <c r="J95" i="1"/>
  <c r="H95" i="1"/>
  <c r="F94" i="1"/>
  <c r="J94" i="1"/>
  <c r="H94" i="1"/>
  <c r="F93" i="1"/>
  <c r="J93" i="1"/>
  <c r="H93" i="1"/>
  <c r="F92" i="1"/>
  <c r="J92" i="1"/>
  <c r="H92" i="1"/>
  <c r="F91" i="1"/>
  <c r="J91" i="1"/>
  <c r="H91" i="1"/>
  <c r="F90" i="1"/>
  <c r="J90" i="1"/>
  <c r="H90" i="1"/>
  <c r="F89" i="1"/>
  <c r="J89" i="1"/>
  <c r="H89" i="1"/>
  <c r="F88" i="1"/>
  <c r="J88" i="1"/>
  <c r="H88" i="1"/>
  <c r="F87" i="1"/>
  <c r="J87" i="1"/>
  <c r="H87" i="1"/>
  <c r="F86" i="1"/>
  <c r="J86" i="1"/>
  <c r="H86" i="1"/>
  <c r="F85" i="1"/>
  <c r="J85" i="1"/>
  <c r="H85" i="1"/>
  <c r="F84" i="1"/>
  <c r="J84" i="1"/>
  <c r="H84" i="1"/>
  <c r="F83" i="1"/>
  <c r="J83" i="1"/>
  <c r="H83" i="1"/>
  <c r="F82" i="1"/>
  <c r="J82" i="1"/>
  <c r="H82" i="1"/>
  <c r="F81" i="1"/>
  <c r="J81" i="1"/>
  <c r="H81" i="1"/>
  <c r="F80" i="1"/>
  <c r="J80" i="1"/>
  <c r="H80" i="1"/>
  <c r="F79" i="1"/>
  <c r="J79" i="1"/>
  <c r="H79" i="1"/>
  <c r="F78" i="1"/>
  <c r="J78" i="1"/>
  <c r="H78" i="1"/>
  <c r="F77" i="1"/>
  <c r="J77" i="1"/>
  <c r="H77" i="1"/>
  <c r="F76" i="1"/>
  <c r="J76" i="1"/>
  <c r="H76" i="1"/>
  <c r="F75" i="1"/>
  <c r="J75" i="1"/>
  <c r="H75" i="1"/>
  <c r="F74" i="1"/>
  <c r="J74" i="1"/>
  <c r="H74" i="1"/>
  <c r="F73" i="1"/>
  <c r="J73" i="1"/>
  <c r="H73" i="1"/>
  <c r="F72" i="1"/>
  <c r="J72" i="1"/>
  <c r="H72" i="1"/>
  <c r="F71" i="1"/>
  <c r="J71" i="1"/>
  <c r="H71" i="1"/>
  <c r="F70" i="1"/>
  <c r="J70" i="1"/>
  <c r="H70" i="1"/>
  <c r="F69" i="1"/>
  <c r="J69" i="1"/>
  <c r="H69" i="1"/>
  <c r="F68" i="1"/>
  <c r="H68" i="1"/>
  <c r="F67" i="1"/>
  <c r="J67" i="1"/>
  <c r="H67" i="1"/>
  <c r="F66" i="1"/>
  <c r="J66" i="1"/>
  <c r="H66" i="1"/>
  <c r="F65" i="1"/>
  <c r="J65" i="1"/>
  <c r="H65" i="1"/>
  <c r="F64" i="1"/>
  <c r="J64" i="1"/>
  <c r="H64" i="1"/>
  <c r="F63" i="1"/>
  <c r="J63" i="1"/>
  <c r="H63" i="1"/>
  <c r="F62" i="1"/>
  <c r="J62" i="1"/>
  <c r="H62" i="1"/>
  <c r="F61" i="1"/>
  <c r="J61" i="1"/>
  <c r="H61" i="1"/>
  <c r="F60" i="1"/>
  <c r="J60" i="1"/>
  <c r="H60" i="1"/>
  <c r="F59" i="1"/>
  <c r="H59" i="1"/>
  <c r="F58" i="1"/>
  <c r="J58" i="1"/>
  <c r="H58" i="1"/>
  <c r="F57" i="1"/>
  <c r="J57" i="1"/>
  <c r="H57" i="1"/>
  <c r="F56" i="1"/>
  <c r="J56" i="1"/>
  <c r="H56" i="1"/>
  <c r="F55" i="1"/>
  <c r="J55" i="1"/>
  <c r="H55" i="1"/>
  <c r="F54" i="1"/>
  <c r="J54" i="1"/>
  <c r="H54" i="1"/>
  <c r="F53" i="1"/>
  <c r="J53" i="1"/>
  <c r="H53" i="1"/>
  <c r="F52" i="1"/>
  <c r="J52" i="1"/>
  <c r="H52" i="1"/>
  <c r="F51" i="1"/>
  <c r="J51" i="1"/>
  <c r="H51" i="1"/>
  <c r="F50" i="1"/>
  <c r="J50" i="1"/>
  <c r="H50" i="1"/>
  <c r="F49" i="1"/>
  <c r="J49" i="1"/>
  <c r="H49" i="1"/>
  <c r="F48" i="1"/>
  <c r="J48" i="1"/>
  <c r="H48" i="1"/>
  <c r="F47" i="1"/>
  <c r="J47" i="1"/>
  <c r="H47" i="1"/>
  <c r="F46" i="1"/>
  <c r="J46" i="1"/>
  <c r="H46" i="1"/>
  <c r="F45" i="1"/>
  <c r="J45" i="1"/>
  <c r="H45" i="1"/>
  <c r="F44" i="1"/>
  <c r="J44" i="1"/>
  <c r="H44" i="1"/>
  <c r="F43" i="1"/>
  <c r="J43" i="1"/>
  <c r="H43" i="1"/>
  <c r="F42" i="1"/>
  <c r="J42" i="1"/>
  <c r="H42" i="1"/>
  <c r="F41" i="1"/>
  <c r="J41" i="1"/>
  <c r="H41" i="1"/>
  <c r="F40" i="1"/>
  <c r="J40" i="1"/>
  <c r="H40" i="1"/>
  <c r="F39" i="1"/>
  <c r="J39" i="1"/>
  <c r="H39" i="1"/>
  <c r="F38" i="1"/>
  <c r="J38" i="1"/>
  <c r="H38" i="1"/>
  <c r="F37" i="1"/>
  <c r="J37" i="1"/>
  <c r="H37" i="1"/>
  <c r="F36" i="1"/>
  <c r="J36" i="1"/>
  <c r="H36" i="1"/>
  <c r="F35" i="1"/>
  <c r="J35" i="1"/>
  <c r="H35" i="1"/>
  <c r="F34" i="1"/>
  <c r="J34" i="1"/>
  <c r="H34" i="1"/>
  <c r="F33" i="1"/>
  <c r="J33" i="1"/>
  <c r="H33" i="1"/>
  <c r="F32" i="1"/>
  <c r="J32" i="1"/>
  <c r="H32" i="1"/>
  <c r="F31" i="1"/>
  <c r="J31" i="1"/>
  <c r="H31" i="1"/>
  <c r="F30" i="1"/>
  <c r="J30" i="1"/>
  <c r="H30" i="1"/>
  <c r="F29" i="1"/>
  <c r="J29" i="1"/>
  <c r="H29" i="1"/>
  <c r="F28" i="1"/>
  <c r="J28" i="1"/>
  <c r="H28" i="1"/>
  <c r="F27" i="1"/>
  <c r="J27" i="1"/>
  <c r="H27" i="1"/>
  <c r="F26" i="1"/>
  <c r="J26" i="1"/>
  <c r="H26" i="1"/>
  <c r="F25" i="1"/>
  <c r="J25" i="1"/>
  <c r="H25" i="1"/>
  <c r="F24" i="1"/>
  <c r="J24" i="1"/>
  <c r="H24" i="1"/>
  <c r="F23" i="1"/>
  <c r="J23" i="1"/>
  <c r="H23" i="1"/>
  <c r="F22" i="1"/>
  <c r="J22" i="1"/>
  <c r="H22" i="1"/>
  <c r="F21" i="1"/>
  <c r="J21" i="1"/>
  <c r="H21" i="1"/>
  <c r="F20" i="1"/>
  <c r="J20" i="1"/>
  <c r="H20" i="1"/>
  <c r="F19" i="1"/>
  <c r="J19" i="1"/>
  <c r="H19" i="1"/>
  <c r="F18" i="1"/>
  <c r="J18" i="1"/>
  <c r="H18" i="1"/>
  <c r="F17" i="1"/>
  <c r="J17" i="1"/>
  <c r="H17" i="1"/>
  <c r="F16" i="1"/>
  <c r="J16" i="1"/>
  <c r="H16" i="1"/>
  <c r="F15" i="1"/>
  <c r="J15" i="1"/>
  <c r="H15" i="1"/>
  <c r="F14" i="1"/>
  <c r="J14" i="1"/>
  <c r="H14" i="1"/>
  <c r="F13" i="1"/>
  <c r="J13" i="1"/>
  <c r="H13" i="1"/>
  <c r="F12" i="1"/>
  <c r="J12" i="1"/>
  <c r="H12" i="1"/>
  <c r="F11" i="1"/>
  <c r="H11" i="1"/>
  <c r="F10" i="1"/>
  <c r="J10" i="1"/>
  <c r="H10" i="1"/>
  <c r="F9" i="1"/>
  <c r="J9" i="1"/>
  <c r="H9" i="1"/>
  <c r="F8" i="1"/>
  <c r="J8" i="1"/>
  <c r="H8" i="1"/>
  <c r="F7" i="1"/>
  <c r="J7" i="1"/>
  <c r="H7" i="1"/>
  <c r="B17" i="3"/>
  <c r="B16" i="3"/>
  <c r="J15" i="3"/>
  <c r="B15" i="3"/>
  <c r="J14" i="3"/>
  <c r="J13" i="3"/>
  <c r="J12" i="3"/>
  <c r="J11" i="3"/>
  <c r="J10" i="3"/>
  <c r="I10" i="3" a="1"/>
  <c r="I10" i="3"/>
  <c r="J9" i="3"/>
  <c r="I9" i="3" a="1"/>
  <c r="I9" i="3"/>
  <c r="L7" i="3"/>
  <c r="L8" i="3"/>
  <c r="K7" i="3"/>
  <c r="K8" i="3"/>
  <c r="J8" i="3"/>
  <c r="I8" i="3" a="1"/>
  <c r="I8" i="3"/>
  <c r="J7" i="3"/>
  <c r="I7" i="3" a="1"/>
  <c r="I7" i="3"/>
  <c r="J456" i="1"/>
  <c r="J455" i="1"/>
  <c r="J449" i="1"/>
  <c r="J436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J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J322" i="1"/>
  <c r="K321" i="1"/>
  <c r="K320" i="1"/>
  <c r="K319" i="1"/>
  <c r="K318" i="1"/>
  <c r="K317" i="1"/>
  <c r="K316" i="1"/>
  <c r="K315" i="1"/>
  <c r="K314" i="1"/>
  <c r="K313" i="1"/>
  <c r="K312" i="1"/>
  <c r="J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J108" i="1"/>
  <c r="H108" i="1"/>
  <c r="K107" i="1"/>
  <c r="K106" i="1"/>
  <c r="K105" i="1"/>
  <c r="K104" i="1"/>
  <c r="J104" i="1"/>
  <c r="K103" i="1"/>
  <c r="K102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</calcChain>
</file>

<file path=xl/sharedStrings.xml><?xml version="1.0" encoding="utf-8"?>
<sst xmlns="http://schemas.openxmlformats.org/spreadsheetml/2006/main" count="60" uniqueCount="38">
  <si>
    <t>Synthèse du suivi adhérent</t>
  </si>
  <si>
    <t>SUIVI TRIMESTRIEL DES BILANS</t>
  </si>
  <si>
    <t>AP=</t>
  </si>
  <si>
    <t>A programmer</t>
  </si>
  <si>
    <t>- INFOS -</t>
  </si>
  <si>
    <t>- SPORTIF -</t>
  </si>
  <si>
    <t>- COACHING -</t>
  </si>
  <si>
    <t>N°</t>
  </si>
  <si>
    <t>NOM</t>
  </si>
  <si>
    <t>Prénom</t>
  </si>
  <si>
    <t>Inscription</t>
  </si>
  <si>
    <t>Bilan actuel</t>
  </si>
  <si>
    <t>Bilan fait</t>
  </si>
  <si>
    <t>Report (jours)</t>
  </si>
  <si>
    <t>Prochain bilan</t>
  </si>
  <si>
    <t>Ajust.</t>
  </si>
  <si>
    <t>Séance actuelle</t>
  </si>
  <si>
    <t>Prochaine séance coaching</t>
  </si>
  <si>
    <t>Prochains bilans</t>
  </si>
  <si>
    <t>N° adhérent</t>
  </si>
  <si>
    <t>Sportif</t>
  </si>
  <si>
    <t>Ostéopathie</t>
  </si>
  <si>
    <t>Diététique</t>
  </si>
  <si>
    <t xml:space="preserve">Saisir la date </t>
  </si>
  <si>
    <t>&gt;</t>
  </si>
  <si>
    <t>&lt;</t>
  </si>
  <si>
    <t>-</t>
  </si>
  <si>
    <t>David</t>
  </si>
  <si>
    <t>AP</t>
  </si>
  <si>
    <t>MARTIN</t>
  </si>
  <si>
    <t>DAVID</t>
  </si>
  <si>
    <t>Benjamin</t>
  </si>
  <si>
    <t>Martin</t>
  </si>
  <si>
    <t>Florent</t>
  </si>
  <si>
    <t>Kévin</t>
  </si>
  <si>
    <t>MALJRO</t>
  </si>
  <si>
    <t>LORAIN</t>
  </si>
  <si>
    <t>POER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</si>
</sst>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&quot; &quot;mmm&quot; &quot;yyyy"/>
  </numFmts>
  <fonts count="43" x14ac:knownFonts="1">
    <font>
      <sz val="10"/>
      <color rgb="FF000000"/>
      <name val="Arial"/>
    </font>
    <font>
      <u/>
      <sz val="24"/>
      <color rgb="FF9900FF"/>
      <name val="Arial"/>
    </font>
    <font>
      <sz val="10"/>
      <name val="Calibri"/>
    </font>
    <font>
      <b/>
      <sz val="24"/>
      <color rgb="FFFF9900"/>
      <name val="Calibri"/>
    </font>
    <font>
      <b/>
      <sz val="11"/>
      <color rgb="FFFFFFFF"/>
      <name val="Calibri"/>
    </font>
    <font>
      <sz val="10"/>
      <name val="Arial"/>
    </font>
    <font>
      <b/>
      <sz val="11"/>
      <name val="Calibri"/>
    </font>
    <font>
      <b/>
      <sz val="9"/>
      <color rgb="FFFFFFFF"/>
      <name val="Calibri"/>
    </font>
    <font>
      <sz val="24"/>
      <color rgb="FF8E7CC3"/>
      <name val="Arial"/>
    </font>
    <font>
      <b/>
      <sz val="9"/>
      <name val="Calibri"/>
    </font>
    <font>
      <sz val="10"/>
      <name val="Arial"/>
    </font>
    <font>
      <b/>
      <sz val="36"/>
      <color rgb="FFFFFFFF"/>
      <name val="Arial"/>
    </font>
    <font>
      <b/>
      <sz val="18"/>
      <name val="Arial"/>
    </font>
    <font>
      <sz val="14"/>
      <name val="Arial"/>
    </font>
    <font>
      <b/>
      <sz val="24"/>
      <color rgb="FFFFFFFF"/>
      <name val="Arial"/>
    </font>
    <font>
      <sz val="18"/>
      <color rgb="FF9900FF"/>
      <name val="Arial"/>
    </font>
    <font>
      <b/>
      <sz val="14"/>
      <name val="Arial"/>
    </font>
    <font>
      <sz val="18"/>
      <color rgb="FF0000FF"/>
      <name val="Arial"/>
    </font>
    <font>
      <sz val="18"/>
      <color rgb="FF6AA84F"/>
      <name val="Arial"/>
    </font>
    <font>
      <sz val="11"/>
      <color rgb="FF000000"/>
      <name val="Calibri"/>
    </font>
    <font>
      <b/>
      <sz val="11"/>
      <color rgb="FF000000"/>
      <name val="Calibri"/>
    </font>
    <font>
      <sz val="10"/>
      <color rgb="FF000000"/>
      <name val="Calibri"/>
    </font>
    <font>
      <i/>
      <sz val="14"/>
      <name val="Arial"/>
    </font>
    <font>
      <sz val="18"/>
      <name val="Arial"/>
    </font>
    <font>
      <sz val="18"/>
      <color rgb="FFFF9900"/>
      <name val="Arial"/>
    </font>
    <font>
      <sz val="45"/>
      <color rgb="FFFFFFFF"/>
      <name val="Arial"/>
    </font>
    <font>
      <sz val="11"/>
      <color rgb="FFFFFFFF"/>
      <name val="Arial"/>
    </font>
    <font>
      <b/>
      <sz val="18"/>
      <color rgb="FFFFFFFF"/>
      <name val="Arial"/>
    </font>
    <font>
      <sz val="10"/>
      <name val="Calibri"/>
    </font>
    <font>
      <b/>
      <sz val="11"/>
      <color rgb="FFFFFFFF"/>
      <name val="Arial"/>
    </font>
    <font>
      <sz val="18"/>
      <name val="Arial"/>
    </font>
    <font>
      <sz val="14"/>
      <color rgb="FF9900FF"/>
      <name val="Arial"/>
    </font>
    <font>
      <sz val="14"/>
      <color rgb="FFFF9900"/>
      <name val="Arial"/>
    </font>
    <font>
      <sz val="14"/>
      <color rgb="FF0000FF"/>
      <name val="Arial"/>
    </font>
    <font>
      <b/>
      <sz val="12"/>
      <name val="Arial"/>
    </font>
    <font>
      <b/>
      <u/>
      <sz val="12"/>
      <color rgb="FF000000"/>
      <name val="Arial"/>
    </font>
    <font>
      <b/>
      <sz val="12"/>
      <name val="Arial"/>
    </font>
    <font>
      <b/>
      <sz val="11"/>
      <name val="Arial"/>
    </font>
    <font>
      <b/>
      <u/>
      <sz val="12"/>
      <color rgb="FF000000"/>
      <name val="Arial"/>
    </font>
    <font>
      <sz val="15"/>
      <name val="Arial"/>
    </font>
    <font>
      <b/>
      <sz val="10"/>
      <name val="Calibri"/>
    </font>
    <font>
      <b/>
      <sz val="10"/>
      <color rgb="FF000000"/>
      <name val="Calibri"/>
    </font>
    <font>
      <b/>
      <sz val="10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783F04"/>
        <bgColor rgb="FF783F04"/>
      </patternFill>
    </fill>
    <fill>
      <patternFill patternType="solid">
        <fgColor rgb="FF76A5AF"/>
        <bgColor rgb="FF76A5AF"/>
      </patternFill>
    </fill>
    <fill>
      <patternFill patternType="solid">
        <fgColor rgb="FF8E7CC3"/>
        <bgColor rgb="FF8E7CC3"/>
      </patternFill>
    </fill>
    <fill>
      <patternFill patternType="solid">
        <fgColor rgb="FFF6B26B"/>
        <bgColor rgb="FFF6B26B"/>
      </patternFill>
    </fill>
    <fill>
      <patternFill patternType="solid">
        <fgColor rgb="FF93C47D"/>
        <bgColor rgb="FF93C47D"/>
      </patternFill>
    </fill>
    <fill>
      <patternFill patternType="solid">
        <fgColor rgb="FFD9D2E9"/>
        <bgColor rgb="FFD9D2E9"/>
      </patternFill>
    </fill>
    <fill>
      <patternFill patternType="solid">
        <fgColor rgb="FFD9D9D9"/>
        <bgColor rgb="FFD9D9D9"/>
      </patternFill>
    </fill>
    <fill>
      <patternFill patternType="solid">
        <fgColor rgb="FFD5A6BD"/>
        <bgColor rgb="FFD5A6BD"/>
      </patternFill>
    </fill>
    <fill>
      <patternFill patternType="solid">
        <fgColor rgb="FFFFFFFF"/>
        <bgColor rgb="FFFFFFFF"/>
      </patternFill>
    </fill>
  </fills>
  <borders count="52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674EA7"/>
      </left>
      <right/>
      <top style="thick">
        <color rgb="FF674EA7"/>
      </top>
      <bottom/>
      <diagonal/>
    </border>
    <border>
      <left/>
      <right/>
      <top style="thick">
        <color rgb="FF674EA7"/>
      </top>
      <bottom/>
      <diagonal/>
    </border>
    <border>
      <left/>
      <right style="thick">
        <color rgb="FF674EA7"/>
      </right>
      <top style="thick">
        <color rgb="FF674EA7"/>
      </top>
      <bottom/>
      <diagonal/>
    </border>
    <border>
      <left style="thick">
        <color rgb="FF674EA7"/>
      </left>
      <right/>
      <top/>
      <bottom/>
      <diagonal/>
    </border>
    <border>
      <left/>
      <right style="thick">
        <color rgb="FF674EA7"/>
      </right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dotted">
        <color rgb="FF000000"/>
      </bottom>
      <diagonal/>
    </border>
    <border>
      <left/>
      <right style="thick">
        <color rgb="FF000000"/>
      </right>
      <top/>
      <bottom style="dotted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dotted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dotted">
        <color rgb="FF000000"/>
      </left>
      <right/>
      <top style="thick">
        <color rgb="FF000000"/>
      </top>
      <bottom style="thin">
        <color rgb="FF000000"/>
      </bottom>
      <diagonal/>
    </border>
    <border>
      <left style="dotted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674EA7"/>
      </left>
      <right/>
      <top/>
      <bottom style="thick">
        <color rgb="FF674EA7"/>
      </bottom>
      <diagonal/>
    </border>
    <border>
      <left/>
      <right/>
      <top/>
      <bottom style="thick">
        <color rgb="FF674EA7"/>
      </bottom>
      <diagonal/>
    </border>
    <border>
      <left/>
      <right style="thick">
        <color rgb="FF000000"/>
      </right>
      <top/>
      <bottom/>
      <diagonal/>
    </border>
    <border>
      <left/>
      <right style="thick">
        <color rgb="FF674EA7"/>
      </right>
      <top/>
      <bottom style="thick">
        <color rgb="FF674EA7"/>
      </bottom>
      <diagonal/>
    </border>
    <border>
      <left style="thick">
        <color rgb="FF000000"/>
      </left>
      <right style="dotted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tted">
        <color rgb="FF000000"/>
      </left>
      <right/>
      <top/>
      <bottom style="thin">
        <color rgb="FF000000"/>
      </bottom>
      <diagonal/>
    </border>
    <border>
      <left style="dotted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220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4" fillId="3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10" fillId="0" borderId="0" xfId="0" applyFont="1"/>
    <xf numFmtId="0" fontId="11" fillId="4" borderId="15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5" fillId="7" borderId="2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7" borderId="21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164" fontId="5" fillId="0" borderId="0" xfId="0" applyNumberFormat="1" applyFont="1"/>
    <xf numFmtId="0" fontId="19" fillId="8" borderId="23" xfId="0" applyFont="1" applyFill="1" applyBorder="1" applyAlignment="1">
      <alignment horizontal="center"/>
    </xf>
    <xf numFmtId="0" fontId="20" fillId="8" borderId="23" xfId="0" applyFont="1" applyFill="1" applyBorder="1" applyAlignment="1">
      <alignment horizontal="left"/>
    </xf>
    <xf numFmtId="0" fontId="12" fillId="7" borderId="24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left"/>
    </xf>
    <xf numFmtId="165" fontId="12" fillId="7" borderId="25" xfId="0" applyNumberFormat="1" applyFont="1" applyFill="1" applyBorder="1" applyAlignment="1">
      <alignment horizontal="center" vertical="center"/>
    </xf>
    <xf numFmtId="164" fontId="21" fillId="6" borderId="26" xfId="0" applyNumberFormat="1" applyFont="1" applyFill="1" applyBorder="1" applyAlignment="1">
      <alignment horizontal="center"/>
    </xf>
    <xf numFmtId="0" fontId="14" fillId="7" borderId="0" xfId="0" applyFont="1" applyFill="1" applyAlignment="1">
      <alignment horizontal="center" vertical="top"/>
    </xf>
    <xf numFmtId="0" fontId="10" fillId="7" borderId="0" xfId="0" applyFont="1" applyFill="1" applyAlignment="1">
      <alignment horizontal="center" vertical="center"/>
    </xf>
    <xf numFmtId="0" fontId="22" fillId="7" borderId="0" xfId="0" applyFont="1" applyFill="1" applyAlignment="1">
      <alignment horizontal="center" vertical="center"/>
    </xf>
    <xf numFmtId="0" fontId="23" fillId="7" borderId="0" xfId="0" applyFont="1" applyFill="1" applyAlignment="1">
      <alignment horizontal="center" vertical="center"/>
    </xf>
    <xf numFmtId="164" fontId="21" fillId="0" borderId="27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22" fillId="7" borderId="28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5" fillId="7" borderId="0" xfId="0" applyFont="1" applyFill="1"/>
    <xf numFmtId="0" fontId="5" fillId="0" borderId="0" xfId="0" applyFont="1" applyAlignment="1">
      <alignment vertical="center"/>
    </xf>
    <xf numFmtId="0" fontId="25" fillId="4" borderId="18" xfId="0" applyFont="1" applyFill="1" applyBorder="1" applyAlignment="1">
      <alignment horizontal="center" vertical="center"/>
    </xf>
    <xf numFmtId="0" fontId="26" fillId="4" borderId="19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164" fontId="21" fillId="0" borderId="30" xfId="0" applyNumberFormat="1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28" fillId="0" borderId="3" xfId="0" applyNumberFormat="1" applyFont="1" applyBorder="1" applyAlignment="1">
      <alignment horizontal="center" vertical="center"/>
    </xf>
    <xf numFmtId="164" fontId="12" fillId="7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21" fillId="0" borderId="3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9" fillId="4" borderId="32" xfId="0" applyFont="1" applyFill="1" applyBorder="1" applyAlignment="1">
      <alignment horizontal="center" vertical="center"/>
    </xf>
    <xf numFmtId="0" fontId="29" fillId="4" borderId="35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3" fillId="4" borderId="18" xfId="0" applyFont="1" applyFill="1" applyBorder="1" applyAlignment="1">
      <alignment horizontal="center" vertical="center"/>
    </xf>
    <xf numFmtId="0" fontId="23" fillId="7" borderId="0" xfId="0" applyFont="1" applyFill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2" fillId="7" borderId="0" xfId="0" applyFont="1" applyFill="1" applyAlignment="1">
      <alignment horizontal="center" vertical="center"/>
    </xf>
    <xf numFmtId="0" fontId="33" fillId="7" borderId="0" xfId="0" applyFont="1" applyFill="1" applyAlignment="1">
      <alignment horizontal="center" vertical="center"/>
    </xf>
    <xf numFmtId="0" fontId="19" fillId="8" borderId="38" xfId="0" applyFont="1" applyFill="1" applyBorder="1" applyAlignment="1">
      <alignment horizontal="center"/>
    </xf>
    <xf numFmtId="0" fontId="20" fillId="8" borderId="38" xfId="0" applyFont="1" applyFill="1" applyBorder="1" applyAlignment="1">
      <alignment horizontal="left"/>
    </xf>
    <xf numFmtId="0" fontId="34" fillId="0" borderId="0" xfId="0" applyFont="1" applyAlignment="1">
      <alignment horizontal="right" vertical="center"/>
    </xf>
    <xf numFmtId="0" fontId="20" fillId="8" borderId="31" xfId="0" applyFont="1" applyFill="1" applyBorder="1" applyAlignment="1">
      <alignment horizontal="left"/>
    </xf>
    <xf numFmtId="164" fontId="21" fillId="6" borderId="39" xfId="0" applyNumberFormat="1" applyFont="1" applyFill="1" applyBorder="1" applyAlignment="1">
      <alignment horizontal="center"/>
    </xf>
    <xf numFmtId="164" fontId="21" fillId="0" borderId="40" xfId="0" applyNumberFormat="1" applyFont="1" applyBorder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37" fillId="7" borderId="0" xfId="0" applyFont="1" applyFill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164" fontId="21" fillId="0" borderId="42" xfId="0" applyNumberFormat="1" applyFont="1" applyBorder="1" applyAlignment="1">
      <alignment horizontal="center" vertical="center" wrapText="1"/>
    </xf>
    <xf numFmtId="164" fontId="21" fillId="0" borderId="43" xfId="0" applyNumberFormat="1" applyFont="1" applyBorder="1" applyAlignment="1">
      <alignment horizontal="center" vertical="center"/>
    </xf>
    <xf numFmtId="0" fontId="34" fillId="0" borderId="0" xfId="0" applyFont="1" applyAlignment="1">
      <alignment horizontal="right"/>
    </xf>
    <xf numFmtId="0" fontId="28" fillId="0" borderId="40" xfId="0" applyFont="1" applyBorder="1" applyAlignment="1">
      <alignment horizontal="center" vertical="center"/>
    </xf>
    <xf numFmtId="0" fontId="36" fillId="0" borderId="0" xfId="0" applyFont="1" applyAlignment="1">
      <alignment horizontal="left"/>
    </xf>
    <xf numFmtId="0" fontId="30" fillId="0" borderId="0" xfId="0" applyFont="1"/>
    <xf numFmtId="164" fontId="28" fillId="0" borderId="37" xfId="0" applyNumberFormat="1" applyFont="1" applyBorder="1" applyAlignment="1">
      <alignment horizontal="center" vertical="center"/>
    </xf>
    <xf numFmtId="164" fontId="21" fillId="0" borderId="37" xfId="0" applyNumberFormat="1" applyFont="1" applyBorder="1" applyAlignment="1">
      <alignment horizontal="center" vertical="center"/>
    </xf>
    <xf numFmtId="0" fontId="37" fillId="7" borderId="0" xfId="0" applyFont="1" applyFill="1" applyAlignment="1">
      <alignment horizontal="center" vertical="center"/>
    </xf>
    <xf numFmtId="0" fontId="36" fillId="0" borderId="0" xfId="0" applyFont="1" applyAlignment="1">
      <alignment horizontal="left"/>
    </xf>
    <xf numFmtId="0" fontId="10" fillId="4" borderId="32" xfId="0" applyFont="1" applyFill="1" applyBorder="1" applyAlignment="1">
      <alignment horizontal="center" vertical="center"/>
    </xf>
    <xf numFmtId="0" fontId="39" fillId="4" borderId="33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39" fillId="0" borderId="0" xfId="0" applyFont="1" applyAlignment="1">
      <alignment horizontal="right"/>
    </xf>
    <xf numFmtId="164" fontId="21" fillId="6" borderId="39" xfId="0" applyNumberFormat="1" applyFont="1" applyFill="1" applyBorder="1" applyAlignment="1">
      <alignment horizontal="center"/>
    </xf>
    <xf numFmtId="0" fontId="19" fillId="10" borderId="38" xfId="0" applyFont="1" applyFill="1" applyBorder="1" applyAlignment="1">
      <alignment horizontal="center"/>
    </xf>
    <xf numFmtId="0" fontId="20" fillId="10" borderId="38" xfId="0" applyFont="1" applyFill="1" applyBorder="1" applyAlignment="1">
      <alignment horizontal="left"/>
    </xf>
    <xf numFmtId="0" fontId="20" fillId="10" borderId="31" xfId="0" applyFont="1" applyFill="1" applyBorder="1" applyAlignment="1">
      <alignment horizontal="left"/>
    </xf>
    <xf numFmtId="164" fontId="21" fillId="9" borderId="39" xfId="0" applyNumberFormat="1" applyFont="1" applyFill="1" applyBorder="1" applyAlignment="1">
      <alignment horizontal="center"/>
    </xf>
    <xf numFmtId="164" fontId="28" fillId="0" borderId="37" xfId="0" applyNumberFormat="1" applyFont="1" applyBorder="1" applyAlignment="1">
      <alignment horizontal="center" vertical="center"/>
    </xf>
    <xf numFmtId="0" fontId="21" fillId="8" borderId="38" xfId="0" applyFont="1" applyFill="1" applyBorder="1" applyAlignment="1">
      <alignment horizontal="center" vertical="center"/>
    </xf>
    <xf numFmtId="0" fontId="41" fillId="8" borderId="38" xfId="0" applyFont="1" applyFill="1" applyBorder="1" applyAlignment="1">
      <alignment horizontal="left" vertical="center"/>
    </xf>
    <xf numFmtId="0" fontId="41" fillId="8" borderId="31" xfId="0" applyFont="1" applyFill="1" applyBorder="1" applyAlignment="1">
      <alignment horizontal="left" vertical="center"/>
    </xf>
    <xf numFmtId="164" fontId="21" fillId="0" borderId="40" xfId="0" applyNumberFormat="1" applyFont="1" applyBorder="1" applyAlignment="1">
      <alignment horizontal="center" vertical="center"/>
    </xf>
    <xf numFmtId="0" fontId="21" fillId="0" borderId="42" xfId="0" applyFont="1" applyBorder="1" applyAlignment="1">
      <alignment horizontal="center" vertical="center" wrapText="1"/>
    </xf>
    <xf numFmtId="0" fontId="21" fillId="10" borderId="38" xfId="0" applyFont="1" applyFill="1" applyBorder="1" applyAlignment="1">
      <alignment horizontal="center" vertical="center"/>
    </xf>
    <xf numFmtId="0" fontId="41" fillId="10" borderId="38" xfId="0" applyFont="1" applyFill="1" applyBorder="1" applyAlignment="1">
      <alignment horizontal="left" vertical="center"/>
    </xf>
    <xf numFmtId="0" fontId="41" fillId="10" borderId="31" xfId="0" applyFont="1" applyFill="1" applyBorder="1" applyAlignment="1">
      <alignment horizontal="left" vertical="center"/>
    </xf>
    <xf numFmtId="164" fontId="21" fillId="0" borderId="42" xfId="0" applyNumberFormat="1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/>
    </xf>
    <xf numFmtId="164" fontId="21" fillId="0" borderId="37" xfId="0" applyNumberFormat="1" applyFont="1" applyBorder="1" applyAlignment="1">
      <alignment horizontal="center" vertical="center"/>
    </xf>
    <xf numFmtId="164" fontId="21" fillId="6" borderId="45" xfId="0" applyNumberFormat="1" applyFont="1" applyFill="1" applyBorder="1" applyAlignment="1">
      <alignment horizontal="center"/>
    </xf>
    <xf numFmtId="164" fontId="21" fillId="0" borderId="40" xfId="0" applyNumberFormat="1" applyFont="1" applyBorder="1" applyAlignment="1">
      <alignment horizontal="center" vertical="center"/>
    </xf>
    <xf numFmtId="164" fontId="28" fillId="0" borderId="40" xfId="0" applyNumberFormat="1" applyFont="1" applyBorder="1" applyAlignment="1">
      <alignment horizontal="center" vertical="center"/>
    </xf>
    <xf numFmtId="164" fontId="21" fillId="9" borderId="39" xfId="0" applyNumberFormat="1" applyFont="1" applyFill="1" applyBorder="1" applyAlignment="1">
      <alignment horizontal="center"/>
    </xf>
    <xf numFmtId="164" fontId="28" fillId="0" borderId="40" xfId="0" applyNumberFormat="1" applyFont="1" applyBorder="1" applyAlignment="1">
      <alignment horizontal="center" vertical="center"/>
    </xf>
    <xf numFmtId="0" fontId="41" fillId="10" borderId="31" xfId="0" applyFont="1" applyFill="1" applyBorder="1" applyAlignment="1">
      <alignment horizontal="left" vertical="center"/>
    </xf>
    <xf numFmtId="164" fontId="21" fillId="6" borderId="39" xfId="0" applyNumberFormat="1" applyFont="1" applyFill="1" applyBorder="1" applyAlignment="1">
      <alignment horizontal="center"/>
    </xf>
    <xf numFmtId="0" fontId="41" fillId="8" borderId="31" xfId="0" applyFont="1" applyFill="1" applyBorder="1" applyAlignment="1">
      <alignment horizontal="left" vertical="center"/>
    </xf>
    <xf numFmtId="164" fontId="21" fillId="9" borderId="39" xfId="0" applyNumberFormat="1" applyFont="1" applyFill="1" applyBorder="1" applyAlignment="1">
      <alignment horizontal="center"/>
    </xf>
    <xf numFmtId="164" fontId="21" fillId="6" borderId="39" xfId="0" applyNumberFormat="1" applyFont="1" applyFill="1" applyBorder="1" applyAlignment="1">
      <alignment horizontal="center"/>
    </xf>
    <xf numFmtId="164" fontId="21" fillId="6" borderId="45" xfId="0" applyNumberFormat="1" applyFont="1" applyFill="1" applyBorder="1" applyAlignment="1">
      <alignment horizontal="center"/>
    </xf>
    <xf numFmtId="0" fontId="21" fillId="10" borderId="38" xfId="0" applyFont="1" applyFill="1" applyBorder="1" applyAlignment="1">
      <alignment horizontal="center" vertical="center"/>
    </xf>
    <xf numFmtId="0" fontId="41" fillId="10" borderId="38" xfId="0" applyFont="1" applyFill="1" applyBorder="1" applyAlignment="1">
      <alignment horizontal="left" vertical="center"/>
    </xf>
    <xf numFmtId="0" fontId="41" fillId="10" borderId="31" xfId="0" applyFont="1" applyFill="1" applyBorder="1" applyAlignment="1">
      <alignment horizontal="left" vertical="center"/>
    </xf>
    <xf numFmtId="164" fontId="21" fillId="9" borderId="39" xfId="0" applyNumberFormat="1" applyFont="1" applyFill="1" applyBorder="1" applyAlignment="1">
      <alignment horizontal="center"/>
    </xf>
    <xf numFmtId="0" fontId="41" fillId="8" borderId="38" xfId="0" applyFont="1" applyFill="1" applyBorder="1" applyAlignment="1">
      <alignment horizontal="left" vertical="center"/>
    </xf>
    <xf numFmtId="0" fontId="42" fillId="8" borderId="31" xfId="0" applyFont="1" applyFill="1" applyBorder="1" applyAlignment="1">
      <alignment horizontal="left" vertical="center"/>
    </xf>
    <xf numFmtId="0" fontId="42" fillId="10" borderId="31" xfId="0" applyFont="1" applyFill="1" applyBorder="1" applyAlignment="1">
      <alignment horizontal="left" vertical="center"/>
    </xf>
    <xf numFmtId="164" fontId="28" fillId="6" borderId="39" xfId="0" applyNumberFormat="1" applyFont="1" applyFill="1" applyBorder="1" applyAlignment="1">
      <alignment horizontal="center"/>
    </xf>
    <xf numFmtId="164" fontId="28" fillId="9" borderId="39" xfId="0" applyNumberFormat="1" applyFont="1" applyFill="1" applyBorder="1" applyAlignment="1">
      <alignment horizontal="center"/>
    </xf>
    <xf numFmtId="164" fontId="28" fillId="9" borderId="39" xfId="0" applyNumberFormat="1" applyFont="1" applyFill="1" applyBorder="1" applyAlignment="1">
      <alignment horizontal="center"/>
    </xf>
    <xf numFmtId="14" fontId="28" fillId="6" borderId="39" xfId="0" applyNumberFormat="1" applyFont="1" applyFill="1" applyBorder="1" applyAlignment="1">
      <alignment horizontal="center"/>
    </xf>
    <xf numFmtId="0" fontId="28" fillId="10" borderId="38" xfId="0" applyFont="1" applyFill="1" applyBorder="1" applyAlignment="1">
      <alignment horizontal="center" vertical="center"/>
    </xf>
    <xf numFmtId="0" fontId="42" fillId="10" borderId="38" xfId="0" applyFont="1" applyFill="1" applyBorder="1" applyAlignment="1">
      <alignment horizontal="left" vertical="center"/>
    </xf>
    <xf numFmtId="0" fontId="28" fillId="8" borderId="38" xfId="0" applyFont="1" applyFill="1" applyBorder="1" applyAlignment="1">
      <alignment horizontal="center" vertical="center"/>
    </xf>
    <xf numFmtId="0" fontId="42" fillId="8" borderId="38" xfId="0" applyFont="1" applyFill="1" applyBorder="1" applyAlignment="1">
      <alignment horizontal="left" vertical="center"/>
    </xf>
    <xf numFmtId="14" fontId="28" fillId="9" borderId="39" xfId="0" applyNumberFormat="1" applyFont="1" applyFill="1" applyBorder="1" applyAlignment="1">
      <alignment horizontal="center"/>
    </xf>
    <xf numFmtId="14" fontId="28" fillId="6" borderId="39" xfId="0" applyNumberFormat="1" applyFont="1" applyFill="1" applyBorder="1" applyAlignment="1">
      <alignment horizontal="center"/>
    </xf>
    <xf numFmtId="164" fontId="28" fillId="6" borderId="39" xfId="0" applyNumberFormat="1" applyFont="1" applyFill="1" applyBorder="1" applyAlignment="1">
      <alignment horizontal="center"/>
    </xf>
    <xf numFmtId="164" fontId="28" fillId="9" borderId="39" xfId="0" applyNumberFormat="1" applyFont="1" applyFill="1" applyBorder="1" applyAlignment="1">
      <alignment horizontal="center"/>
    </xf>
    <xf numFmtId="164" fontId="28" fillId="6" borderId="45" xfId="0" applyNumberFormat="1" applyFont="1" applyFill="1" applyBorder="1" applyAlignment="1">
      <alignment horizontal="center"/>
    </xf>
    <xf numFmtId="164" fontId="28" fillId="6" borderId="39" xfId="0" applyNumberFormat="1" applyFont="1" applyFill="1" applyBorder="1" applyAlignment="1">
      <alignment horizontal="center"/>
    </xf>
    <xf numFmtId="164" fontId="21" fillId="0" borderId="39" xfId="0" applyNumberFormat="1" applyFont="1" applyBorder="1" applyAlignment="1">
      <alignment horizontal="center" vertical="center"/>
    </xf>
    <xf numFmtId="164" fontId="21" fillId="0" borderId="39" xfId="0" applyNumberFormat="1" applyFont="1" applyBorder="1" applyAlignment="1">
      <alignment horizontal="center" vertical="center"/>
    </xf>
    <xf numFmtId="164" fontId="21" fillId="0" borderId="45" xfId="0" applyNumberFormat="1" applyFont="1" applyBorder="1" applyAlignment="1">
      <alignment horizontal="center" vertical="center"/>
    </xf>
    <xf numFmtId="164" fontId="41" fillId="0" borderId="42" xfId="0" applyNumberFormat="1" applyFont="1" applyBorder="1" applyAlignment="1">
      <alignment horizontal="center" vertical="center" wrapText="1"/>
    </xf>
    <xf numFmtId="0" fontId="41" fillId="0" borderId="42" xfId="0" applyFont="1" applyBorder="1" applyAlignment="1">
      <alignment horizontal="center" vertical="center" wrapText="1"/>
    </xf>
    <xf numFmtId="0" fontId="42" fillId="10" borderId="38" xfId="0" applyFont="1" applyFill="1" applyBorder="1" applyAlignment="1">
      <alignment horizontal="left" vertical="center"/>
    </xf>
    <xf numFmtId="0" fontId="42" fillId="10" borderId="31" xfId="0" applyFont="1" applyFill="1" applyBorder="1" applyAlignment="1">
      <alignment horizontal="left" vertical="center"/>
    </xf>
    <xf numFmtId="164" fontId="41" fillId="0" borderId="42" xfId="0" applyNumberFormat="1" applyFont="1" applyBorder="1" applyAlignment="1">
      <alignment horizontal="center" vertical="center" wrapText="1"/>
    </xf>
    <xf numFmtId="0" fontId="42" fillId="10" borderId="38" xfId="0" applyFont="1" applyFill="1" applyBorder="1" applyAlignment="1">
      <alignment vertical="center"/>
    </xf>
    <xf numFmtId="0" fontId="42" fillId="10" borderId="31" xfId="0" applyFont="1" applyFill="1" applyBorder="1" applyAlignment="1">
      <alignment vertical="center"/>
    </xf>
    <xf numFmtId="0" fontId="42" fillId="8" borderId="38" xfId="0" applyFont="1" applyFill="1" applyBorder="1" applyAlignment="1">
      <alignment vertical="center"/>
    </xf>
    <xf numFmtId="0" fontId="42" fillId="8" borderId="31" xfId="0" applyFont="1" applyFill="1" applyBorder="1" applyAlignment="1">
      <alignment vertical="center"/>
    </xf>
    <xf numFmtId="0" fontId="28" fillId="10" borderId="38" xfId="0" applyFont="1" applyFill="1" applyBorder="1" applyAlignment="1">
      <alignment horizontal="center" vertical="center"/>
    </xf>
    <xf numFmtId="0" fontId="28" fillId="8" borderId="38" xfId="0" applyFont="1" applyFill="1" applyBorder="1" applyAlignment="1">
      <alignment horizontal="center" vertical="center"/>
    </xf>
    <xf numFmtId="0" fontId="42" fillId="10" borderId="46" xfId="0" applyFont="1" applyFill="1" applyBorder="1" applyAlignment="1">
      <alignment vertical="center"/>
    </xf>
    <xf numFmtId="0" fontId="42" fillId="10" borderId="34" xfId="0" applyFont="1" applyFill="1" applyBorder="1" applyAlignment="1">
      <alignment vertical="center"/>
    </xf>
    <xf numFmtId="164" fontId="21" fillId="0" borderId="47" xfId="0" applyNumberFormat="1" applyFont="1" applyBorder="1" applyAlignment="1">
      <alignment horizontal="center" vertical="center"/>
    </xf>
    <xf numFmtId="0" fontId="42" fillId="10" borderId="44" xfId="0" applyFont="1" applyFill="1" applyBorder="1" applyAlignment="1">
      <alignment vertical="center"/>
    </xf>
    <xf numFmtId="0" fontId="42" fillId="10" borderId="49" xfId="0" applyFont="1" applyFill="1" applyBorder="1" applyAlignment="1">
      <alignment vertical="center"/>
    </xf>
    <xf numFmtId="0" fontId="40" fillId="0" borderId="0" xfId="0" applyFont="1" applyAlignment="1"/>
    <xf numFmtId="0" fontId="28" fillId="8" borderId="44" xfId="0" applyFont="1" applyFill="1" applyBorder="1" applyAlignment="1">
      <alignment horizontal="center" vertical="center"/>
    </xf>
    <xf numFmtId="164" fontId="21" fillId="0" borderId="48" xfId="0" applyNumberFormat="1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164" fontId="21" fillId="0" borderId="44" xfId="0" applyNumberFormat="1" applyFont="1" applyBorder="1" applyAlignment="1">
      <alignment horizontal="center" vertical="center" wrapText="1"/>
    </xf>
    <xf numFmtId="164" fontId="21" fillId="0" borderId="49" xfId="0" applyNumberFormat="1" applyFont="1" applyBorder="1" applyAlignment="1">
      <alignment horizontal="center" vertical="center"/>
    </xf>
    <xf numFmtId="0" fontId="28" fillId="0" borderId="48" xfId="0" applyFont="1" applyBorder="1" applyAlignment="1">
      <alignment horizontal="center" vertical="center"/>
    </xf>
    <xf numFmtId="164" fontId="28" fillId="0" borderId="49" xfId="0" applyNumberFormat="1" applyFont="1" applyBorder="1" applyAlignment="1">
      <alignment horizontal="center" vertical="center"/>
    </xf>
    <xf numFmtId="164" fontId="21" fillId="0" borderId="41" xfId="0" applyNumberFormat="1" applyFont="1" applyBorder="1" applyAlignment="1">
      <alignment horizontal="center" vertical="center"/>
    </xf>
    <xf numFmtId="164" fontId="28" fillId="0" borderId="49" xfId="0" applyNumberFormat="1" applyFont="1" applyBorder="1" applyAlignment="1">
      <alignment horizontal="center" vertical="center"/>
    </xf>
    <xf numFmtId="164" fontId="21" fillId="0" borderId="48" xfId="0" applyNumberFormat="1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 wrapText="1"/>
    </xf>
    <xf numFmtId="0" fontId="42" fillId="10" borderId="44" xfId="0" applyFont="1" applyFill="1" applyBorder="1" applyAlignment="1">
      <alignment vertical="center"/>
    </xf>
    <xf numFmtId="0" fontId="42" fillId="10" borderId="49" xfId="0" applyFont="1" applyFill="1" applyBorder="1" applyAlignment="1">
      <alignment vertical="center"/>
    </xf>
    <xf numFmtId="164" fontId="21" fillId="0" borderId="45" xfId="0" applyNumberFormat="1" applyFont="1" applyBorder="1" applyAlignment="1">
      <alignment horizontal="center" vertical="center"/>
    </xf>
    <xf numFmtId="0" fontId="28" fillId="8" borderId="50" xfId="0" applyFont="1" applyFill="1" applyBorder="1" applyAlignment="1">
      <alignment horizontal="center" vertical="center"/>
    </xf>
    <xf numFmtId="0" fontId="42" fillId="10" borderId="50" xfId="0" applyFont="1" applyFill="1" applyBorder="1" applyAlignment="1">
      <alignment vertical="center"/>
    </xf>
    <xf numFmtId="0" fontId="42" fillId="10" borderId="20" xfId="0" applyFont="1" applyFill="1" applyBorder="1" applyAlignment="1">
      <alignment vertical="center"/>
    </xf>
    <xf numFmtId="164" fontId="21" fillId="0" borderId="51" xfId="0" applyNumberFormat="1" applyFont="1" applyBorder="1" applyAlignment="1">
      <alignment horizontal="center" vertical="center"/>
    </xf>
    <xf numFmtId="164" fontId="21" fillId="0" borderId="5" xfId="0" applyNumberFormat="1" applyFont="1" applyBorder="1" applyAlignment="1">
      <alignment horizontal="center" vertical="center"/>
    </xf>
    <xf numFmtId="0" fontId="28" fillId="0" borderId="50" xfId="0" applyFont="1" applyBorder="1" applyAlignment="1">
      <alignment horizontal="center" vertical="center"/>
    </xf>
    <xf numFmtId="164" fontId="21" fillId="0" borderId="50" xfId="0" applyNumberFormat="1" applyFont="1" applyBorder="1" applyAlignment="1">
      <alignment horizontal="center" vertical="center" wrapText="1"/>
    </xf>
    <xf numFmtId="164" fontId="21" fillId="0" borderId="20" xfId="0" applyNumberFormat="1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164" fontId="28" fillId="0" borderId="20" xfId="0" applyNumberFormat="1" applyFont="1" applyBorder="1" applyAlignment="1">
      <alignment horizontal="center" vertical="center"/>
    </xf>
    <xf numFmtId="0" fontId="28" fillId="8" borderId="0" xfId="0" applyFont="1" applyFill="1" applyAlignment="1">
      <alignment horizontal="center" vertical="center"/>
    </xf>
    <xf numFmtId="0" fontId="42" fillId="10" borderId="0" xfId="0" applyFont="1" applyFill="1" applyAlignment="1">
      <alignment vertical="center"/>
    </xf>
    <xf numFmtId="164" fontId="21" fillId="0" borderId="0" xfId="0" applyNumberFormat="1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164" fontId="28" fillId="0" borderId="0" xfId="0" applyNumberFormat="1" applyFont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6" fillId="5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13" fillId="7" borderId="0" xfId="0" applyFont="1" applyFill="1" applyAlignment="1">
      <alignment horizontal="center" vertical="center"/>
    </xf>
    <xf numFmtId="0" fontId="0" fillId="0" borderId="0" xfId="0" applyFont="1" applyAlignment="1"/>
    <xf numFmtId="0" fontId="39" fillId="0" borderId="0" xfId="0" applyFont="1" applyAlignment="1">
      <alignment horizontal="right"/>
    </xf>
    <xf numFmtId="0" fontId="35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5" fillId="0" borderId="16" xfId="0" applyFont="1" applyBorder="1"/>
    <xf numFmtId="0" fontId="5" fillId="0" borderId="17" xfId="0" applyFont="1" applyBorder="1"/>
    <xf numFmtId="0" fontId="8" fillId="0" borderId="0" xfId="0" applyFont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9" fillId="4" borderId="33" xfId="0" applyFont="1" applyFill="1" applyBorder="1" applyAlignment="1">
      <alignment horizontal="center" vertical="center"/>
    </xf>
    <xf numFmtId="0" fontId="5" fillId="0" borderId="33" xfId="0" applyFont="1" applyBorder="1"/>
    <xf numFmtId="164" fontId="27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0"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A2C4C9"/>
          <bgColor rgb="FFA2C4C9"/>
        </patternFill>
      </fill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border>
        <left/>
        <right/>
        <top/>
        <bottom/>
      </border>
    </dxf>
    <dxf>
      <fill>
        <patternFill patternType="solid">
          <fgColor rgb="FFFCE5CD"/>
          <bgColor rgb="FFFCE5CD"/>
        </patternFill>
      </fill>
      <border>
        <left/>
        <right/>
        <top/>
        <bottom/>
      </border>
    </dxf>
    <dxf>
      <fill>
        <patternFill patternType="solid">
          <fgColor rgb="FFB7B7B7"/>
          <bgColor rgb="FFB7B7B7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D9EAD3"/>
          <bgColor rgb="FFD9EAD3"/>
        </patternFill>
      </fill>
      <border>
        <left/>
        <right/>
        <top/>
        <bottom/>
      </border>
    </dxf>
    <dxf>
      <fill>
        <patternFill patternType="solid">
          <fgColor rgb="FFB6D7A8"/>
          <bgColor rgb="FFB6D7A8"/>
        </patternFill>
      </fill>
      <border>
        <left/>
        <right/>
        <top/>
        <bottom/>
      </border>
    </dxf>
    <dxf>
      <fill>
        <patternFill patternType="solid">
          <fgColor rgb="FFC9DAF8"/>
          <bgColor rgb="FFC9DAF8"/>
        </patternFill>
      </fill>
      <border>
        <left/>
        <right/>
        <top/>
        <bottom/>
      </border>
    </dxf>
    <dxf>
      <fill>
        <patternFill patternType="solid">
          <fgColor rgb="FFA4C2F4"/>
          <bgColor rgb="FFA4C2F4"/>
        </patternFill>
      </fill>
      <border>
        <left/>
        <right/>
        <top/>
        <bottom/>
      </border>
    </dxf>
    <dxf>
      <fill>
        <patternFill patternType="solid">
          <fgColor rgb="FFF9CB9C"/>
          <bgColor rgb="FFF9CB9C"/>
        </patternFill>
      </fill>
      <border>
        <left/>
        <right/>
        <top/>
        <bottom/>
      </border>
    </dxf>
    <dxf>
      <fill>
        <patternFill patternType="solid">
          <fgColor rgb="FFD9D2E9"/>
          <bgColor rgb="FFD9D2E9"/>
        </patternFill>
      </fill>
      <border>
        <left/>
        <right/>
        <top/>
        <bottom/>
      </border>
    </dxf>
    <dxf>
      <fill>
        <patternFill patternType="solid">
          <fgColor rgb="FFB4A7D6"/>
          <bgColor rgb="FFB4A7D6"/>
        </patternFill>
      </fill>
      <border>
        <left/>
        <right/>
        <top/>
        <bottom/>
      </border>
    </dxf>
    <dxf>
      <fill>
        <patternFill patternType="solid">
          <fgColor rgb="FFB4A7D6"/>
          <bgColor rgb="FFB4A7D6"/>
        </patternFill>
      </fill>
      <border>
        <left/>
        <right/>
        <top/>
        <bottom/>
      </border>
    </dxf>
    <dxf>
      <fill>
        <patternFill patternType="solid">
          <fgColor rgb="FFF6B26B"/>
          <bgColor rgb="FFF6B26B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ont>
        <color rgb="FFD5A6BD"/>
      </font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ont>
        <color rgb="FFD5A6BD"/>
      </font>
      <fill>
        <patternFill patternType="solid">
          <fgColor rgb="FFD5A6BD"/>
          <bgColor rgb="FFD5A6BD"/>
        </patternFill>
      </fill>
      <border>
        <left/>
        <right/>
        <top/>
        <bottom/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Q466"/>
  <sheetViews>
    <sheetView showGridLines="0" workbookViewId="0">
      <pane xSplit="3" ySplit="6" topLeftCell="D7" activePane="bottomRight" state="frozen"/>
      <selection pane="topRight" activeCell="F1" sqref="F1"/>
      <selection pane="bottomLeft" activeCell="A7" sqref="A7"/>
      <selection pane="bottomRight" activeCell="D11" sqref="D11"/>
    </sheetView>
  </sheetViews>
  <sheetFormatPr baseColWidth="10" defaultColWidth="14.5" defaultRowHeight="15.75" customHeight="1" x14ac:dyDescent="0"/>
  <cols>
    <col min="1" max="1" width="7.33203125" customWidth="1"/>
    <col min="2" max="2" width="21.5" customWidth="1"/>
    <col min="3" max="6" width="14.5" customWidth="1"/>
    <col min="7" max="7" width="7.33203125" customWidth="1"/>
    <col min="8" max="8" width="14.5" customWidth="1"/>
    <col min="9" max="9" width="7.33203125" customWidth="1"/>
    <col min="10" max="10" width="14.5" customWidth="1"/>
    <col min="11" max="11" width="26.5" hidden="1" customWidth="1"/>
  </cols>
  <sheetData>
    <row r="1" spans="1:11" ht="14">
      <c r="A1" s="2"/>
      <c r="B1" s="2"/>
      <c r="C1" s="2"/>
      <c r="D1" s="2"/>
      <c r="E1" s="2"/>
      <c r="F1" s="2"/>
      <c r="G1" s="3"/>
      <c r="H1" s="2"/>
      <c r="I1" s="2"/>
      <c r="J1" s="2"/>
      <c r="K1" s="2"/>
    </row>
    <row r="2" spans="1:11" ht="30">
      <c r="B2" s="4" t="s">
        <v>1</v>
      </c>
      <c r="C2" s="2"/>
      <c r="D2" s="2"/>
      <c r="E2" s="5"/>
      <c r="F2" s="2"/>
      <c r="G2" s="3"/>
      <c r="H2" s="6" t="s">
        <v>2</v>
      </c>
      <c r="I2" s="5" t="s">
        <v>3</v>
      </c>
      <c r="J2" s="2"/>
      <c r="K2" s="2"/>
    </row>
    <row r="3" spans="1:11" ht="14">
      <c r="A3" s="2"/>
      <c r="B3" s="2"/>
      <c r="C3" s="2"/>
      <c r="D3" s="2"/>
      <c r="E3" s="2"/>
      <c r="F3" s="2"/>
      <c r="G3" s="3"/>
      <c r="H3" s="2"/>
      <c r="I3" s="2"/>
      <c r="J3" s="2"/>
      <c r="K3" s="2"/>
    </row>
    <row r="4" spans="1:11" ht="15" thickBot="1">
      <c r="A4" s="2"/>
      <c r="B4" s="2"/>
      <c r="C4" s="2"/>
      <c r="D4" s="2"/>
      <c r="E4" s="2"/>
      <c r="F4" s="2"/>
      <c r="G4" s="3"/>
      <c r="H4" s="2"/>
      <c r="I4" s="2"/>
      <c r="J4" s="2"/>
      <c r="K4" s="2"/>
    </row>
    <row r="5" spans="1:11" ht="15" thickTop="1">
      <c r="A5" s="202"/>
      <c r="B5" s="202"/>
      <c r="C5" s="203"/>
      <c r="D5" s="7" t="s">
        <v>4</v>
      </c>
      <c r="E5" s="205" t="s">
        <v>5</v>
      </c>
      <c r="F5" s="202"/>
      <c r="G5" s="202"/>
      <c r="H5" s="203"/>
      <c r="I5" s="204" t="s">
        <v>6</v>
      </c>
      <c r="J5" s="202"/>
      <c r="K5" s="203"/>
    </row>
    <row r="6" spans="1:11" ht="30" customHeight="1" thickBot="1">
      <c r="A6" s="8" t="s">
        <v>7</v>
      </c>
      <c r="B6" s="9" t="s">
        <v>8</v>
      </c>
      <c r="C6" s="10" t="s">
        <v>9</v>
      </c>
      <c r="D6" s="11" t="s">
        <v>10</v>
      </c>
      <c r="E6" s="12" t="s">
        <v>11</v>
      </c>
      <c r="F6" s="13" t="s">
        <v>12</v>
      </c>
      <c r="G6" s="14" t="s">
        <v>13</v>
      </c>
      <c r="H6" s="15" t="s">
        <v>14</v>
      </c>
      <c r="I6" s="16" t="s">
        <v>15</v>
      </c>
      <c r="J6" s="17" t="s">
        <v>16</v>
      </c>
      <c r="K6" s="17" t="s">
        <v>17</v>
      </c>
    </row>
    <row r="7" spans="1:11" ht="15" thickTop="1">
      <c r="A7" s="36">
        <v>1</v>
      </c>
      <c r="B7" s="37" t="s">
        <v>30</v>
      </c>
      <c r="C7" s="39" t="s">
        <v>32</v>
      </c>
      <c r="D7" s="41">
        <v>42315</v>
      </c>
      <c r="E7" s="46">
        <v>42871</v>
      </c>
      <c r="F7" s="54" t="str">
        <f t="shared" ref="F7:F107" si="0">IF(D7="","-",IF(E7+G7-D7&lt;=90,"Bilan n°1",IF(AND(E7+G7-D7&gt;90,E7+G7-D7&lt;=180),"Bilan n°2",IF(AND(E7+G7-D7&gt;180,E7+G7-D7&lt;=270),"Bilan n°3",IF(AND(E7+G7-D7&gt;270,E7+G7-D7&lt;=360),"Bilan n°4",IF(AND(E7+G7-D7&gt;360,E7+G7-D7&lt;=450),"Bilan n°5",IF(AND(E7+G7-D7&gt;450,E7+G7-D7&lt;=540),"Bilan n°6",IF(AND(E7+G7-D7&gt;540,E7+G7-D7&lt;=630),"Bilan n°7",IF(AND(E7+G7-D7&gt;630,E7+G7-D7&lt;=720),"Bilan n°8",IF(AND(E7+G7-D7&gt;720,E7+G7-D7&lt;=810),"Bilan n°9",IF(AND(E7+G7-D7&gt;810,E7+G7-D7&lt;=900),"Bilan n°10")))))))))))</f>
        <v>Bilan n°7</v>
      </c>
      <c r="G7" s="55"/>
      <c r="H7" s="57">
        <f t="shared" ref="H7:H456" si="1">IF(OR(F7="Bilan n°1",F7="Bilan n°2",F7="Bilan n°3",F7="Bilan n°4",F7="Bilan n°5",F7="Bilan n°6",F7="Bilan n°7",F7="Bilan n°8",F7="Bilan n°9",F7="Bilan n°10"),EDATE(J7,3)+G7,"-")</f>
        <v>42967</v>
      </c>
      <c r="I7" s="58">
        <v>4</v>
      </c>
      <c r="J7" s="60">
        <f t="shared" ref="J7:J10" si="2">IF(I7="AP","",IF(E7="-","",IF(E7="","",EDATE(E7,0)+I7)))</f>
        <v>42875</v>
      </c>
      <c r="K7" s="63">
        <f t="shared" ref="K7:K28" si="3">IF(H7="-","",EDATE(H7,3)+4)</f>
        <v>43063</v>
      </c>
    </row>
    <row r="8" spans="1:11" ht="14">
      <c r="A8" s="78">
        <v>3</v>
      </c>
      <c r="B8" s="79" t="s">
        <v>29</v>
      </c>
      <c r="C8" s="81" t="s">
        <v>27</v>
      </c>
      <c r="D8" s="82">
        <v>42978</v>
      </c>
      <c r="E8" s="83">
        <v>43005</v>
      </c>
      <c r="F8" s="86" t="str">
        <f t="shared" si="0"/>
        <v>Bilan n°1</v>
      </c>
      <c r="G8" s="87"/>
      <c r="H8" s="88">
        <f t="shared" si="1"/>
        <v>43098</v>
      </c>
      <c r="I8" s="90">
        <v>2</v>
      </c>
      <c r="J8" s="93">
        <f t="shared" si="2"/>
        <v>43007</v>
      </c>
      <c r="K8" s="94">
        <f t="shared" si="3"/>
        <v>43192</v>
      </c>
    </row>
    <row r="9" spans="1:11" ht="14">
      <c r="A9" s="78">
        <v>5</v>
      </c>
      <c r="B9" s="79" t="s">
        <v>35</v>
      </c>
      <c r="C9" s="81" t="s">
        <v>33</v>
      </c>
      <c r="D9" s="101">
        <v>42254</v>
      </c>
      <c r="E9" s="83">
        <v>42912</v>
      </c>
      <c r="F9" s="86" t="str">
        <f t="shared" si="0"/>
        <v>Bilan n°8</v>
      </c>
      <c r="G9" s="87"/>
      <c r="H9" s="88">
        <f t="shared" si="1"/>
        <v>43030</v>
      </c>
      <c r="I9" s="73">
        <v>26</v>
      </c>
      <c r="J9" s="93">
        <f t="shared" si="2"/>
        <v>42938</v>
      </c>
      <c r="K9" s="94">
        <f t="shared" si="3"/>
        <v>43126</v>
      </c>
    </row>
    <row r="10" spans="1:11" ht="14">
      <c r="A10" s="102">
        <v>6</v>
      </c>
      <c r="B10" s="103" t="s">
        <v>36</v>
      </c>
      <c r="C10" s="104" t="s">
        <v>34</v>
      </c>
      <c r="D10" s="105">
        <v>42888</v>
      </c>
      <c r="E10" s="83">
        <v>42890</v>
      </c>
      <c r="F10" s="86" t="str">
        <f t="shared" si="0"/>
        <v>Bilan n°1</v>
      </c>
      <c r="G10" s="87"/>
      <c r="H10" s="88">
        <f t="shared" si="1"/>
        <v>42986</v>
      </c>
      <c r="I10" s="90">
        <v>4</v>
      </c>
      <c r="J10" s="93">
        <f t="shared" si="2"/>
        <v>42894</v>
      </c>
      <c r="K10" s="94">
        <f t="shared" si="3"/>
        <v>43081</v>
      </c>
    </row>
    <row r="11" spans="1:11" ht="14">
      <c r="A11" s="78">
        <v>13</v>
      </c>
      <c r="B11" s="79" t="s">
        <v>37</v>
      </c>
      <c r="C11" s="81" t="s">
        <v>31</v>
      </c>
      <c r="D11" s="82">
        <v>42621</v>
      </c>
      <c r="E11" s="83">
        <v>42928</v>
      </c>
      <c r="F11" s="86" t="str">
        <f t="shared" si="0"/>
        <v>Bilan n°4</v>
      </c>
      <c r="G11" s="87"/>
      <c r="H11" s="88">
        <f t="shared" si="1"/>
        <v>43026</v>
      </c>
      <c r="I11" s="90">
        <v>6</v>
      </c>
      <c r="J11" s="106">
        <v>42934</v>
      </c>
      <c r="K11" s="94">
        <f t="shared" si="3"/>
        <v>43122</v>
      </c>
    </row>
    <row r="12" spans="1:11" ht="14">
      <c r="A12" s="107">
        <v>15</v>
      </c>
      <c r="B12" s="108"/>
      <c r="C12" s="109"/>
      <c r="D12" s="101">
        <v>42254</v>
      </c>
      <c r="E12" s="110">
        <v>42885</v>
      </c>
      <c r="F12" s="86" t="str">
        <f t="shared" si="0"/>
        <v>Bilan n°8</v>
      </c>
      <c r="G12" s="111"/>
      <c r="H12" s="88">
        <f t="shared" si="1"/>
        <v>42980</v>
      </c>
      <c r="I12" s="90">
        <v>3</v>
      </c>
      <c r="J12" s="93">
        <f t="shared" ref="J12:J58" si="4">IF(I12="AP","",IF(E12="-","",IF(E12="","",EDATE(E12,0)+I12)))</f>
        <v>42888</v>
      </c>
      <c r="K12" s="94">
        <f t="shared" si="3"/>
        <v>43075</v>
      </c>
    </row>
    <row r="13" spans="1:11" ht="14">
      <c r="A13" s="112">
        <v>16</v>
      </c>
      <c r="B13" s="113"/>
      <c r="C13" s="114"/>
      <c r="D13" s="101">
        <v>42254</v>
      </c>
      <c r="E13" s="83">
        <v>42885</v>
      </c>
      <c r="F13" s="86" t="str">
        <f t="shared" si="0"/>
        <v>Bilan n°8</v>
      </c>
      <c r="G13" s="111"/>
      <c r="H13" s="88">
        <f t="shared" si="1"/>
        <v>42979</v>
      </c>
      <c r="I13" s="90">
        <v>2</v>
      </c>
      <c r="J13" s="93">
        <f t="shared" si="4"/>
        <v>42887</v>
      </c>
      <c r="K13" s="94">
        <f t="shared" si="3"/>
        <v>43074</v>
      </c>
    </row>
    <row r="14" spans="1:11" ht="14">
      <c r="A14" s="107">
        <v>17</v>
      </c>
      <c r="B14" s="108"/>
      <c r="C14" s="109"/>
      <c r="D14" s="101">
        <v>42248</v>
      </c>
      <c r="E14" s="83">
        <v>42887</v>
      </c>
      <c r="F14" s="86" t="str">
        <f t="shared" si="0"/>
        <v>Bilan n°8</v>
      </c>
      <c r="G14" s="111">
        <v>40</v>
      </c>
      <c r="H14" s="88">
        <f t="shared" si="1"/>
        <v>43025</v>
      </c>
      <c r="I14" s="90">
        <v>6</v>
      </c>
      <c r="J14" s="93">
        <f t="shared" si="4"/>
        <v>42893</v>
      </c>
      <c r="K14" s="94">
        <f t="shared" si="3"/>
        <v>43121</v>
      </c>
    </row>
    <row r="15" spans="1:11" ht="14">
      <c r="A15" s="112">
        <v>18</v>
      </c>
      <c r="B15" s="113"/>
      <c r="C15" s="114"/>
      <c r="D15" s="82">
        <v>42647</v>
      </c>
      <c r="E15" s="83">
        <v>42894</v>
      </c>
      <c r="F15" s="86" t="str">
        <f t="shared" si="0"/>
        <v>Bilan n°3</v>
      </c>
      <c r="G15" s="111"/>
      <c r="H15" s="88">
        <f t="shared" si="1"/>
        <v>43014</v>
      </c>
      <c r="I15" s="90">
        <v>28</v>
      </c>
      <c r="J15" s="93">
        <f t="shared" si="4"/>
        <v>42922</v>
      </c>
      <c r="K15" s="94">
        <f t="shared" si="3"/>
        <v>43110</v>
      </c>
    </row>
    <row r="16" spans="1:11" ht="14">
      <c r="A16" s="107">
        <v>19</v>
      </c>
      <c r="B16" s="108"/>
      <c r="C16" s="109"/>
      <c r="D16" s="101">
        <v>42247</v>
      </c>
      <c r="E16" s="83">
        <v>42682</v>
      </c>
      <c r="F16" s="86" t="str">
        <f t="shared" si="0"/>
        <v>Bilan n°5</v>
      </c>
      <c r="G16" s="87"/>
      <c r="H16" s="88">
        <f t="shared" si="1"/>
        <v>42778</v>
      </c>
      <c r="I16" s="90">
        <v>4</v>
      </c>
      <c r="J16" s="93">
        <f t="shared" si="4"/>
        <v>42686</v>
      </c>
      <c r="K16" s="94">
        <f t="shared" si="3"/>
        <v>42871</v>
      </c>
    </row>
    <row r="17" spans="1:11" ht="14">
      <c r="A17" s="112">
        <v>20</v>
      </c>
      <c r="B17" s="113"/>
      <c r="C17" s="114"/>
      <c r="D17" s="105">
        <v>42248</v>
      </c>
      <c r="E17" s="83">
        <v>42559</v>
      </c>
      <c r="F17" s="86" t="str">
        <f t="shared" si="0"/>
        <v>Bilan n°4</v>
      </c>
      <c r="G17" s="115"/>
      <c r="H17" s="88">
        <f t="shared" si="1"/>
        <v>42655</v>
      </c>
      <c r="I17" s="90">
        <v>4</v>
      </c>
      <c r="J17" s="93">
        <f t="shared" si="4"/>
        <v>42563</v>
      </c>
      <c r="K17" s="94">
        <f t="shared" si="3"/>
        <v>42751</v>
      </c>
    </row>
    <row r="18" spans="1:11" ht="14">
      <c r="A18" s="107">
        <v>21</v>
      </c>
      <c r="B18" s="108"/>
      <c r="C18" s="109"/>
      <c r="D18" s="82">
        <v>42241</v>
      </c>
      <c r="E18" s="83">
        <v>43014</v>
      </c>
      <c r="F18" s="86" t="str">
        <f t="shared" si="0"/>
        <v>Bilan n°9</v>
      </c>
      <c r="G18" s="87"/>
      <c r="H18" s="88">
        <f t="shared" si="1"/>
        <v>43109</v>
      </c>
      <c r="I18" s="90">
        <v>3</v>
      </c>
      <c r="J18" s="93">
        <f t="shared" si="4"/>
        <v>43017</v>
      </c>
      <c r="K18" s="94">
        <f t="shared" si="3"/>
        <v>43203</v>
      </c>
    </row>
    <row r="19" spans="1:11" ht="14">
      <c r="A19" s="112">
        <v>22</v>
      </c>
      <c r="B19" s="113"/>
      <c r="C19" s="114"/>
      <c r="D19" s="101">
        <v>42249</v>
      </c>
      <c r="E19" s="83">
        <v>42887</v>
      </c>
      <c r="F19" s="86" t="str">
        <f t="shared" si="0"/>
        <v>Bilan n°8</v>
      </c>
      <c r="G19" s="87"/>
      <c r="H19" s="88">
        <f t="shared" si="1"/>
        <v>42987</v>
      </c>
      <c r="I19" s="90">
        <v>8</v>
      </c>
      <c r="J19" s="93">
        <f t="shared" si="4"/>
        <v>42895</v>
      </c>
      <c r="K19" s="94">
        <f t="shared" si="3"/>
        <v>43082</v>
      </c>
    </row>
    <row r="20" spans="1:11" ht="14">
      <c r="A20" s="107">
        <v>23</v>
      </c>
      <c r="B20" s="108"/>
      <c r="C20" s="109"/>
      <c r="D20" s="82">
        <v>42720</v>
      </c>
      <c r="E20" s="83">
        <v>42956</v>
      </c>
      <c r="F20" s="86" t="str">
        <f t="shared" si="0"/>
        <v>Bilan n°3</v>
      </c>
      <c r="G20" s="87"/>
      <c r="H20" s="88">
        <f t="shared" si="1"/>
        <v>43050</v>
      </c>
      <c r="I20" s="90">
        <v>2</v>
      </c>
      <c r="J20" s="93">
        <f t="shared" si="4"/>
        <v>42958</v>
      </c>
      <c r="K20" s="94">
        <f t="shared" si="3"/>
        <v>43146</v>
      </c>
    </row>
    <row r="21" spans="1:11" ht="14">
      <c r="A21" s="107">
        <v>26</v>
      </c>
      <c r="B21" s="108"/>
      <c r="C21" s="109"/>
      <c r="D21" s="101">
        <v>42251</v>
      </c>
      <c r="E21" s="83">
        <v>42839</v>
      </c>
      <c r="F21" s="86" t="str">
        <f t="shared" si="0"/>
        <v>Bilan n°7</v>
      </c>
      <c r="G21" s="87"/>
      <c r="H21" s="88">
        <f t="shared" si="1"/>
        <v>42937</v>
      </c>
      <c r="I21" s="90">
        <v>7</v>
      </c>
      <c r="J21" s="93">
        <f t="shared" si="4"/>
        <v>42846</v>
      </c>
      <c r="K21" s="94">
        <f t="shared" si="3"/>
        <v>43033</v>
      </c>
    </row>
    <row r="22" spans="1:11" ht="14">
      <c r="A22" s="112">
        <v>27</v>
      </c>
      <c r="B22" s="113"/>
      <c r="C22" s="114"/>
      <c r="D22" s="82">
        <v>42660</v>
      </c>
      <c r="E22" s="83">
        <v>42809</v>
      </c>
      <c r="F22" s="86" t="str">
        <f t="shared" si="0"/>
        <v>Bilan n°2</v>
      </c>
      <c r="G22" s="87"/>
      <c r="H22" s="88">
        <f t="shared" si="1"/>
        <v>42905</v>
      </c>
      <c r="I22" s="90">
        <v>4</v>
      </c>
      <c r="J22" s="93">
        <f t="shared" si="4"/>
        <v>42813</v>
      </c>
      <c r="K22" s="94">
        <f t="shared" si="3"/>
        <v>43001</v>
      </c>
    </row>
    <row r="23" spans="1:11" ht="14">
      <c r="A23" s="107">
        <v>29</v>
      </c>
      <c r="B23" s="108"/>
      <c r="C23" s="109"/>
      <c r="D23" s="101">
        <v>42258</v>
      </c>
      <c r="E23" s="83">
        <v>42655</v>
      </c>
      <c r="F23" s="86" t="str">
        <f t="shared" si="0"/>
        <v>Bilan n°5</v>
      </c>
      <c r="G23" s="87"/>
      <c r="H23" s="88">
        <f t="shared" si="1"/>
        <v>42754</v>
      </c>
      <c r="I23" s="90">
        <v>7</v>
      </c>
      <c r="J23" s="93">
        <f t="shared" si="4"/>
        <v>42662</v>
      </c>
      <c r="K23" s="94">
        <f t="shared" si="3"/>
        <v>42848</v>
      </c>
    </row>
    <row r="24" spans="1:11" ht="14">
      <c r="A24" s="112">
        <v>30</v>
      </c>
      <c r="B24" s="113"/>
      <c r="C24" s="114"/>
      <c r="D24" s="101">
        <v>42251</v>
      </c>
      <c r="E24" s="83">
        <v>42873</v>
      </c>
      <c r="F24" s="86" t="str">
        <f t="shared" si="0"/>
        <v>Bilan n°7</v>
      </c>
      <c r="G24" s="87"/>
      <c r="H24" s="88">
        <f t="shared" si="1"/>
        <v>42967</v>
      </c>
      <c r="I24" s="90">
        <v>2</v>
      </c>
      <c r="J24" s="93">
        <f t="shared" si="4"/>
        <v>42875</v>
      </c>
      <c r="K24" s="94">
        <f t="shared" si="3"/>
        <v>43063</v>
      </c>
    </row>
    <row r="25" spans="1:11" ht="14">
      <c r="A25" s="107">
        <v>31</v>
      </c>
      <c r="B25" s="108"/>
      <c r="C25" s="109"/>
      <c r="D25" s="101">
        <v>42248</v>
      </c>
      <c r="E25" s="83">
        <v>42781</v>
      </c>
      <c r="F25" s="86" t="str">
        <f t="shared" si="0"/>
        <v>Bilan n°7</v>
      </c>
      <c r="G25" s="111">
        <v>60</v>
      </c>
      <c r="H25" s="88">
        <f t="shared" si="1"/>
        <v>42935</v>
      </c>
      <c r="I25" s="90">
        <v>5</v>
      </c>
      <c r="J25" s="93">
        <f t="shared" si="4"/>
        <v>42786</v>
      </c>
      <c r="K25" s="94">
        <f t="shared" si="3"/>
        <v>43031</v>
      </c>
    </row>
    <row r="26" spans="1:11" ht="14">
      <c r="A26" s="112">
        <v>34</v>
      </c>
      <c r="B26" s="113"/>
      <c r="C26" s="114"/>
      <c r="D26" s="101">
        <v>42609</v>
      </c>
      <c r="E26" s="83">
        <v>42866</v>
      </c>
      <c r="F26" s="86" t="str">
        <f t="shared" si="0"/>
        <v>Bilan n°4</v>
      </c>
      <c r="G26" s="111">
        <v>30</v>
      </c>
      <c r="H26" s="88">
        <f t="shared" si="1"/>
        <v>42992</v>
      </c>
      <c r="I26" s="90">
        <v>4</v>
      </c>
      <c r="J26" s="93">
        <f t="shared" si="4"/>
        <v>42870</v>
      </c>
      <c r="K26" s="94">
        <f t="shared" si="3"/>
        <v>43087</v>
      </c>
    </row>
    <row r="27" spans="1:11" ht="14">
      <c r="A27" s="112">
        <v>36</v>
      </c>
      <c r="B27" s="113"/>
      <c r="C27" s="114"/>
      <c r="D27" s="101">
        <v>42256</v>
      </c>
      <c r="E27" s="83">
        <v>42810</v>
      </c>
      <c r="F27" s="86" t="str">
        <f t="shared" si="0"/>
        <v>Bilan n°7</v>
      </c>
      <c r="G27" s="87"/>
      <c r="H27" s="88">
        <f t="shared" si="1"/>
        <v>42910</v>
      </c>
      <c r="I27" s="90">
        <v>8</v>
      </c>
      <c r="J27" s="93">
        <f t="shared" si="4"/>
        <v>42818</v>
      </c>
      <c r="K27" s="94">
        <f t="shared" si="3"/>
        <v>43006</v>
      </c>
    </row>
    <row r="28" spans="1:11" ht="14">
      <c r="A28" s="107">
        <v>37</v>
      </c>
      <c r="B28" s="108"/>
      <c r="C28" s="109"/>
      <c r="D28" s="101">
        <v>42252</v>
      </c>
      <c r="E28" s="83">
        <v>42905</v>
      </c>
      <c r="F28" s="86" t="str">
        <f t="shared" si="0"/>
        <v>Bilan n°8</v>
      </c>
      <c r="G28" s="87"/>
      <c r="H28" s="88">
        <f t="shared" si="1"/>
        <v>43001</v>
      </c>
      <c r="I28" s="90">
        <v>4</v>
      </c>
      <c r="J28" s="93">
        <f t="shared" si="4"/>
        <v>42909</v>
      </c>
      <c r="K28" s="94">
        <f t="shared" si="3"/>
        <v>43096</v>
      </c>
    </row>
    <row r="29" spans="1:11" ht="14">
      <c r="A29" s="112">
        <v>42</v>
      </c>
      <c r="B29" s="113"/>
      <c r="C29" s="114"/>
      <c r="D29" s="101">
        <v>42254</v>
      </c>
      <c r="E29" s="83">
        <v>42977</v>
      </c>
      <c r="F29" s="86" t="str">
        <f t="shared" si="0"/>
        <v>Bilan n°9</v>
      </c>
      <c r="G29" s="87"/>
      <c r="H29" s="88">
        <f t="shared" si="1"/>
        <v>43070</v>
      </c>
      <c r="I29" s="90">
        <v>2</v>
      </c>
      <c r="J29" s="93">
        <f t="shared" si="4"/>
        <v>42979</v>
      </c>
      <c r="K29" s="117" t="s">
        <v>26</v>
      </c>
    </row>
    <row r="30" spans="1:11" ht="14">
      <c r="A30" s="107">
        <v>45</v>
      </c>
      <c r="B30" s="108"/>
      <c r="C30" s="109"/>
      <c r="D30" s="82">
        <v>42611</v>
      </c>
      <c r="E30" s="83">
        <v>42811</v>
      </c>
      <c r="F30" s="86" t="str">
        <f t="shared" si="0"/>
        <v>Bilan n°3</v>
      </c>
      <c r="G30" s="87"/>
      <c r="H30" s="88">
        <f t="shared" si="1"/>
        <v>42921</v>
      </c>
      <c r="I30" s="90">
        <v>19</v>
      </c>
      <c r="J30" s="93">
        <f t="shared" si="4"/>
        <v>42830</v>
      </c>
      <c r="K30" s="117" t="s">
        <v>26</v>
      </c>
    </row>
    <row r="31" spans="1:11" ht="14">
      <c r="A31" s="112">
        <v>46</v>
      </c>
      <c r="B31" s="113"/>
      <c r="C31" s="114"/>
      <c r="D31" s="82">
        <v>42607</v>
      </c>
      <c r="E31" s="83">
        <v>42676</v>
      </c>
      <c r="F31" s="86" t="str">
        <f t="shared" si="0"/>
        <v>Bilan n°4</v>
      </c>
      <c r="G31" s="111">
        <v>250</v>
      </c>
      <c r="H31" s="88">
        <f t="shared" si="1"/>
        <v>43026</v>
      </c>
      <c r="I31" s="90">
        <v>8</v>
      </c>
      <c r="J31" s="93">
        <f t="shared" si="4"/>
        <v>42684</v>
      </c>
      <c r="K31" s="94">
        <f t="shared" ref="K31:K100" si="5">IF(H31="-","",EDATE(H31,3)+4)</f>
        <v>43122</v>
      </c>
    </row>
    <row r="32" spans="1:11" ht="14">
      <c r="A32" s="107">
        <v>47</v>
      </c>
      <c r="B32" s="108"/>
      <c r="C32" s="109"/>
      <c r="D32" s="82">
        <v>42611</v>
      </c>
      <c r="E32" s="83">
        <v>42772</v>
      </c>
      <c r="F32" s="86" t="str">
        <f t="shared" si="0"/>
        <v>Bilan n°2</v>
      </c>
      <c r="G32" s="87"/>
      <c r="H32" s="88">
        <f t="shared" si="1"/>
        <v>42869</v>
      </c>
      <c r="I32" s="90">
        <v>8</v>
      </c>
      <c r="J32" s="93">
        <f t="shared" si="4"/>
        <v>42780</v>
      </c>
      <c r="K32" s="94">
        <f t="shared" si="5"/>
        <v>42965</v>
      </c>
    </row>
    <row r="33" spans="1:11" ht="14">
      <c r="A33" s="112">
        <v>51</v>
      </c>
      <c r="B33" s="113"/>
      <c r="C33" s="114"/>
      <c r="D33" s="82">
        <v>42618</v>
      </c>
      <c r="E33" s="83">
        <v>42985</v>
      </c>
      <c r="F33" s="86" t="str">
        <f t="shared" si="0"/>
        <v>Bilan n°5</v>
      </c>
      <c r="G33" s="87"/>
      <c r="H33" s="88">
        <f t="shared" si="1"/>
        <v>43079</v>
      </c>
      <c r="I33" s="90">
        <v>3</v>
      </c>
      <c r="J33" s="93">
        <f t="shared" si="4"/>
        <v>42988</v>
      </c>
      <c r="K33" s="94">
        <f t="shared" si="5"/>
        <v>43173</v>
      </c>
    </row>
    <row r="34" spans="1:11" ht="14">
      <c r="A34" s="107">
        <v>52</v>
      </c>
      <c r="B34" s="108"/>
      <c r="C34" s="109"/>
      <c r="D34" s="101">
        <v>42261</v>
      </c>
      <c r="E34" s="83">
        <v>42635</v>
      </c>
      <c r="F34" s="86" t="str">
        <f t="shared" si="0"/>
        <v>Bilan n°6</v>
      </c>
      <c r="G34" s="111">
        <v>105</v>
      </c>
      <c r="H34" s="88">
        <f t="shared" si="1"/>
        <v>42835</v>
      </c>
      <c r="I34" s="90">
        <v>4</v>
      </c>
      <c r="J34" s="93">
        <f t="shared" si="4"/>
        <v>42639</v>
      </c>
      <c r="K34" s="94">
        <f t="shared" si="5"/>
        <v>42930</v>
      </c>
    </row>
    <row r="35" spans="1:11" ht="14">
      <c r="A35" s="112">
        <v>53</v>
      </c>
      <c r="B35" s="113"/>
      <c r="C35" s="114"/>
      <c r="D35" s="101">
        <v>42261</v>
      </c>
      <c r="E35" s="83">
        <v>42794</v>
      </c>
      <c r="F35" s="86" t="str">
        <f t="shared" si="0"/>
        <v>Bilan n°6</v>
      </c>
      <c r="G35" s="87"/>
      <c r="H35" s="88">
        <f t="shared" si="1"/>
        <v>42890</v>
      </c>
      <c r="I35" s="90">
        <v>4</v>
      </c>
      <c r="J35" s="93">
        <f t="shared" si="4"/>
        <v>42798</v>
      </c>
      <c r="K35" s="94">
        <f t="shared" si="5"/>
        <v>42986</v>
      </c>
    </row>
    <row r="36" spans="1:11" ht="14">
      <c r="A36" s="107">
        <v>54</v>
      </c>
      <c r="B36" s="108"/>
      <c r="C36" s="109"/>
      <c r="D36" s="101">
        <v>42257</v>
      </c>
      <c r="E36" s="83">
        <v>42936</v>
      </c>
      <c r="F36" s="86" t="str">
        <f t="shared" si="0"/>
        <v>Bilan n°8</v>
      </c>
      <c r="G36" s="87"/>
      <c r="H36" s="88">
        <f t="shared" si="1"/>
        <v>43033</v>
      </c>
      <c r="I36" s="90">
        <v>5</v>
      </c>
      <c r="J36" s="93">
        <f t="shared" si="4"/>
        <v>42941</v>
      </c>
      <c r="K36" s="94">
        <f t="shared" si="5"/>
        <v>43129</v>
      </c>
    </row>
    <row r="37" spans="1:11" ht="14">
      <c r="A37" s="112">
        <v>55</v>
      </c>
      <c r="B37" s="113"/>
      <c r="C37" s="114"/>
      <c r="D37" s="101">
        <v>42262</v>
      </c>
      <c r="E37" s="83">
        <v>42737</v>
      </c>
      <c r="F37" s="86" t="str">
        <f t="shared" si="0"/>
        <v>Bilan n°6</v>
      </c>
      <c r="G37" s="111">
        <v>30</v>
      </c>
      <c r="H37" s="88">
        <f t="shared" si="1"/>
        <v>42861</v>
      </c>
      <c r="I37" s="90">
        <v>4</v>
      </c>
      <c r="J37" s="93">
        <f t="shared" si="4"/>
        <v>42741</v>
      </c>
      <c r="K37" s="94">
        <f t="shared" si="5"/>
        <v>42957</v>
      </c>
    </row>
    <row r="38" spans="1:11" ht="14">
      <c r="A38" s="107">
        <v>56</v>
      </c>
      <c r="B38" s="108"/>
      <c r="C38" s="109"/>
      <c r="D38" s="101">
        <v>42261</v>
      </c>
      <c r="E38" s="83">
        <v>42992</v>
      </c>
      <c r="F38" s="86" t="str">
        <f t="shared" si="0"/>
        <v>Bilan n°9</v>
      </c>
      <c r="G38" s="87"/>
      <c r="H38" s="88">
        <f t="shared" si="1"/>
        <v>43088</v>
      </c>
      <c r="I38" s="90">
        <v>5</v>
      </c>
      <c r="J38" s="93">
        <f t="shared" si="4"/>
        <v>42997</v>
      </c>
      <c r="K38" s="94">
        <f t="shared" si="5"/>
        <v>43182</v>
      </c>
    </row>
    <row r="39" spans="1:11" ht="14">
      <c r="A39" s="112">
        <v>57</v>
      </c>
      <c r="B39" s="113"/>
      <c r="C39" s="114"/>
      <c r="D39" s="82">
        <v>42712</v>
      </c>
      <c r="E39" s="83">
        <v>42949</v>
      </c>
      <c r="F39" s="86" t="str">
        <f t="shared" si="0"/>
        <v>Bilan n°3</v>
      </c>
      <c r="G39" s="87"/>
      <c r="H39" s="88">
        <f t="shared" si="1"/>
        <v>43046</v>
      </c>
      <c r="I39" s="90">
        <v>5</v>
      </c>
      <c r="J39" s="93">
        <f t="shared" si="4"/>
        <v>42954</v>
      </c>
      <c r="K39" s="94">
        <f t="shared" si="5"/>
        <v>43142</v>
      </c>
    </row>
    <row r="40" spans="1:11" ht="14">
      <c r="A40" s="107">
        <v>58</v>
      </c>
      <c r="B40" s="108"/>
      <c r="C40" s="109"/>
      <c r="D40" s="118">
        <v>42667</v>
      </c>
      <c r="E40" s="83">
        <v>42871</v>
      </c>
      <c r="F40" s="86" t="str">
        <f t="shared" si="0"/>
        <v>Bilan n°3</v>
      </c>
      <c r="G40" s="111">
        <v>15</v>
      </c>
      <c r="H40" s="88">
        <f t="shared" si="1"/>
        <v>42981</v>
      </c>
      <c r="I40" s="90">
        <v>3</v>
      </c>
      <c r="J40" s="93">
        <f t="shared" si="4"/>
        <v>42874</v>
      </c>
      <c r="K40" s="94">
        <f t="shared" si="5"/>
        <v>43076</v>
      </c>
    </row>
    <row r="41" spans="1:11" ht="14">
      <c r="A41" s="112">
        <v>59</v>
      </c>
      <c r="B41" s="113"/>
      <c r="C41" s="114"/>
      <c r="D41" s="101">
        <v>42263</v>
      </c>
      <c r="E41" s="83">
        <v>42662</v>
      </c>
      <c r="F41" s="86" t="str">
        <f t="shared" si="0"/>
        <v>Bilan n°5</v>
      </c>
      <c r="G41" s="87"/>
      <c r="H41" s="88">
        <f t="shared" si="1"/>
        <v>42760</v>
      </c>
      <c r="I41" s="90">
        <v>6</v>
      </c>
      <c r="J41" s="93">
        <f t="shared" si="4"/>
        <v>42668</v>
      </c>
      <c r="K41" s="94">
        <f t="shared" si="5"/>
        <v>42854</v>
      </c>
    </row>
    <row r="42" spans="1:11" ht="14">
      <c r="A42" s="107">
        <v>61</v>
      </c>
      <c r="B42" s="108"/>
      <c r="C42" s="109"/>
      <c r="D42" s="101">
        <v>42261</v>
      </c>
      <c r="E42" s="83">
        <v>42976</v>
      </c>
      <c r="F42" s="86" t="str">
        <f t="shared" si="0"/>
        <v>Bilan n°8</v>
      </c>
      <c r="G42" s="111"/>
      <c r="H42" s="88">
        <f t="shared" si="1"/>
        <v>43069</v>
      </c>
      <c r="I42" s="90">
        <v>2</v>
      </c>
      <c r="J42" s="93">
        <f t="shared" si="4"/>
        <v>42978</v>
      </c>
      <c r="K42" s="94">
        <f t="shared" si="5"/>
        <v>43163</v>
      </c>
    </row>
    <row r="43" spans="1:11" ht="14">
      <c r="A43" s="107">
        <v>63</v>
      </c>
      <c r="B43" s="108"/>
      <c r="C43" s="109"/>
      <c r="D43" s="105">
        <v>42262</v>
      </c>
      <c r="E43" s="83">
        <v>42388</v>
      </c>
      <c r="F43" s="86" t="str">
        <f t="shared" si="0"/>
        <v>Bilan n°2</v>
      </c>
      <c r="G43" s="87"/>
      <c r="H43" s="88">
        <f t="shared" si="1"/>
        <v>42483</v>
      </c>
      <c r="I43" s="90">
        <v>4</v>
      </c>
      <c r="J43" s="93">
        <f t="shared" si="4"/>
        <v>42392</v>
      </c>
      <c r="K43" s="94">
        <f t="shared" si="5"/>
        <v>42578</v>
      </c>
    </row>
    <row r="44" spans="1:11" ht="14">
      <c r="A44" s="112">
        <v>64</v>
      </c>
      <c r="B44" s="113"/>
      <c r="C44" s="114"/>
      <c r="D44" s="82">
        <v>42653</v>
      </c>
      <c r="E44" s="83">
        <v>42830</v>
      </c>
      <c r="F44" s="86" t="str">
        <f t="shared" si="0"/>
        <v>Bilan n°2</v>
      </c>
      <c r="G44" s="87"/>
      <c r="H44" s="88">
        <f t="shared" si="1"/>
        <v>42929</v>
      </c>
      <c r="I44" s="90">
        <v>8</v>
      </c>
      <c r="J44" s="93">
        <f t="shared" si="4"/>
        <v>42838</v>
      </c>
      <c r="K44" s="94">
        <f t="shared" si="5"/>
        <v>43025</v>
      </c>
    </row>
    <row r="45" spans="1:11" ht="14">
      <c r="A45" s="112">
        <v>65</v>
      </c>
      <c r="B45" s="113"/>
      <c r="C45" s="114"/>
      <c r="D45" s="82">
        <v>42651</v>
      </c>
      <c r="E45" s="83">
        <v>42947</v>
      </c>
      <c r="F45" s="86" t="str">
        <f t="shared" si="0"/>
        <v>Bilan n°4</v>
      </c>
      <c r="G45" s="87"/>
      <c r="H45" s="88">
        <f t="shared" si="1"/>
        <v>43056</v>
      </c>
      <c r="I45" s="90">
        <v>17</v>
      </c>
      <c r="J45" s="93">
        <f t="shared" si="4"/>
        <v>42964</v>
      </c>
      <c r="K45" s="94">
        <f t="shared" si="5"/>
        <v>43152</v>
      </c>
    </row>
    <row r="46" spans="1:11" ht="14">
      <c r="A46" s="107">
        <v>66</v>
      </c>
      <c r="B46" s="108"/>
      <c r="C46" s="109"/>
      <c r="D46" s="101">
        <v>42263</v>
      </c>
      <c r="E46" s="83">
        <v>42922</v>
      </c>
      <c r="F46" s="86" t="str">
        <f t="shared" si="0"/>
        <v>Bilan n°8</v>
      </c>
      <c r="G46" s="87"/>
      <c r="H46" s="88">
        <f t="shared" si="1"/>
        <v>43017</v>
      </c>
      <c r="I46" s="90">
        <v>3</v>
      </c>
      <c r="J46" s="93">
        <f t="shared" si="4"/>
        <v>42925</v>
      </c>
      <c r="K46" s="94">
        <f t="shared" si="5"/>
        <v>43113</v>
      </c>
    </row>
    <row r="47" spans="1:11" ht="14">
      <c r="A47" s="112">
        <v>67</v>
      </c>
      <c r="B47" s="113"/>
      <c r="C47" s="114"/>
      <c r="D47" s="82">
        <v>42978</v>
      </c>
      <c r="E47" s="83">
        <v>42996</v>
      </c>
      <c r="F47" s="86" t="str">
        <f t="shared" si="0"/>
        <v>Bilan n°1</v>
      </c>
      <c r="G47" s="87"/>
      <c r="H47" s="88">
        <f t="shared" si="1"/>
        <v>43089</v>
      </c>
      <c r="I47" s="90">
        <v>2</v>
      </c>
      <c r="J47" s="93">
        <f t="shared" si="4"/>
        <v>42998</v>
      </c>
      <c r="K47" s="94">
        <f t="shared" si="5"/>
        <v>43183</v>
      </c>
    </row>
    <row r="48" spans="1:11" ht="14">
      <c r="A48" s="112">
        <v>69</v>
      </c>
      <c r="B48" s="113"/>
      <c r="C48" s="114"/>
      <c r="D48" s="105">
        <v>42270</v>
      </c>
      <c r="E48" s="83">
        <v>42373</v>
      </c>
      <c r="F48" s="86" t="str">
        <f t="shared" si="0"/>
        <v>Bilan n°2</v>
      </c>
      <c r="G48" s="115"/>
      <c r="H48" s="88">
        <f t="shared" si="1"/>
        <v>42468</v>
      </c>
      <c r="I48" s="90">
        <v>4</v>
      </c>
      <c r="J48" s="93">
        <f t="shared" si="4"/>
        <v>42377</v>
      </c>
      <c r="K48" s="94">
        <f t="shared" si="5"/>
        <v>42563</v>
      </c>
    </row>
    <row r="49" spans="1:11" ht="14">
      <c r="A49" s="107">
        <v>70</v>
      </c>
      <c r="B49" s="108"/>
      <c r="C49" s="109"/>
      <c r="D49" s="101">
        <v>42268</v>
      </c>
      <c r="E49" s="83">
        <v>42801</v>
      </c>
      <c r="F49" s="86" t="str">
        <f t="shared" si="0"/>
        <v>Bilan n°6</v>
      </c>
      <c r="G49" s="87"/>
      <c r="H49" s="88">
        <f t="shared" si="1"/>
        <v>42896</v>
      </c>
      <c r="I49" s="90">
        <v>3</v>
      </c>
      <c r="J49" s="93">
        <f t="shared" si="4"/>
        <v>42804</v>
      </c>
      <c r="K49" s="94">
        <f t="shared" si="5"/>
        <v>42992</v>
      </c>
    </row>
    <row r="50" spans="1:11" ht="14">
      <c r="A50" s="112">
        <v>75</v>
      </c>
      <c r="B50" s="113"/>
      <c r="C50" s="114"/>
      <c r="D50" s="101">
        <v>42765</v>
      </c>
      <c r="E50" s="83">
        <v>42765</v>
      </c>
      <c r="F50" s="86" t="str">
        <f t="shared" si="0"/>
        <v>Bilan n°1</v>
      </c>
      <c r="G50" s="87"/>
      <c r="H50" s="88">
        <f t="shared" si="1"/>
        <v>42858</v>
      </c>
      <c r="I50" s="90">
        <v>4</v>
      </c>
      <c r="J50" s="93">
        <f t="shared" si="4"/>
        <v>42769</v>
      </c>
      <c r="K50" s="94">
        <f t="shared" si="5"/>
        <v>42954</v>
      </c>
    </row>
    <row r="51" spans="1:11" ht="14">
      <c r="A51" s="107">
        <v>76</v>
      </c>
      <c r="B51" s="108"/>
      <c r="C51" s="109"/>
      <c r="D51" s="101">
        <v>42279</v>
      </c>
      <c r="E51" s="83">
        <v>42982</v>
      </c>
      <c r="F51" s="86" t="str">
        <f t="shared" si="0"/>
        <v>Bilan n°8</v>
      </c>
      <c r="G51" s="87"/>
      <c r="H51" s="88">
        <f t="shared" si="1"/>
        <v>43077</v>
      </c>
      <c r="I51" s="90">
        <v>4</v>
      </c>
      <c r="J51" s="93">
        <f t="shared" si="4"/>
        <v>42986</v>
      </c>
      <c r="K51" s="94">
        <f t="shared" si="5"/>
        <v>43171</v>
      </c>
    </row>
    <row r="52" spans="1:11" ht="14">
      <c r="A52" s="112">
        <v>77</v>
      </c>
      <c r="B52" s="113"/>
      <c r="C52" s="114"/>
      <c r="D52" s="101">
        <v>42277</v>
      </c>
      <c r="E52" s="83">
        <v>42665</v>
      </c>
      <c r="F52" s="86" t="str">
        <f t="shared" si="0"/>
        <v>Bilan n°5</v>
      </c>
      <c r="G52" s="111">
        <v>30</v>
      </c>
      <c r="H52" s="88">
        <f t="shared" si="1"/>
        <v>42791</v>
      </c>
      <c r="I52" s="90">
        <v>4</v>
      </c>
      <c r="J52" s="93">
        <f t="shared" si="4"/>
        <v>42669</v>
      </c>
      <c r="K52" s="94">
        <f t="shared" si="5"/>
        <v>42884</v>
      </c>
    </row>
    <row r="53" spans="1:11" ht="14">
      <c r="A53" s="107">
        <v>78</v>
      </c>
      <c r="B53" s="108"/>
      <c r="C53" s="109"/>
      <c r="D53" s="105">
        <v>42277</v>
      </c>
      <c r="E53" s="119"/>
      <c r="F53" s="86" t="str">
        <f t="shared" si="0"/>
        <v>Bilan n°1</v>
      </c>
      <c r="G53" s="115"/>
      <c r="H53" s="88" t="e">
        <f t="shared" si="1"/>
        <v>#VALUE!</v>
      </c>
      <c r="I53" s="120"/>
      <c r="J53" s="93" t="str">
        <f t="shared" si="4"/>
        <v/>
      </c>
      <c r="K53" s="94" t="e">
        <f t="shared" si="5"/>
        <v>#VALUE!</v>
      </c>
    </row>
    <row r="54" spans="1:11" ht="14">
      <c r="A54" s="112">
        <v>79</v>
      </c>
      <c r="B54" s="113"/>
      <c r="C54" s="114"/>
      <c r="D54" s="121">
        <v>42644</v>
      </c>
      <c r="E54" s="83">
        <v>42907</v>
      </c>
      <c r="F54" s="86" t="str">
        <f t="shared" si="0"/>
        <v>Bilan n°6</v>
      </c>
      <c r="G54" s="111">
        <v>242</v>
      </c>
      <c r="H54" s="88">
        <f t="shared" si="1"/>
        <v>43248</v>
      </c>
      <c r="I54" s="90">
        <v>7</v>
      </c>
      <c r="J54" s="93">
        <f t="shared" si="4"/>
        <v>42914</v>
      </c>
      <c r="K54" s="94">
        <f t="shared" si="5"/>
        <v>43344</v>
      </c>
    </row>
    <row r="55" spans="1:11" ht="14">
      <c r="A55" s="112">
        <v>81</v>
      </c>
      <c r="B55" s="113"/>
      <c r="C55" s="114"/>
      <c r="D55" s="101">
        <v>42279</v>
      </c>
      <c r="E55" s="83">
        <v>43012</v>
      </c>
      <c r="F55" s="86" t="str">
        <f t="shared" si="0"/>
        <v>Bilan n°9</v>
      </c>
      <c r="G55" s="111">
        <v>36</v>
      </c>
      <c r="H55" s="88">
        <f t="shared" si="1"/>
        <v>43143</v>
      </c>
      <c r="I55" s="90">
        <v>3</v>
      </c>
      <c r="J55" s="93">
        <f t="shared" si="4"/>
        <v>43015</v>
      </c>
      <c r="K55" s="94">
        <f t="shared" si="5"/>
        <v>43236</v>
      </c>
    </row>
    <row r="56" spans="1:11" ht="14">
      <c r="A56" s="112">
        <v>83</v>
      </c>
      <c r="B56" s="113"/>
      <c r="C56" s="114"/>
      <c r="D56" s="101">
        <v>42310</v>
      </c>
      <c r="E56" s="83">
        <v>42754</v>
      </c>
      <c r="F56" s="86" t="str">
        <f t="shared" si="0"/>
        <v>Bilan n°5</v>
      </c>
      <c r="G56" s="87"/>
      <c r="H56" s="88">
        <f t="shared" si="1"/>
        <v>42855</v>
      </c>
      <c r="I56" s="90">
        <v>12</v>
      </c>
      <c r="J56" s="93">
        <f t="shared" si="4"/>
        <v>42766</v>
      </c>
      <c r="K56" s="94">
        <f t="shared" si="5"/>
        <v>42950</v>
      </c>
    </row>
    <row r="57" spans="1:11" ht="14">
      <c r="A57" s="107">
        <v>84</v>
      </c>
      <c r="B57" s="108"/>
      <c r="C57" s="109"/>
      <c r="D57" s="101">
        <v>42310</v>
      </c>
      <c r="E57" s="83">
        <v>42754</v>
      </c>
      <c r="F57" s="86" t="str">
        <f t="shared" si="0"/>
        <v>Bilan n°5</v>
      </c>
      <c r="G57" s="87"/>
      <c r="H57" s="88">
        <f t="shared" si="1"/>
        <v>42855</v>
      </c>
      <c r="I57" s="90">
        <v>12</v>
      </c>
      <c r="J57" s="93">
        <f t="shared" si="4"/>
        <v>42766</v>
      </c>
      <c r="K57" s="94">
        <f t="shared" si="5"/>
        <v>42950</v>
      </c>
    </row>
    <row r="58" spans="1:11" ht="14">
      <c r="A58" s="107">
        <v>88</v>
      </c>
      <c r="B58" s="108"/>
      <c r="C58" s="109"/>
      <c r="D58" s="101">
        <v>42513</v>
      </c>
      <c r="E58" s="83">
        <v>42811</v>
      </c>
      <c r="F58" s="86" t="str">
        <f t="shared" si="0"/>
        <v>Bilan n°4</v>
      </c>
      <c r="G58" s="87"/>
      <c r="H58" s="88">
        <f t="shared" si="1"/>
        <v>42919</v>
      </c>
      <c r="I58" s="90">
        <v>17</v>
      </c>
      <c r="J58" s="93">
        <f t="shared" si="4"/>
        <v>42828</v>
      </c>
      <c r="K58" s="94">
        <f t="shared" si="5"/>
        <v>43015</v>
      </c>
    </row>
    <row r="59" spans="1:11" ht="14">
      <c r="A59" s="112">
        <v>91</v>
      </c>
      <c r="B59" s="113"/>
      <c r="C59" s="114"/>
      <c r="D59" s="82">
        <v>42731</v>
      </c>
      <c r="E59" s="83">
        <v>42976</v>
      </c>
      <c r="F59" s="86" t="str">
        <f t="shared" si="0"/>
        <v>Bilan n°3</v>
      </c>
      <c r="G59" s="87"/>
      <c r="H59" s="88">
        <f t="shared" si="1"/>
        <v>43075</v>
      </c>
      <c r="I59" s="90">
        <v>5</v>
      </c>
      <c r="J59" s="106">
        <v>42984</v>
      </c>
      <c r="K59" s="94">
        <f t="shared" si="5"/>
        <v>43169</v>
      </c>
    </row>
    <row r="60" spans="1:11" ht="14">
      <c r="A60" s="107">
        <v>92</v>
      </c>
      <c r="B60" s="108"/>
      <c r="C60" s="109"/>
      <c r="D60" s="101">
        <v>42302</v>
      </c>
      <c r="E60" s="83">
        <v>42871</v>
      </c>
      <c r="F60" s="86" t="str">
        <f t="shared" si="0"/>
        <v>Bilan n°7</v>
      </c>
      <c r="G60" s="87"/>
      <c r="H60" s="88">
        <f t="shared" si="1"/>
        <v>42980</v>
      </c>
      <c r="I60" s="90">
        <v>17</v>
      </c>
      <c r="J60" s="93">
        <f t="shared" ref="J60:J67" si="6">IF(I60="AP","",IF(E60="-","",IF(E60="","",EDATE(E60,0)+I60)))</f>
        <v>42888</v>
      </c>
      <c r="K60" s="94">
        <f t="shared" si="5"/>
        <v>43075</v>
      </c>
    </row>
    <row r="61" spans="1:11" ht="14">
      <c r="A61" s="112">
        <v>93</v>
      </c>
      <c r="B61" s="113"/>
      <c r="C61" s="114"/>
      <c r="D61" s="82">
        <v>42763</v>
      </c>
      <c r="E61" s="83">
        <v>42859</v>
      </c>
      <c r="F61" s="86" t="str">
        <f t="shared" si="0"/>
        <v>Bilan n°2</v>
      </c>
      <c r="G61" s="111">
        <v>15</v>
      </c>
      <c r="H61" s="88">
        <f t="shared" si="1"/>
        <v>42981</v>
      </c>
      <c r="I61" s="90">
        <v>15</v>
      </c>
      <c r="J61" s="93">
        <f t="shared" si="6"/>
        <v>42874</v>
      </c>
      <c r="K61" s="94">
        <f t="shared" si="5"/>
        <v>43076</v>
      </c>
    </row>
    <row r="62" spans="1:11" ht="14">
      <c r="A62" s="112">
        <v>95</v>
      </c>
      <c r="B62" s="113"/>
      <c r="C62" s="114"/>
      <c r="D62" s="82">
        <v>42725</v>
      </c>
      <c r="E62" s="83">
        <v>42849</v>
      </c>
      <c r="F62" s="86" t="str">
        <f t="shared" si="0"/>
        <v>Bilan n°2</v>
      </c>
      <c r="G62" s="87"/>
      <c r="H62" s="88">
        <f t="shared" si="1"/>
        <v>42940</v>
      </c>
      <c r="I62" s="122"/>
      <c r="J62" s="93">
        <f t="shared" si="6"/>
        <v>42849</v>
      </c>
      <c r="K62" s="94">
        <f t="shared" si="5"/>
        <v>43036</v>
      </c>
    </row>
    <row r="63" spans="1:11" ht="14">
      <c r="A63" s="107">
        <v>96</v>
      </c>
      <c r="B63" s="108"/>
      <c r="C63" s="109"/>
      <c r="D63" s="82">
        <v>42725</v>
      </c>
      <c r="E63" s="83">
        <v>42850</v>
      </c>
      <c r="F63" s="86" t="str">
        <f t="shared" si="0"/>
        <v>Bilan n°2</v>
      </c>
      <c r="G63" s="87"/>
      <c r="H63" s="88">
        <f t="shared" si="1"/>
        <v>42946</v>
      </c>
      <c r="I63" s="90">
        <v>5</v>
      </c>
      <c r="J63" s="93">
        <f t="shared" si="6"/>
        <v>42855</v>
      </c>
      <c r="K63" s="94">
        <f t="shared" si="5"/>
        <v>43042</v>
      </c>
    </row>
    <row r="64" spans="1:11" ht="14">
      <c r="A64" s="107">
        <v>99</v>
      </c>
      <c r="B64" s="108"/>
      <c r="C64" s="109"/>
      <c r="D64" s="82">
        <v>42734</v>
      </c>
      <c r="E64" s="83">
        <v>42872</v>
      </c>
      <c r="F64" s="86" t="str">
        <f t="shared" si="0"/>
        <v>Bilan n°3</v>
      </c>
      <c r="G64" s="111">
        <v>45</v>
      </c>
      <c r="H64" s="88">
        <f t="shared" si="1"/>
        <v>43012</v>
      </c>
      <c r="I64" s="90">
        <v>3</v>
      </c>
      <c r="J64" s="93">
        <f t="shared" si="6"/>
        <v>42875</v>
      </c>
      <c r="K64" s="94">
        <f t="shared" si="5"/>
        <v>43108</v>
      </c>
    </row>
    <row r="65" spans="1:11" ht="14">
      <c r="A65" s="112">
        <v>100</v>
      </c>
      <c r="B65" s="113"/>
      <c r="C65" s="114"/>
      <c r="D65" s="101">
        <v>42304</v>
      </c>
      <c r="E65" s="83">
        <v>42885</v>
      </c>
      <c r="F65" s="86" t="str">
        <f t="shared" si="0"/>
        <v>Bilan n°7</v>
      </c>
      <c r="G65" s="111">
        <v>15</v>
      </c>
      <c r="H65" s="88">
        <f t="shared" si="1"/>
        <v>42999</v>
      </c>
      <c r="I65" s="90">
        <v>7</v>
      </c>
      <c r="J65" s="93">
        <f t="shared" si="6"/>
        <v>42892</v>
      </c>
      <c r="K65" s="94">
        <f t="shared" si="5"/>
        <v>43094</v>
      </c>
    </row>
    <row r="66" spans="1:11" ht="14">
      <c r="A66" s="107">
        <v>101</v>
      </c>
      <c r="B66" s="108"/>
      <c r="C66" s="109"/>
      <c r="D66" s="101">
        <v>42331</v>
      </c>
      <c r="E66" s="83">
        <v>42971</v>
      </c>
      <c r="F66" s="86" t="str">
        <f t="shared" si="0"/>
        <v>Bilan n°8</v>
      </c>
      <c r="G66" s="87"/>
      <c r="H66" s="88">
        <f t="shared" si="1"/>
        <v>43064</v>
      </c>
      <c r="I66" s="90">
        <v>1</v>
      </c>
      <c r="J66" s="93">
        <f t="shared" si="6"/>
        <v>42972</v>
      </c>
      <c r="K66" s="94">
        <f t="shared" si="5"/>
        <v>43160</v>
      </c>
    </row>
    <row r="67" spans="1:11" ht="14">
      <c r="A67" s="112">
        <v>103</v>
      </c>
      <c r="B67" s="113"/>
      <c r="C67" s="114"/>
      <c r="D67" s="101">
        <v>42296</v>
      </c>
      <c r="E67" s="83">
        <v>43007</v>
      </c>
      <c r="F67" s="86" t="str">
        <f t="shared" si="0"/>
        <v>Bilan n°8</v>
      </c>
      <c r="G67" s="87"/>
      <c r="H67" s="88">
        <f t="shared" si="1"/>
        <v>43102</v>
      </c>
      <c r="I67" s="90">
        <v>3</v>
      </c>
      <c r="J67" s="93">
        <f t="shared" si="6"/>
        <v>43010</v>
      </c>
      <c r="K67" s="94">
        <f t="shared" si="5"/>
        <v>43196</v>
      </c>
    </row>
    <row r="68" spans="1:11" ht="14">
      <c r="A68" s="107">
        <v>104</v>
      </c>
      <c r="B68" s="108"/>
      <c r="C68" s="109"/>
      <c r="D68" s="82">
        <v>42780</v>
      </c>
      <c r="E68" s="83">
        <v>42921</v>
      </c>
      <c r="F68" s="86" t="str">
        <f t="shared" si="0"/>
        <v>Bilan n°2</v>
      </c>
      <c r="G68" s="111">
        <v>15</v>
      </c>
      <c r="H68" s="88">
        <f t="shared" si="1"/>
        <v>43041</v>
      </c>
      <c r="I68" s="122"/>
      <c r="J68" s="106">
        <v>42934</v>
      </c>
      <c r="K68" s="94">
        <f t="shared" si="5"/>
        <v>43137</v>
      </c>
    </row>
    <row r="69" spans="1:11" ht="14">
      <c r="A69" s="112">
        <v>105</v>
      </c>
      <c r="B69" s="113"/>
      <c r="C69" s="114"/>
      <c r="D69" s="82">
        <v>42780</v>
      </c>
      <c r="E69" s="83">
        <v>42992</v>
      </c>
      <c r="F69" s="86" t="str">
        <f t="shared" si="0"/>
        <v>Bilan n°3</v>
      </c>
      <c r="G69" s="87"/>
      <c r="H69" s="88">
        <f t="shared" si="1"/>
        <v>43087</v>
      </c>
      <c r="I69" s="90">
        <v>4</v>
      </c>
      <c r="J69" s="93">
        <f t="shared" ref="J69:J115" si="7">IF(I69="AP","",IF(E69="-","",IF(E69="","",EDATE(E69,0)+I69)))</f>
        <v>42996</v>
      </c>
      <c r="K69" s="94">
        <f t="shared" si="5"/>
        <v>43181</v>
      </c>
    </row>
    <row r="70" spans="1:11" ht="14">
      <c r="A70" s="112">
        <v>107</v>
      </c>
      <c r="B70" s="113"/>
      <c r="C70" s="114"/>
      <c r="D70" s="82">
        <v>42751</v>
      </c>
      <c r="E70" s="83">
        <v>43006</v>
      </c>
      <c r="F70" s="86" t="str">
        <f t="shared" si="0"/>
        <v>Bilan n°3</v>
      </c>
      <c r="G70" s="87"/>
      <c r="H70" s="88">
        <f t="shared" si="1"/>
        <v>43102</v>
      </c>
      <c r="I70" s="90">
        <v>4</v>
      </c>
      <c r="J70" s="93">
        <f t="shared" si="7"/>
        <v>43010</v>
      </c>
      <c r="K70" s="94">
        <f t="shared" si="5"/>
        <v>43196</v>
      </c>
    </row>
    <row r="71" spans="1:11" ht="14">
      <c r="A71" s="107">
        <v>110</v>
      </c>
      <c r="B71" s="108"/>
      <c r="C71" s="109"/>
      <c r="D71" s="105">
        <v>42314</v>
      </c>
      <c r="E71" s="119"/>
      <c r="F71" s="86" t="str">
        <f t="shared" si="0"/>
        <v>Bilan n°1</v>
      </c>
      <c r="G71" s="115"/>
      <c r="H71" s="88" t="e">
        <f t="shared" si="1"/>
        <v>#VALUE!</v>
      </c>
      <c r="I71" s="120"/>
      <c r="J71" s="93" t="str">
        <f t="shared" si="7"/>
        <v/>
      </c>
      <c r="K71" s="94" t="e">
        <f t="shared" si="5"/>
        <v>#VALUE!</v>
      </c>
    </row>
    <row r="72" spans="1:11" ht="14">
      <c r="A72" s="112">
        <v>111</v>
      </c>
      <c r="B72" s="113"/>
      <c r="C72" s="114"/>
      <c r="D72" s="105">
        <v>42314</v>
      </c>
      <c r="E72" s="119"/>
      <c r="F72" s="86" t="str">
        <f t="shared" si="0"/>
        <v>Bilan n°1</v>
      </c>
      <c r="G72" s="115"/>
      <c r="H72" s="88" t="e">
        <f t="shared" si="1"/>
        <v>#VALUE!</v>
      </c>
      <c r="I72" s="120"/>
      <c r="J72" s="93" t="str">
        <f t="shared" si="7"/>
        <v/>
      </c>
      <c r="K72" s="94" t="e">
        <f t="shared" si="5"/>
        <v>#VALUE!</v>
      </c>
    </row>
    <row r="73" spans="1:11" ht="14">
      <c r="A73" s="107">
        <v>114</v>
      </c>
      <c r="B73" s="108"/>
      <c r="C73" s="109"/>
      <c r="D73" s="105">
        <v>42375</v>
      </c>
      <c r="E73" s="119"/>
      <c r="F73" s="86" t="str">
        <f t="shared" si="0"/>
        <v>Bilan n°1</v>
      </c>
      <c r="G73" s="115"/>
      <c r="H73" s="88" t="e">
        <f t="shared" si="1"/>
        <v>#VALUE!</v>
      </c>
      <c r="I73" s="120"/>
      <c r="J73" s="93" t="str">
        <f t="shared" si="7"/>
        <v/>
      </c>
      <c r="K73" s="94" t="e">
        <f t="shared" si="5"/>
        <v>#VALUE!</v>
      </c>
    </row>
    <row r="74" spans="1:11" ht="14">
      <c r="A74" s="112">
        <v>117</v>
      </c>
      <c r="B74" s="113"/>
      <c r="C74" s="114"/>
      <c r="D74" s="101">
        <v>42335</v>
      </c>
      <c r="E74" s="83">
        <v>42807</v>
      </c>
      <c r="F74" s="86" t="str">
        <f t="shared" si="0"/>
        <v>Bilan n°6</v>
      </c>
      <c r="G74" s="87"/>
      <c r="H74" s="88">
        <f t="shared" si="1"/>
        <v>42899</v>
      </c>
      <c r="I74" s="122"/>
      <c r="J74" s="93">
        <f t="shared" si="7"/>
        <v>42807</v>
      </c>
      <c r="K74" s="94">
        <f t="shared" si="5"/>
        <v>42995</v>
      </c>
    </row>
    <row r="75" spans="1:11" ht="14">
      <c r="A75" s="107">
        <v>119</v>
      </c>
      <c r="B75" s="108"/>
      <c r="C75" s="109"/>
      <c r="D75" s="101">
        <v>42335</v>
      </c>
      <c r="E75" s="83">
        <v>42678</v>
      </c>
      <c r="F75" s="86" t="str">
        <f t="shared" si="0"/>
        <v>Bilan n°4</v>
      </c>
      <c r="G75" s="87"/>
      <c r="H75" s="88">
        <f t="shared" si="1"/>
        <v>42770</v>
      </c>
      <c r="I75" s="122"/>
      <c r="J75" s="93">
        <f t="shared" si="7"/>
        <v>42678</v>
      </c>
      <c r="K75" s="94">
        <f t="shared" si="5"/>
        <v>42863</v>
      </c>
    </row>
    <row r="76" spans="1:11" ht="14">
      <c r="A76" s="112">
        <v>122</v>
      </c>
      <c r="B76" s="113"/>
      <c r="C76" s="123"/>
      <c r="D76" s="124">
        <v>42341</v>
      </c>
      <c r="E76" s="83">
        <v>42839</v>
      </c>
      <c r="F76" s="86" t="str">
        <f t="shared" si="0"/>
        <v>Bilan n°6</v>
      </c>
      <c r="G76" s="87"/>
      <c r="H76" s="88">
        <f t="shared" si="1"/>
        <v>42930</v>
      </c>
      <c r="I76" s="122"/>
      <c r="J76" s="93">
        <f t="shared" si="7"/>
        <v>42839</v>
      </c>
      <c r="K76" s="94">
        <f t="shared" si="5"/>
        <v>43026</v>
      </c>
    </row>
    <row r="77" spans="1:11" ht="14">
      <c r="A77" s="107">
        <v>123</v>
      </c>
      <c r="B77" s="108"/>
      <c r="C77" s="125"/>
      <c r="D77" s="124">
        <v>42339</v>
      </c>
      <c r="E77" s="83">
        <v>42872</v>
      </c>
      <c r="F77" s="86" t="str">
        <f t="shared" si="0"/>
        <v>Bilan n°6</v>
      </c>
      <c r="G77" s="87"/>
      <c r="H77" s="88">
        <f t="shared" si="1"/>
        <v>42966</v>
      </c>
      <c r="I77" s="90">
        <v>2</v>
      </c>
      <c r="J77" s="93">
        <f t="shared" si="7"/>
        <v>42874</v>
      </c>
      <c r="K77" s="94">
        <f t="shared" si="5"/>
        <v>43062</v>
      </c>
    </row>
    <row r="78" spans="1:11" ht="14">
      <c r="A78" s="107">
        <v>125</v>
      </c>
      <c r="B78" s="108"/>
      <c r="C78" s="125"/>
      <c r="D78" s="124">
        <v>42339</v>
      </c>
      <c r="E78" s="83">
        <v>42517</v>
      </c>
      <c r="F78" s="86" t="str">
        <f t="shared" si="0"/>
        <v>Bilan n°2</v>
      </c>
      <c r="G78" s="87"/>
      <c r="H78" s="88">
        <f t="shared" si="1"/>
        <v>42609</v>
      </c>
      <c r="I78" s="122"/>
      <c r="J78" s="93">
        <f t="shared" si="7"/>
        <v>42517</v>
      </c>
      <c r="K78" s="94">
        <f t="shared" si="5"/>
        <v>42705</v>
      </c>
    </row>
    <row r="79" spans="1:11" ht="14">
      <c r="A79" s="112">
        <v>126</v>
      </c>
      <c r="B79" s="113"/>
      <c r="C79" s="123"/>
      <c r="D79" s="124">
        <v>42352</v>
      </c>
      <c r="E79" s="83">
        <v>42978</v>
      </c>
      <c r="F79" s="86" t="str">
        <f t="shared" si="0"/>
        <v>Bilan n°7</v>
      </c>
      <c r="G79" s="87"/>
      <c r="H79" s="88">
        <f t="shared" si="1"/>
        <v>43074</v>
      </c>
      <c r="I79" s="90">
        <v>5</v>
      </c>
      <c r="J79" s="93">
        <f t="shared" si="7"/>
        <v>42983</v>
      </c>
      <c r="K79" s="94">
        <f t="shared" si="5"/>
        <v>43168</v>
      </c>
    </row>
    <row r="80" spans="1:11" ht="14">
      <c r="A80" s="107">
        <v>128</v>
      </c>
      <c r="B80" s="108"/>
      <c r="C80" s="125"/>
      <c r="D80" s="124">
        <v>42341</v>
      </c>
      <c r="E80" s="83">
        <v>43003</v>
      </c>
      <c r="F80" s="86" t="str">
        <f t="shared" si="0"/>
        <v>Bilan n°8</v>
      </c>
      <c r="G80" s="111"/>
      <c r="H80" s="88">
        <f t="shared" si="1"/>
        <v>43097</v>
      </c>
      <c r="I80" s="90">
        <v>3</v>
      </c>
      <c r="J80" s="93">
        <f t="shared" si="7"/>
        <v>43006</v>
      </c>
      <c r="K80" s="94">
        <f t="shared" si="5"/>
        <v>43191</v>
      </c>
    </row>
    <row r="81" spans="1:11" ht="14">
      <c r="A81" s="112">
        <v>129</v>
      </c>
      <c r="B81" s="113"/>
      <c r="C81" s="123"/>
      <c r="D81" s="124">
        <v>42341</v>
      </c>
      <c r="E81" s="83">
        <v>42753</v>
      </c>
      <c r="F81" s="86" t="str">
        <f t="shared" si="0"/>
        <v>Bilan n°5</v>
      </c>
      <c r="G81" s="87"/>
      <c r="H81" s="88">
        <f t="shared" si="1"/>
        <v>42843</v>
      </c>
      <c r="I81" s="122"/>
      <c r="J81" s="93">
        <f t="shared" si="7"/>
        <v>42753</v>
      </c>
      <c r="K81" s="94">
        <f t="shared" si="5"/>
        <v>42938</v>
      </c>
    </row>
    <row r="82" spans="1:11" ht="14">
      <c r="A82" s="107">
        <v>133</v>
      </c>
      <c r="B82" s="108"/>
      <c r="C82" s="125"/>
      <c r="D82" s="124">
        <v>42348</v>
      </c>
      <c r="E82" s="83">
        <v>42990</v>
      </c>
      <c r="F82" s="86" t="str">
        <f t="shared" si="0"/>
        <v>Bilan n°8</v>
      </c>
      <c r="G82" s="87"/>
      <c r="H82" s="88">
        <f t="shared" si="1"/>
        <v>43083</v>
      </c>
      <c r="I82" s="90">
        <v>2</v>
      </c>
      <c r="J82" s="93">
        <f t="shared" si="7"/>
        <v>42992</v>
      </c>
      <c r="K82" s="94">
        <f t="shared" si="5"/>
        <v>43177</v>
      </c>
    </row>
    <row r="83" spans="1:11" ht="14">
      <c r="A83" s="107">
        <v>137</v>
      </c>
      <c r="B83" s="108"/>
      <c r="C83" s="125"/>
      <c r="D83" s="124">
        <v>42355</v>
      </c>
      <c r="E83" s="83">
        <v>39262</v>
      </c>
      <c r="F83" s="86" t="str">
        <f t="shared" si="0"/>
        <v>Bilan n°1</v>
      </c>
      <c r="G83" s="87"/>
      <c r="H83" s="88">
        <f t="shared" si="1"/>
        <v>39358</v>
      </c>
      <c r="I83" s="90">
        <v>4</v>
      </c>
      <c r="J83" s="93">
        <f t="shared" si="7"/>
        <v>39266</v>
      </c>
      <c r="K83" s="94">
        <f t="shared" si="5"/>
        <v>39454</v>
      </c>
    </row>
    <row r="84" spans="1:11" ht="14">
      <c r="A84" s="112">
        <v>138</v>
      </c>
      <c r="B84" s="113"/>
      <c r="C84" s="123"/>
      <c r="D84" s="124">
        <v>42366</v>
      </c>
      <c r="E84" s="83">
        <v>42849</v>
      </c>
      <c r="F84" s="86" t="str">
        <f t="shared" si="0"/>
        <v>Bilan n°6</v>
      </c>
      <c r="G84" s="87"/>
      <c r="H84" s="88">
        <f t="shared" si="1"/>
        <v>42940</v>
      </c>
      <c r="I84" s="120"/>
      <c r="J84" s="93">
        <f t="shared" si="7"/>
        <v>42849</v>
      </c>
      <c r="K84" s="94">
        <f t="shared" si="5"/>
        <v>43036</v>
      </c>
    </row>
    <row r="85" spans="1:11" ht="14">
      <c r="A85" s="107">
        <v>139</v>
      </c>
      <c r="B85" s="108"/>
      <c r="C85" s="125"/>
      <c r="D85" s="124">
        <v>42361</v>
      </c>
      <c r="E85" s="83">
        <v>42730</v>
      </c>
      <c r="F85" s="86" t="str">
        <f t="shared" si="0"/>
        <v>Bilan n°5</v>
      </c>
      <c r="G85" s="111"/>
      <c r="H85" s="88">
        <f t="shared" si="1"/>
        <v>42820</v>
      </c>
      <c r="I85" s="122"/>
      <c r="J85" s="93">
        <f t="shared" si="7"/>
        <v>42730</v>
      </c>
      <c r="K85" s="94">
        <f t="shared" si="5"/>
        <v>42916</v>
      </c>
    </row>
    <row r="86" spans="1:11" ht="14">
      <c r="A86" s="112">
        <v>140</v>
      </c>
      <c r="B86" s="113"/>
      <c r="C86" s="123"/>
      <c r="D86" s="126">
        <v>42363</v>
      </c>
      <c r="E86" s="119"/>
      <c r="F86" s="86" t="str">
        <f t="shared" si="0"/>
        <v>Bilan n°1</v>
      </c>
      <c r="G86" s="115"/>
      <c r="H86" s="88" t="e">
        <f t="shared" si="1"/>
        <v>#VALUE!</v>
      </c>
      <c r="I86" s="120"/>
      <c r="J86" s="93" t="str">
        <f t="shared" si="7"/>
        <v/>
      </c>
      <c r="K86" s="94" t="e">
        <f t="shared" si="5"/>
        <v>#VALUE!</v>
      </c>
    </row>
    <row r="87" spans="1:11" ht="14">
      <c r="A87" s="112">
        <v>142</v>
      </c>
      <c r="B87" s="113"/>
      <c r="C87" s="123"/>
      <c r="D87" s="127">
        <v>42846</v>
      </c>
      <c r="E87" s="83">
        <v>42919</v>
      </c>
      <c r="F87" s="86" t="str">
        <f t="shared" si="0"/>
        <v>Bilan n°1</v>
      </c>
      <c r="G87" s="87"/>
      <c r="H87" s="88">
        <f t="shared" si="1"/>
        <v>43018</v>
      </c>
      <c r="I87" s="90">
        <v>7</v>
      </c>
      <c r="J87" s="93">
        <f t="shared" si="7"/>
        <v>42926</v>
      </c>
      <c r="K87" s="94">
        <f t="shared" si="5"/>
        <v>43114</v>
      </c>
    </row>
    <row r="88" spans="1:11" ht="14">
      <c r="A88" s="112">
        <v>147</v>
      </c>
      <c r="B88" s="113"/>
      <c r="C88" s="123"/>
      <c r="D88" s="124">
        <v>42423</v>
      </c>
      <c r="E88" s="83">
        <v>42762</v>
      </c>
      <c r="F88" s="86" t="str">
        <f t="shared" si="0"/>
        <v>Bilan n°4</v>
      </c>
      <c r="G88" s="87"/>
      <c r="H88" s="88">
        <f t="shared" si="1"/>
        <v>42852</v>
      </c>
      <c r="I88" s="122"/>
      <c r="J88" s="93">
        <f t="shared" si="7"/>
        <v>42762</v>
      </c>
      <c r="K88" s="94">
        <f t="shared" si="5"/>
        <v>42947</v>
      </c>
    </row>
    <row r="89" spans="1:11" ht="14">
      <c r="A89" s="107">
        <v>148</v>
      </c>
      <c r="B89" s="108"/>
      <c r="C89" s="125"/>
      <c r="D89" s="124">
        <v>42382</v>
      </c>
      <c r="E89" s="83">
        <v>43007</v>
      </c>
      <c r="F89" s="86" t="str">
        <f t="shared" si="0"/>
        <v>Bilan n°7</v>
      </c>
      <c r="G89" s="87"/>
      <c r="H89" s="88">
        <f t="shared" si="1"/>
        <v>43102</v>
      </c>
      <c r="I89" s="90">
        <v>3</v>
      </c>
      <c r="J89" s="93">
        <f t="shared" si="7"/>
        <v>43010</v>
      </c>
      <c r="K89" s="94">
        <f t="shared" si="5"/>
        <v>43196</v>
      </c>
    </row>
    <row r="90" spans="1:11" ht="14">
      <c r="A90" s="112">
        <v>149</v>
      </c>
      <c r="B90" s="113"/>
      <c r="C90" s="123"/>
      <c r="D90" s="124">
        <v>42391</v>
      </c>
      <c r="E90" s="83">
        <v>42960</v>
      </c>
      <c r="F90" s="86" t="str">
        <f t="shared" si="0"/>
        <v>Bilan n°7</v>
      </c>
      <c r="G90" s="87"/>
      <c r="H90" s="88">
        <f t="shared" si="1"/>
        <v>43052</v>
      </c>
      <c r="I90" s="122"/>
      <c r="J90" s="93">
        <f t="shared" si="7"/>
        <v>42960</v>
      </c>
      <c r="K90" s="94">
        <f t="shared" si="5"/>
        <v>43148</v>
      </c>
    </row>
    <row r="91" spans="1:11" ht="14">
      <c r="A91" s="107">
        <v>151</v>
      </c>
      <c r="B91" s="108"/>
      <c r="C91" s="125"/>
      <c r="D91" s="124">
        <v>42381</v>
      </c>
      <c r="E91" s="83">
        <v>42972</v>
      </c>
      <c r="F91" s="86" t="str">
        <f t="shared" si="0"/>
        <v>Bilan n°7</v>
      </c>
      <c r="G91" s="87"/>
      <c r="H91" s="88">
        <f t="shared" si="1"/>
        <v>43089</v>
      </c>
      <c r="I91" s="90">
        <v>26</v>
      </c>
      <c r="J91" s="93">
        <f t="shared" si="7"/>
        <v>42998</v>
      </c>
      <c r="K91" s="94">
        <f t="shared" si="5"/>
        <v>43183</v>
      </c>
    </row>
    <row r="92" spans="1:11" ht="14">
      <c r="A92" s="112">
        <v>152</v>
      </c>
      <c r="B92" s="113"/>
      <c r="C92" s="123"/>
      <c r="D92" s="124">
        <v>42380</v>
      </c>
      <c r="E92" s="83">
        <v>42858</v>
      </c>
      <c r="F92" s="86" t="str">
        <f t="shared" si="0"/>
        <v>Bilan n°6</v>
      </c>
      <c r="G92" s="87"/>
      <c r="H92" s="88">
        <f t="shared" si="1"/>
        <v>42959</v>
      </c>
      <c r="I92" s="90">
        <v>9</v>
      </c>
      <c r="J92" s="93">
        <f t="shared" si="7"/>
        <v>42867</v>
      </c>
      <c r="K92" s="94">
        <f t="shared" si="5"/>
        <v>43055</v>
      </c>
    </row>
    <row r="93" spans="1:11" ht="14">
      <c r="A93" s="107">
        <v>153</v>
      </c>
      <c r="B93" s="108"/>
      <c r="C93" s="125"/>
      <c r="D93" s="124">
        <v>42381</v>
      </c>
      <c r="E93" s="83">
        <v>42859</v>
      </c>
      <c r="F93" s="86" t="str">
        <f t="shared" si="0"/>
        <v>Bilan n°6</v>
      </c>
      <c r="G93" s="87"/>
      <c r="H93" s="88">
        <f t="shared" si="1"/>
        <v>42958</v>
      </c>
      <c r="I93" s="90">
        <v>7</v>
      </c>
      <c r="J93" s="93">
        <f t="shared" si="7"/>
        <v>42866</v>
      </c>
      <c r="K93" s="94">
        <f t="shared" si="5"/>
        <v>43054</v>
      </c>
    </row>
    <row r="94" spans="1:11" ht="14">
      <c r="A94" s="112">
        <v>157</v>
      </c>
      <c r="B94" s="113"/>
      <c r="C94" s="123"/>
      <c r="D94" s="127">
        <v>42748</v>
      </c>
      <c r="E94" s="83">
        <v>42922</v>
      </c>
      <c r="F94" s="86" t="str">
        <f t="shared" si="0"/>
        <v>Bilan n°2</v>
      </c>
      <c r="G94" s="111"/>
      <c r="H94" s="88">
        <f t="shared" si="1"/>
        <v>43042</v>
      </c>
      <c r="I94" s="90">
        <v>28</v>
      </c>
      <c r="J94" s="93">
        <f t="shared" si="7"/>
        <v>42950</v>
      </c>
      <c r="K94" s="94">
        <f t="shared" si="5"/>
        <v>43138</v>
      </c>
    </row>
    <row r="95" spans="1:11" ht="14">
      <c r="A95" s="107">
        <v>158</v>
      </c>
      <c r="B95" s="108"/>
      <c r="C95" s="125"/>
      <c r="D95" s="124">
        <v>42394</v>
      </c>
      <c r="E95" s="83">
        <v>42779</v>
      </c>
      <c r="F95" s="86" t="str">
        <f t="shared" si="0"/>
        <v>Bilan n°5</v>
      </c>
      <c r="G95" s="111">
        <v>30</v>
      </c>
      <c r="H95" s="88">
        <f t="shared" si="1"/>
        <v>42898</v>
      </c>
      <c r="I95" s="122"/>
      <c r="J95" s="93">
        <f t="shared" si="7"/>
        <v>42779</v>
      </c>
      <c r="K95" s="94">
        <f t="shared" si="5"/>
        <v>42994</v>
      </c>
    </row>
    <row r="96" spans="1:11" ht="14">
      <c r="A96" s="112">
        <v>159</v>
      </c>
      <c r="B96" s="113"/>
      <c r="C96" s="123"/>
      <c r="D96" s="124">
        <v>42387</v>
      </c>
      <c r="E96" s="83">
        <v>42822</v>
      </c>
      <c r="F96" s="86" t="str">
        <f t="shared" si="0"/>
        <v>Bilan n°5</v>
      </c>
      <c r="G96" s="87"/>
      <c r="H96" s="88">
        <f t="shared" si="1"/>
        <v>42914</v>
      </c>
      <c r="I96" s="122"/>
      <c r="J96" s="93">
        <f t="shared" si="7"/>
        <v>42822</v>
      </c>
      <c r="K96" s="94">
        <f t="shared" si="5"/>
        <v>43010</v>
      </c>
    </row>
    <row r="97" spans="1:11" ht="14">
      <c r="A97" s="112">
        <v>161</v>
      </c>
      <c r="B97" s="113"/>
      <c r="C97" s="123"/>
      <c r="D97" s="124">
        <v>42391</v>
      </c>
      <c r="E97" s="83">
        <v>42907</v>
      </c>
      <c r="F97" s="86" t="str">
        <f t="shared" si="0"/>
        <v>Bilan n°6</v>
      </c>
      <c r="G97" s="87"/>
      <c r="H97" s="88">
        <f t="shared" si="1"/>
        <v>43000</v>
      </c>
      <c r="I97" s="90">
        <v>1</v>
      </c>
      <c r="J97" s="93">
        <f t="shared" si="7"/>
        <v>42908</v>
      </c>
      <c r="K97" s="94">
        <f t="shared" si="5"/>
        <v>43095</v>
      </c>
    </row>
    <row r="98" spans="1:11" ht="14">
      <c r="A98" s="107">
        <v>162</v>
      </c>
      <c r="B98" s="108"/>
      <c r="C98" s="125"/>
      <c r="D98" s="124">
        <v>42389</v>
      </c>
      <c r="E98" s="83">
        <v>42809</v>
      </c>
      <c r="F98" s="86" t="str">
        <f t="shared" si="0"/>
        <v>Bilan n°5</v>
      </c>
      <c r="G98" s="87"/>
      <c r="H98" s="88">
        <f t="shared" si="1"/>
        <v>42901</v>
      </c>
      <c r="I98" s="122"/>
      <c r="J98" s="93">
        <f t="shared" si="7"/>
        <v>42809</v>
      </c>
      <c r="K98" s="94">
        <f t="shared" si="5"/>
        <v>42997</v>
      </c>
    </row>
    <row r="99" spans="1:11" ht="14">
      <c r="A99" s="107">
        <v>165</v>
      </c>
      <c r="B99" s="108"/>
      <c r="C99" s="125"/>
      <c r="D99" s="126">
        <v>42397</v>
      </c>
      <c r="E99" s="119"/>
      <c r="F99" s="86" t="str">
        <f t="shared" si="0"/>
        <v>Bilan n°1</v>
      </c>
      <c r="G99" s="115"/>
      <c r="H99" s="88" t="e">
        <f t="shared" si="1"/>
        <v>#VALUE!</v>
      </c>
      <c r="I99" s="120"/>
      <c r="J99" s="93" t="str">
        <f t="shared" si="7"/>
        <v/>
      </c>
      <c r="K99" s="94" t="e">
        <f t="shared" si="5"/>
        <v>#VALUE!</v>
      </c>
    </row>
    <row r="100" spans="1:11" ht="14">
      <c r="A100" s="112">
        <v>166</v>
      </c>
      <c r="B100" s="113"/>
      <c r="C100" s="123"/>
      <c r="D100" s="128">
        <v>42402</v>
      </c>
      <c r="E100" s="83">
        <v>42703</v>
      </c>
      <c r="F100" s="86" t="str">
        <f t="shared" si="0"/>
        <v>Bilan n°4</v>
      </c>
      <c r="G100" s="87"/>
      <c r="H100" s="88">
        <f t="shared" si="1"/>
        <v>42794</v>
      </c>
      <c r="I100" s="122"/>
      <c r="J100" s="93">
        <f t="shared" si="7"/>
        <v>42703</v>
      </c>
      <c r="K100" s="94">
        <f t="shared" si="5"/>
        <v>42887</v>
      </c>
    </row>
    <row r="101" spans="1:11" ht="14">
      <c r="A101" s="129">
        <v>167</v>
      </c>
      <c r="B101" s="130"/>
      <c r="C101" s="131"/>
      <c r="D101" s="127">
        <v>42814</v>
      </c>
      <c r="E101" s="83">
        <v>42857</v>
      </c>
      <c r="F101" s="86" t="str">
        <f t="shared" si="0"/>
        <v>Bilan n°1</v>
      </c>
      <c r="G101" s="87"/>
      <c r="H101" s="88">
        <f t="shared" si="1"/>
        <v>42957</v>
      </c>
      <c r="I101" s="90">
        <v>8</v>
      </c>
      <c r="J101" s="93">
        <f t="shared" si="7"/>
        <v>42865</v>
      </c>
      <c r="K101" s="94"/>
    </row>
    <row r="102" spans="1:11" ht="14">
      <c r="A102" s="107">
        <v>169</v>
      </c>
      <c r="B102" s="108"/>
      <c r="C102" s="125"/>
      <c r="D102" s="124">
        <v>42403</v>
      </c>
      <c r="E102" s="83">
        <v>42744</v>
      </c>
      <c r="F102" s="86" t="str">
        <f t="shared" si="0"/>
        <v>Bilan n°5</v>
      </c>
      <c r="G102" s="111">
        <v>60</v>
      </c>
      <c r="H102" s="88">
        <f t="shared" si="1"/>
        <v>42904</v>
      </c>
      <c r="I102" s="90">
        <v>10</v>
      </c>
      <c r="J102" s="93">
        <f t="shared" si="7"/>
        <v>42754</v>
      </c>
      <c r="K102" s="94">
        <f t="shared" ref="K102:K107" si="8">IF(H102="-","",EDATE(H102,3)+4)</f>
        <v>43000</v>
      </c>
    </row>
    <row r="103" spans="1:11" ht="14">
      <c r="A103" s="112">
        <v>172</v>
      </c>
      <c r="B103" s="113"/>
      <c r="C103" s="123"/>
      <c r="D103" s="124">
        <v>42409</v>
      </c>
      <c r="E103" s="83">
        <v>42817</v>
      </c>
      <c r="F103" s="86" t="str">
        <f t="shared" si="0"/>
        <v>Bilan n°5</v>
      </c>
      <c r="G103" s="87"/>
      <c r="H103" s="88">
        <f t="shared" si="1"/>
        <v>42929</v>
      </c>
      <c r="I103" s="90">
        <v>21</v>
      </c>
      <c r="J103" s="93">
        <f t="shared" si="7"/>
        <v>42838</v>
      </c>
      <c r="K103" s="94">
        <f t="shared" si="8"/>
        <v>43025</v>
      </c>
    </row>
    <row r="104" spans="1:11" ht="14">
      <c r="A104" s="107">
        <v>174</v>
      </c>
      <c r="B104" s="108"/>
      <c r="C104" s="125"/>
      <c r="D104" s="124">
        <v>42403</v>
      </c>
      <c r="E104" s="116" t="s">
        <v>28</v>
      </c>
      <c r="F104" s="86" t="e">
        <f t="shared" si="0"/>
        <v>#VALUE!</v>
      </c>
      <c r="G104" s="87"/>
      <c r="H104" s="88" t="e">
        <f t="shared" si="1"/>
        <v>#VALUE!</v>
      </c>
      <c r="I104" s="90" t="s">
        <v>28</v>
      </c>
      <c r="J104" s="93" t="str">
        <f t="shared" si="7"/>
        <v/>
      </c>
      <c r="K104" s="94" t="e">
        <f t="shared" si="8"/>
        <v>#VALUE!</v>
      </c>
    </row>
    <row r="105" spans="1:11" ht="14">
      <c r="A105" s="107">
        <v>176</v>
      </c>
      <c r="B105" s="108"/>
      <c r="C105" s="125"/>
      <c r="D105" s="124">
        <v>42412</v>
      </c>
      <c r="E105" s="83">
        <v>43003</v>
      </c>
      <c r="F105" s="86" t="str">
        <f t="shared" si="0"/>
        <v>Bilan n°7</v>
      </c>
      <c r="G105" s="87"/>
      <c r="H105" s="88">
        <f t="shared" si="1"/>
        <v>43096</v>
      </c>
      <c r="I105" s="90">
        <v>2</v>
      </c>
      <c r="J105" s="93">
        <f t="shared" si="7"/>
        <v>43005</v>
      </c>
      <c r="K105" s="94">
        <f t="shared" si="8"/>
        <v>43190</v>
      </c>
    </row>
    <row r="106" spans="1:11" ht="14">
      <c r="A106" s="107">
        <v>178</v>
      </c>
      <c r="B106" s="108"/>
      <c r="C106" s="125"/>
      <c r="D106" s="126">
        <v>42598</v>
      </c>
      <c r="E106" s="83">
        <v>42598</v>
      </c>
      <c r="F106" s="86" t="str">
        <f t="shared" si="0"/>
        <v>Bilan n°1</v>
      </c>
      <c r="G106" s="115"/>
      <c r="H106" s="88">
        <f t="shared" si="1"/>
        <v>42704</v>
      </c>
      <c r="I106" s="90">
        <v>15</v>
      </c>
      <c r="J106" s="93">
        <f t="shared" si="7"/>
        <v>42613</v>
      </c>
      <c r="K106" s="94">
        <f t="shared" si="8"/>
        <v>42798</v>
      </c>
    </row>
    <row r="107" spans="1:11" ht="14">
      <c r="A107" s="112">
        <v>181</v>
      </c>
      <c r="B107" s="113"/>
      <c r="C107" s="123"/>
      <c r="D107" s="126">
        <v>42420</v>
      </c>
      <c r="E107" s="83">
        <v>42420</v>
      </c>
      <c r="F107" s="86" t="str">
        <f t="shared" si="0"/>
        <v>Bilan n°1</v>
      </c>
      <c r="G107" s="115"/>
      <c r="H107" s="88">
        <f t="shared" si="1"/>
        <v>42514</v>
      </c>
      <c r="I107" s="90">
        <v>4</v>
      </c>
      <c r="J107" s="93">
        <f t="shared" si="7"/>
        <v>42424</v>
      </c>
      <c r="K107" s="94">
        <f t="shared" si="8"/>
        <v>42610</v>
      </c>
    </row>
    <row r="108" spans="1:11" ht="14">
      <c r="A108" s="129">
        <v>183</v>
      </c>
      <c r="B108" s="130"/>
      <c r="C108" s="131"/>
      <c r="D108" s="132">
        <v>42784</v>
      </c>
      <c r="E108" s="83">
        <v>42870</v>
      </c>
      <c r="F108" s="86"/>
      <c r="G108" s="115"/>
      <c r="H108" s="88" t="str">
        <f t="shared" si="1"/>
        <v>-</v>
      </c>
      <c r="I108" s="90">
        <v>9</v>
      </c>
      <c r="J108" s="93">
        <f t="shared" si="7"/>
        <v>42879</v>
      </c>
      <c r="K108" s="94"/>
    </row>
    <row r="109" spans="1:11" ht="14">
      <c r="A109" s="112">
        <v>184</v>
      </c>
      <c r="B109" s="113"/>
      <c r="C109" s="123"/>
      <c r="D109" s="127">
        <v>42978</v>
      </c>
      <c r="E109" s="83">
        <v>42772</v>
      </c>
      <c r="F109" s="86" t="str">
        <f t="shared" ref="F109:F349" si="9">IF(D109="","-",IF(E109+G109-D109&lt;=90,"Bilan n°1",IF(AND(E109+G109-D109&gt;90,E109+G109-D109&lt;=180),"Bilan n°2",IF(AND(E109+G109-D109&gt;180,E109+G109-D109&lt;=270),"Bilan n°3",IF(AND(E109+G109-D109&gt;270,E109+G109-D109&lt;=360),"Bilan n°4",IF(AND(E109+G109-D109&gt;360,E109+G109-D109&lt;=450),"Bilan n°5",IF(AND(E109+G109-D109&gt;450,E109+G109-D109&lt;=540),"Bilan n°6",IF(AND(E109+G109-D109&gt;540,E109+G109-D109&lt;=630),"Bilan n°7",IF(AND(E109+G109-D109&gt;630,E109+G109-D109&lt;=720),"Bilan n°8",IF(AND(E109+G109-D109&gt;720,E109+G109-D109&lt;=810),"Bilan n°9",IF(AND(E109+G109-D109&gt;810,E109+G109-D109&lt;=900),"Bilan n°10")))))))))))</f>
        <v>Bilan n°1</v>
      </c>
      <c r="G109" s="87"/>
      <c r="H109" s="88">
        <f t="shared" si="1"/>
        <v>42920</v>
      </c>
      <c r="I109" s="90">
        <v>57</v>
      </c>
      <c r="J109" s="93">
        <f t="shared" si="7"/>
        <v>42829</v>
      </c>
      <c r="K109" s="94">
        <f t="shared" ref="K109:K349" si="10">IF(H109="-","",EDATE(H109,3)+4)</f>
        <v>43016</v>
      </c>
    </row>
    <row r="110" spans="1:11" ht="14">
      <c r="A110" s="107">
        <v>185</v>
      </c>
      <c r="B110" s="133"/>
      <c r="C110" s="109"/>
      <c r="D110" s="124">
        <v>42446</v>
      </c>
      <c r="E110" s="83">
        <v>42796</v>
      </c>
      <c r="F110" s="86" t="str">
        <f t="shared" si="9"/>
        <v>Bilan n°4</v>
      </c>
      <c r="G110" s="87"/>
      <c r="H110" s="88">
        <f t="shared" si="1"/>
        <v>42899</v>
      </c>
      <c r="I110" s="90">
        <v>11</v>
      </c>
      <c r="J110" s="93">
        <f t="shared" si="7"/>
        <v>42807</v>
      </c>
      <c r="K110" s="94">
        <f t="shared" si="10"/>
        <v>42995</v>
      </c>
    </row>
    <row r="111" spans="1:11" ht="14">
      <c r="A111" s="112">
        <v>186</v>
      </c>
      <c r="B111" s="113"/>
      <c r="C111" s="123"/>
      <c r="D111" s="124">
        <v>42431</v>
      </c>
      <c r="E111" s="83">
        <v>42884</v>
      </c>
      <c r="F111" s="86" t="str">
        <f t="shared" si="9"/>
        <v>Bilan n°6</v>
      </c>
      <c r="G111" s="87"/>
      <c r="H111" s="88">
        <f t="shared" si="1"/>
        <v>42979</v>
      </c>
      <c r="I111" s="90">
        <v>3</v>
      </c>
      <c r="J111" s="93">
        <f t="shared" si="7"/>
        <v>42887</v>
      </c>
      <c r="K111" s="94">
        <f t="shared" si="10"/>
        <v>43074</v>
      </c>
    </row>
    <row r="112" spans="1:11" ht="14">
      <c r="A112" s="107">
        <v>187</v>
      </c>
      <c r="B112" s="108"/>
      <c r="C112" s="125"/>
      <c r="D112" s="127">
        <v>42849</v>
      </c>
      <c r="E112" s="83">
        <v>42895</v>
      </c>
      <c r="F112" s="86" t="str">
        <f t="shared" si="9"/>
        <v>Bilan n°1</v>
      </c>
      <c r="G112" s="87"/>
      <c r="H112" s="88">
        <f t="shared" si="1"/>
        <v>42993</v>
      </c>
      <c r="I112" s="90">
        <v>6</v>
      </c>
      <c r="J112" s="93">
        <f t="shared" si="7"/>
        <v>42901</v>
      </c>
      <c r="K112" s="94">
        <f t="shared" si="10"/>
        <v>43088</v>
      </c>
    </row>
    <row r="113" spans="1:11" ht="14">
      <c r="A113" s="112">
        <v>188</v>
      </c>
      <c r="B113" s="113"/>
      <c r="C113" s="123"/>
      <c r="D113" s="124">
        <v>42451</v>
      </c>
      <c r="E113" s="83">
        <v>42709</v>
      </c>
      <c r="F113" s="86" t="str">
        <f t="shared" si="9"/>
        <v>Bilan n°3</v>
      </c>
      <c r="G113" s="87"/>
      <c r="H113" s="88">
        <f t="shared" si="1"/>
        <v>42809</v>
      </c>
      <c r="I113" s="90">
        <v>10</v>
      </c>
      <c r="J113" s="93">
        <f t="shared" si="7"/>
        <v>42719</v>
      </c>
      <c r="K113" s="94">
        <f t="shared" si="10"/>
        <v>42905</v>
      </c>
    </row>
    <row r="114" spans="1:11" ht="14">
      <c r="A114" s="107">
        <v>190</v>
      </c>
      <c r="B114" s="108"/>
      <c r="C114" s="134"/>
      <c r="D114" s="127">
        <v>42908</v>
      </c>
      <c r="E114" s="83">
        <v>42926</v>
      </c>
      <c r="F114" s="86" t="str">
        <f t="shared" si="9"/>
        <v>Bilan n°1</v>
      </c>
      <c r="G114" s="87"/>
      <c r="H114" s="88">
        <f t="shared" si="1"/>
        <v>43025</v>
      </c>
      <c r="I114" s="90">
        <v>7</v>
      </c>
      <c r="J114" s="93">
        <f t="shared" si="7"/>
        <v>42933</v>
      </c>
      <c r="K114" s="94">
        <f t="shared" si="10"/>
        <v>43121</v>
      </c>
    </row>
    <row r="115" spans="1:11" ht="14">
      <c r="A115" s="112">
        <v>191</v>
      </c>
      <c r="B115" s="113"/>
      <c r="C115" s="135"/>
      <c r="D115" s="124">
        <v>42437</v>
      </c>
      <c r="E115" s="83">
        <v>42877</v>
      </c>
      <c r="F115" s="86" t="str">
        <f t="shared" si="9"/>
        <v>Bilan n°5</v>
      </c>
      <c r="G115" s="87"/>
      <c r="H115" s="88">
        <f t="shared" si="1"/>
        <v>42976</v>
      </c>
      <c r="I115" s="90">
        <v>7</v>
      </c>
      <c r="J115" s="93">
        <f t="shared" si="7"/>
        <v>42884</v>
      </c>
      <c r="K115" s="94">
        <f t="shared" si="10"/>
        <v>43072</v>
      </c>
    </row>
    <row r="116" spans="1:11" ht="14">
      <c r="A116" s="107">
        <v>192</v>
      </c>
      <c r="B116" s="108"/>
      <c r="C116" s="134"/>
      <c r="D116" s="127">
        <v>42836</v>
      </c>
      <c r="E116" s="83">
        <v>42902</v>
      </c>
      <c r="F116" s="86" t="str">
        <f t="shared" si="9"/>
        <v>Bilan n°1</v>
      </c>
      <c r="G116" s="87"/>
      <c r="H116" s="88">
        <f t="shared" si="1"/>
        <v>43021</v>
      </c>
      <c r="I116" s="90">
        <v>20</v>
      </c>
      <c r="J116" s="106">
        <v>42929</v>
      </c>
      <c r="K116" s="94">
        <f t="shared" si="10"/>
        <v>43117</v>
      </c>
    </row>
    <row r="117" spans="1:11" ht="14">
      <c r="A117" s="112">
        <v>193</v>
      </c>
      <c r="B117" s="113"/>
      <c r="C117" s="135"/>
      <c r="D117" s="124">
        <v>42445</v>
      </c>
      <c r="E117" s="83">
        <v>42906</v>
      </c>
      <c r="F117" s="86" t="str">
        <f t="shared" si="9"/>
        <v>Bilan n°6</v>
      </c>
      <c r="G117" s="87"/>
      <c r="H117" s="88">
        <f t="shared" si="1"/>
        <v>43009</v>
      </c>
      <c r="I117" s="90">
        <v>11</v>
      </c>
      <c r="J117" s="93">
        <f t="shared" ref="J117:J140" si="11">IF(I117="AP","",IF(E117="-","",IF(E117="","",EDATE(E117,0)+I117)))</f>
        <v>42917</v>
      </c>
      <c r="K117" s="94">
        <f t="shared" si="10"/>
        <v>43105</v>
      </c>
    </row>
    <row r="118" spans="1:11" ht="14">
      <c r="A118" s="107">
        <v>194</v>
      </c>
      <c r="B118" s="108"/>
      <c r="C118" s="134"/>
      <c r="D118" s="124">
        <v>42443</v>
      </c>
      <c r="E118" s="83">
        <v>42878</v>
      </c>
      <c r="F118" s="86" t="str">
        <f t="shared" si="9"/>
        <v>Bilan n°5</v>
      </c>
      <c r="G118" s="87"/>
      <c r="H118" s="88">
        <f t="shared" si="1"/>
        <v>42977</v>
      </c>
      <c r="I118" s="90">
        <v>7</v>
      </c>
      <c r="J118" s="93">
        <f t="shared" si="11"/>
        <v>42885</v>
      </c>
      <c r="K118" s="94">
        <f t="shared" si="10"/>
        <v>43073</v>
      </c>
    </row>
    <row r="119" spans="1:11" ht="14">
      <c r="A119" s="112">
        <v>195</v>
      </c>
      <c r="B119" s="113"/>
      <c r="C119" s="135"/>
      <c r="D119" s="124">
        <v>42444</v>
      </c>
      <c r="E119" s="83">
        <v>42695</v>
      </c>
      <c r="F119" s="86" t="str">
        <f t="shared" si="9"/>
        <v>Bilan n°4</v>
      </c>
      <c r="G119" s="111">
        <v>30</v>
      </c>
      <c r="H119" s="88">
        <f t="shared" si="1"/>
        <v>42824</v>
      </c>
      <c r="I119" s="90">
        <v>7</v>
      </c>
      <c r="J119" s="93">
        <f t="shared" si="11"/>
        <v>42702</v>
      </c>
      <c r="K119" s="94">
        <f t="shared" si="10"/>
        <v>42920</v>
      </c>
    </row>
    <row r="120" spans="1:11" ht="14">
      <c r="A120" s="112">
        <v>198</v>
      </c>
      <c r="B120" s="113"/>
      <c r="C120" s="135"/>
      <c r="D120" s="124">
        <v>42447</v>
      </c>
      <c r="E120" s="83">
        <v>42929</v>
      </c>
      <c r="F120" s="86" t="str">
        <f t="shared" si="9"/>
        <v>Bilan n°6</v>
      </c>
      <c r="G120" s="111"/>
      <c r="H120" s="88">
        <f t="shared" si="1"/>
        <v>43024</v>
      </c>
      <c r="I120" s="90">
        <v>3</v>
      </c>
      <c r="J120" s="93">
        <f t="shared" si="11"/>
        <v>42932</v>
      </c>
      <c r="K120" s="94">
        <f t="shared" si="10"/>
        <v>43120</v>
      </c>
    </row>
    <row r="121" spans="1:11" ht="14">
      <c r="A121" s="107">
        <v>199</v>
      </c>
      <c r="B121" s="108"/>
      <c r="C121" s="134"/>
      <c r="D121" s="124">
        <v>42454</v>
      </c>
      <c r="E121" s="83">
        <v>43007</v>
      </c>
      <c r="F121" s="86" t="str">
        <f t="shared" si="9"/>
        <v>Bilan n°7</v>
      </c>
      <c r="G121" s="87"/>
      <c r="H121" s="88">
        <f t="shared" si="1"/>
        <v>43102</v>
      </c>
      <c r="I121" s="90">
        <v>3</v>
      </c>
      <c r="J121" s="93">
        <f t="shared" si="11"/>
        <v>43010</v>
      </c>
      <c r="K121" s="94">
        <f t="shared" si="10"/>
        <v>43196</v>
      </c>
    </row>
    <row r="122" spans="1:11" ht="14">
      <c r="A122" s="112">
        <v>201</v>
      </c>
      <c r="B122" s="113"/>
      <c r="C122" s="135"/>
      <c r="D122" s="136">
        <v>42451</v>
      </c>
      <c r="E122" s="83">
        <v>42884</v>
      </c>
      <c r="F122" s="86" t="str">
        <f t="shared" si="9"/>
        <v>Bilan n°5</v>
      </c>
      <c r="G122" s="87"/>
      <c r="H122" s="88">
        <f t="shared" si="1"/>
        <v>42980</v>
      </c>
      <c r="I122" s="90">
        <v>4</v>
      </c>
      <c r="J122" s="93">
        <f t="shared" si="11"/>
        <v>42888</v>
      </c>
      <c r="K122" s="94">
        <f t="shared" si="10"/>
        <v>43075</v>
      </c>
    </row>
    <row r="123" spans="1:11" ht="14">
      <c r="A123" s="107">
        <v>202</v>
      </c>
      <c r="B123" s="108"/>
      <c r="C123" s="134"/>
      <c r="D123" s="136">
        <v>42585</v>
      </c>
      <c r="E123" s="83">
        <v>42838</v>
      </c>
      <c r="F123" s="86" t="str">
        <f t="shared" si="9"/>
        <v>Bilan n°3</v>
      </c>
      <c r="G123" s="87"/>
      <c r="H123" s="88">
        <f t="shared" si="1"/>
        <v>42951</v>
      </c>
      <c r="I123" s="90">
        <v>21</v>
      </c>
      <c r="J123" s="93">
        <f t="shared" si="11"/>
        <v>42859</v>
      </c>
      <c r="K123" s="94">
        <f t="shared" si="10"/>
        <v>43047</v>
      </c>
    </row>
    <row r="124" spans="1:11" ht="14">
      <c r="A124" s="112">
        <v>203</v>
      </c>
      <c r="B124" s="113"/>
      <c r="C124" s="135"/>
      <c r="D124" s="136">
        <v>42459</v>
      </c>
      <c r="E124" s="83">
        <v>42884</v>
      </c>
      <c r="F124" s="86" t="str">
        <f t="shared" si="9"/>
        <v>Bilan n°5</v>
      </c>
      <c r="G124" s="111"/>
      <c r="H124" s="88">
        <f t="shared" si="1"/>
        <v>42978</v>
      </c>
      <c r="I124" s="90">
        <v>2</v>
      </c>
      <c r="J124" s="93">
        <f t="shared" si="11"/>
        <v>42886</v>
      </c>
      <c r="K124" s="94">
        <f t="shared" si="10"/>
        <v>43073</v>
      </c>
    </row>
    <row r="125" spans="1:11" ht="14">
      <c r="A125" s="107">
        <v>204</v>
      </c>
      <c r="B125" s="108"/>
      <c r="C125" s="134"/>
      <c r="D125" s="137">
        <v>42460</v>
      </c>
      <c r="E125" s="83">
        <v>42598</v>
      </c>
      <c r="F125" s="86" t="str">
        <f t="shared" si="9"/>
        <v>Bilan n°2</v>
      </c>
      <c r="G125" s="115"/>
      <c r="H125" s="88">
        <f t="shared" si="1"/>
        <v>42704</v>
      </c>
      <c r="I125" s="90">
        <v>14</v>
      </c>
      <c r="J125" s="93">
        <f t="shared" si="11"/>
        <v>42612</v>
      </c>
      <c r="K125" s="94">
        <f t="shared" si="10"/>
        <v>42798</v>
      </c>
    </row>
    <row r="126" spans="1:11" ht="14">
      <c r="A126" s="112">
        <v>207</v>
      </c>
      <c r="B126" s="113"/>
      <c r="C126" s="135"/>
      <c r="D126" s="136">
        <v>42459</v>
      </c>
      <c r="E126" s="83">
        <v>42878</v>
      </c>
      <c r="F126" s="86" t="str">
        <f t="shared" si="9"/>
        <v>Bilan n°5</v>
      </c>
      <c r="G126" s="87"/>
      <c r="H126" s="88">
        <f t="shared" si="1"/>
        <v>42977</v>
      </c>
      <c r="I126" s="90">
        <v>7</v>
      </c>
      <c r="J126" s="93">
        <f t="shared" si="11"/>
        <v>42885</v>
      </c>
      <c r="K126" s="94">
        <f t="shared" si="10"/>
        <v>43073</v>
      </c>
    </row>
    <row r="127" spans="1:11" ht="14">
      <c r="A127" s="107">
        <v>208</v>
      </c>
      <c r="B127" s="108"/>
      <c r="C127" s="134"/>
      <c r="D127" s="138">
        <v>42471</v>
      </c>
      <c r="E127" s="83">
        <v>42621</v>
      </c>
      <c r="F127" s="86" t="str">
        <f t="shared" si="9"/>
        <v>Bilan n°2</v>
      </c>
      <c r="G127" s="87"/>
      <c r="H127" s="88">
        <f t="shared" si="1"/>
        <v>42742</v>
      </c>
      <c r="I127" s="90">
        <v>29</v>
      </c>
      <c r="J127" s="93">
        <f t="shared" si="11"/>
        <v>42650</v>
      </c>
      <c r="K127" s="94">
        <f t="shared" si="10"/>
        <v>42836</v>
      </c>
    </row>
    <row r="128" spans="1:11" ht="14">
      <c r="A128" s="112">
        <v>209</v>
      </c>
      <c r="B128" s="113"/>
      <c r="C128" s="135"/>
      <c r="D128" s="139">
        <v>42464</v>
      </c>
      <c r="E128" s="83">
        <v>42968</v>
      </c>
      <c r="F128" s="86" t="str">
        <f t="shared" si="9"/>
        <v>Bilan n°6</v>
      </c>
      <c r="G128" s="111"/>
      <c r="H128" s="88">
        <f t="shared" si="1"/>
        <v>43062</v>
      </c>
      <c r="I128" s="90">
        <v>2</v>
      </c>
      <c r="J128" s="93">
        <f t="shared" si="11"/>
        <v>42970</v>
      </c>
      <c r="K128" s="94">
        <f t="shared" si="10"/>
        <v>43158</v>
      </c>
    </row>
    <row r="129" spans="1:11" ht="14">
      <c r="A129" s="140">
        <v>211</v>
      </c>
      <c r="B129" s="141"/>
      <c r="C129" s="135"/>
      <c r="D129" s="139">
        <v>42479</v>
      </c>
      <c r="E129" s="83">
        <v>42964</v>
      </c>
      <c r="F129" s="86" t="str">
        <f t="shared" si="9"/>
        <v>Bilan n°6</v>
      </c>
      <c r="G129" s="87"/>
      <c r="H129" s="88">
        <f t="shared" si="1"/>
        <v>43061</v>
      </c>
      <c r="I129" s="90">
        <v>5</v>
      </c>
      <c r="J129" s="93">
        <f t="shared" si="11"/>
        <v>42969</v>
      </c>
      <c r="K129" s="94">
        <f t="shared" si="10"/>
        <v>43157</v>
      </c>
    </row>
    <row r="130" spans="1:11" ht="14">
      <c r="A130" s="142">
        <v>212</v>
      </c>
      <c r="B130" s="143"/>
      <c r="C130" s="134"/>
      <c r="D130" s="144">
        <v>42473</v>
      </c>
      <c r="E130" s="83">
        <v>42667</v>
      </c>
      <c r="F130" s="86" t="str">
        <f t="shared" si="9"/>
        <v>Bilan n°3</v>
      </c>
      <c r="G130" s="115"/>
      <c r="H130" s="88">
        <f t="shared" si="1"/>
        <v>42763</v>
      </c>
      <c r="I130" s="90">
        <v>4</v>
      </c>
      <c r="J130" s="93">
        <f t="shared" si="11"/>
        <v>42671</v>
      </c>
      <c r="K130" s="94">
        <f t="shared" si="10"/>
        <v>42857</v>
      </c>
    </row>
    <row r="131" spans="1:11" ht="14">
      <c r="A131" s="140">
        <v>213</v>
      </c>
      <c r="B131" s="141"/>
      <c r="C131" s="135"/>
      <c r="D131" s="144">
        <v>42473</v>
      </c>
      <c r="E131" s="83">
        <v>42724</v>
      </c>
      <c r="F131" s="86" t="str">
        <f t="shared" si="9"/>
        <v>Bilan n°3</v>
      </c>
      <c r="G131" s="115"/>
      <c r="H131" s="88">
        <f t="shared" si="1"/>
        <v>42818</v>
      </c>
      <c r="I131" s="90">
        <v>4</v>
      </c>
      <c r="J131" s="93">
        <f t="shared" si="11"/>
        <v>42728</v>
      </c>
      <c r="K131" s="94">
        <f t="shared" si="10"/>
        <v>42914</v>
      </c>
    </row>
    <row r="132" spans="1:11" ht="14">
      <c r="A132" s="142">
        <v>214</v>
      </c>
      <c r="B132" s="143"/>
      <c r="C132" s="134"/>
      <c r="D132" s="139">
        <v>42522</v>
      </c>
      <c r="E132" s="83">
        <v>42980</v>
      </c>
      <c r="F132" s="86" t="str">
        <f t="shared" si="9"/>
        <v>Bilan n°6</v>
      </c>
      <c r="G132" s="87"/>
      <c r="H132" s="88">
        <f t="shared" si="1"/>
        <v>43079</v>
      </c>
      <c r="I132" s="90">
        <v>8</v>
      </c>
      <c r="J132" s="93">
        <f t="shared" si="11"/>
        <v>42988</v>
      </c>
      <c r="K132" s="94">
        <f t="shared" si="10"/>
        <v>43173</v>
      </c>
    </row>
    <row r="133" spans="1:11" ht="14">
      <c r="A133" s="142">
        <v>216</v>
      </c>
      <c r="B133" s="143"/>
      <c r="C133" s="134"/>
      <c r="D133" s="139">
        <v>42475</v>
      </c>
      <c r="E133" s="83">
        <v>42815</v>
      </c>
      <c r="F133" s="86" t="str">
        <f t="shared" si="9"/>
        <v>Bilan n°4</v>
      </c>
      <c r="G133" s="115"/>
      <c r="H133" s="88">
        <f t="shared" si="1"/>
        <v>42910</v>
      </c>
      <c r="I133" s="90">
        <v>3</v>
      </c>
      <c r="J133" s="93">
        <f t="shared" si="11"/>
        <v>42818</v>
      </c>
      <c r="K133" s="94">
        <f t="shared" si="10"/>
        <v>43006</v>
      </c>
    </row>
    <row r="134" spans="1:11" ht="14">
      <c r="A134" s="140">
        <v>217</v>
      </c>
      <c r="B134" s="141"/>
      <c r="C134" s="135"/>
      <c r="D134" s="144">
        <v>42474</v>
      </c>
      <c r="E134" s="83">
        <v>42709</v>
      </c>
      <c r="F134" s="86" t="str">
        <f t="shared" si="9"/>
        <v>Bilan n°3</v>
      </c>
      <c r="G134" s="115"/>
      <c r="H134" s="88">
        <f t="shared" si="1"/>
        <v>42807</v>
      </c>
      <c r="I134" s="90">
        <v>8</v>
      </c>
      <c r="J134" s="93">
        <f t="shared" si="11"/>
        <v>42717</v>
      </c>
      <c r="K134" s="94">
        <f t="shared" si="10"/>
        <v>42903</v>
      </c>
    </row>
    <row r="135" spans="1:11" ht="14">
      <c r="A135" s="142">
        <v>218</v>
      </c>
      <c r="B135" s="143"/>
      <c r="C135" s="134"/>
      <c r="D135" s="145">
        <v>42842</v>
      </c>
      <c r="E135" s="83">
        <v>42732</v>
      </c>
      <c r="F135" s="86" t="str">
        <f t="shared" si="9"/>
        <v>Bilan n°1</v>
      </c>
      <c r="G135" s="115"/>
      <c r="H135" s="88">
        <f t="shared" si="1"/>
        <v>42829</v>
      </c>
      <c r="I135" s="90">
        <v>7</v>
      </c>
      <c r="J135" s="93">
        <f t="shared" si="11"/>
        <v>42739</v>
      </c>
      <c r="K135" s="94">
        <f t="shared" si="10"/>
        <v>42924</v>
      </c>
    </row>
    <row r="136" spans="1:11" ht="14">
      <c r="A136" s="140">
        <v>219</v>
      </c>
      <c r="B136" s="141"/>
      <c r="C136" s="135"/>
      <c r="D136" s="144">
        <v>42482</v>
      </c>
      <c r="E136" s="83">
        <v>42482</v>
      </c>
      <c r="F136" s="86" t="str">
        <f t="shared" si="9"/>
        <v>Bilan n°1</v>
      </c>
      <c r="G136" s="115"/>
      <c r="H136" s="88">
        <f t="shared" si="1"/>
        <v>42578</v>
      </c>
      <c r="I136" s="90">
        <v>5</v>
      </c>
      <c r="J136" s="93">
        <f t="shared" si="11"/>
        <v>42487</v>
      </c>
      <c r="K136" s="94">
        <f t="shared" si="10"/>
        <v>42674</v>
      </c>
    </row>
    <row r="137" spans="1:11" ht="14">
      <c r="A137" s="142">
        <v>221</v>
      </c>
      <c r="B137" s="143"/>
      <c r="C137" s="134"/>
      <c r="D137" s="144">
        <v>42480</v>
      </c>
      <c r="E137" s="83">
        <v>42982</v>
      </c>
      <c r="F137" s="86" t="str">
        <f t="shared" si="9"/>
        <v>Bilan n°6</v>
      </c>
      <c r="G137" s="115"/>
      <c r="H137" s="88">
        <f t="shared" si="1"/>
        <v>43080</v>
      </c>
      <c r="I137" s="90">
        <v>7</v>
      </c>
      <c r="J137" s="93">
        <f t="shared" si="11"/>
        <v>42989</v>
      </c>
      <c r="K137" s="94">
        <f t="shared" si="10"/>
        <v>43174</v>
      </c>
    </row>
    <row r="138" spans="1:11" ht="14">
      <c r="A138" s="142">
        <v>224</v>
      </c>
      <c r="B138" s="143"/>
      <c r="C138" s="134"/>
      <c r="D138" s="144">
        <v>42488</v>
      </c>
      <c r="E138" s="83">
        <v>42488</v>
      </c>
      <c r="F138" s="86" t="str">
        <f t="shared" si="9"/>
        <v>Bilan n°1</v>
      </c>
      <c r="G138" s="115"/>
      <c r="H138" s="88">
        <f t="shared" si="1"/>
        <v>42584</v>
      </c>
      <c r="I138" s="90">
        <v>4</v>
      </c>
      <c r="J138" s="93">
        <f t="shared" si="11"/>
        <v>42492</v>
      </c>
      <c r="K138" s="94">
        <f t="shared" si="10"/>
        <v>42680</v>
      </c>
    </row>
    <row r="139" spans="1:11" ht="14">
      <c r="A139" s="140">
        <v>225</v>
      </c>
      <c r="B139" s="141"/>
      <c r="C139" s="135"/>
      <c r="D139" s="139">
        <v>42492</v>
      </c>
      <c r="E139" s="83">
        <v>42821</v>
      </c>
      <c r="F139" s="86" t="str">
        <f t="shared" si="9"/>
        <v>Bilan n°4</v>
      </c>
      <c r="G139" s="115"/>
      <c r="H139" s="88">
        <f t="shared" si="1"/>
        <v>42926</v>
      </c>
      <c r="I139" s="90">
        <v>14</v>
      </c>
      <c r="J139" s="93">
        <f t="shared" si="11"/>
        <v>42835</v>
      </c>
      <c r="K139" s="94">
        <f t="shared" si="10"/>
        <v>43022</v>
      </c>
    </row>
    <row r="140" spans="1:11" ht="14">
      <c r="A140" s="142">
        <v>227</v>
      </c>
      <c r="B140" s="143"/>
      <c r="C140" s="134"/>
      <c r="D140" s="139">
        <v>42492</v>
      </c>
      <c r="E140" s="83">
        <v>42768</v>
      </c>
      <c r="F140" s="86" t="str">
        <f t="shared" si="9"/>
        <v>Bilan n°4</v>
      </c>
      <c r="G140" s="111">
        <v>30</v>
      </c>
      <c r="H140" s="88">
        <f t="shared" si="1"/>
        <v>42909</v>
      </c>
      <c r="I140" s="90">
        <v>22</v>
      </c>
      <c r="J140" s="93">
        <f t="shared" si="11"/>
        <v>42790</v>
      </c>
      <c r="K140" s="94">
        <f t="shared" si="10"/>
        <v>43005</v>
      </c>
    </row>
    <row r="141" spans="1:11" ht="14">
      <c r="A141" s="140">
        <v>228</v>
      </c>
      <c r="B141" s="141"/>
      <c r="C141" s="135"/>
      <c r="D141" s="139">
        <v>42499</v>
      </c>
      <c r="E141" s="83">
        <v>42983</v>
      </c>
      <c r="F141" s="86" t="str">
        <f t="shared" si="9"/>
        <v>Bilan n°6</v>
      </c>
      <c r="G141" s="111">
        <v>20</v>
      </c>
      <c r="H141" s="88">
        <f t="shared" si="1"/>
        <v>43097</v>
      </c>
      <c r="I141" s="90">
        <v>2</v>
      </c>
      <c r="J141" s="106">
        <v>42986</v>
      </c>
      <c r="K141" s="94">
        <f t="shared" si="10"/>
        <v>43191</v>
      </c>
    </row>
    <row r="142" spans="1:11" ht="14">
      <c r="A142" s="142">
        <v>229</v>
      </c>
      <c r="B142" s="143"/>
      <c r="C142" s="134"/>
      <c r="D142" s="139">
        <v>42492</v>
      </c>
      <c r="E142" s="83">
        <v>42816</v>
      </c>
      <c r="F142" s="86" t="str">
        <f t="shared" si="9"/>
        <v>Bilan n°4</v>
      </c>
      <c r="G142" s="115"/>
      <c r="H142" s="88">
        <f t="shared" si="1"/>
        <v>42916</v>
      </c>
      <c r="I142" s="90">
        <v>9</v>
      </c>
      <c r="J142" s="93">
        <f t="shared" ref="J142:J161" si="12">IF(I142="AP","",IF(E142="-","",IF(E142="","",EDATE(E142,0)+I142)))</f>
        <v>42825</v>
      </c>
      <c r="K142" s="94">
        <f t="shared" si="10"/>
        <v>43012</v>
      </c>
    </row>
    <row r="143" spans="1:11" ht="14">
      <c r="A143" s="140">
        <v>230</v>
      </c>
      <c r="B143" s="141"/>
      <c r="C143" s="135"/>
      <c r="D143" s="144">
        <v>42499</v>
      </c>
      <c r="E143" s="83">
        <v>42595</v>
      </c>
      <c r="F143" s="86" t="str">
        <f t="shared" si="9"/>
        <v>Bilan n°2</v>
      </c>
      <c r="G143" s="115"/>
      <c r="H143" s="88">
        <f t="shared" si="1"/>
        <v>42691</v>
      </c>
      <c r="I143" s="90">
        <v>4</v>
      </c>
      <c r="J143" s="93">
        <f t="shared" si="12"/>
        <v>42599</v>
      </c>
      <c r="K143" s="94">
        <f t="shared" si="10"/>
        <v>42787</v>
      </c>
    </row>
    <row r="144" spans="1:11" ht="14">
      <c r="A144" s="142">
        <v>231</v>
      </c>
      <c r="B144" s="143"/>
      <c r="C144" s="134"/>
      <c r="D144" s="139">
        <v>42499</v>
      </c>
      <c r="E144" s="83">
        <v>42699</v>
      </c>
      <c r="F144" s="86" t="str">
        <f t="shared" si="9"/>
        <v>Bilan n°3</v>
      </c>
      <c r="G144" s="115"/>
      <c r="H144" s="88">
        <f t="shared" si="1"/>
        <v>42796</v>
      </c>
      <c r="I144" s="90">
        <v>7</v>
      </c>
      <c r="J144" s="93">
        <f t="shared" si="12"/>
        <v>42706</v>
      </c>
      <c r="K144" s="94">
        <f t="shared" si="10"/>
        <v>42892</v>
      </c>
    </row>
    <row r="145" spans="1:11" ht="14">
      <c r="A145" s="140">
        <v>232</v>
      </c>
      <c r="B145" s="141"/>
      <c r="C145" s="135"/>
      <c r="D145" s="139">
        <v>42499</v>
      </c>
      <c r="E145" s="83">
        <v>42499</v>
      </c>
      <c r="F145" s="86" t="str">
        <f t="shared" si="9"/>
        <v>Bilan n°3</v>
      </c>
      <c r="G145" s="111">
        <v>245</v>
      </c>
      <c r="H145" s="88">
        <f t="shared" si="1"/>
        <v>42838</v>
      </c>
      <c r="I145" s="90">
        <v>2</v>
      </c>
      <c r="J145" s="93">
        <f t="shared" si="12"/>
        <v>42501</v>
      </c>
      <c r="K145" s="94">
        <f t="shared" si="10"/>
        <v>42933</v>
      </c>
    </row>
    <row r="146" spans="1:11" ht="14">
      <c r="A146" s="140">
        <v>234</v>
      </c>
      <c r="B146" s="141"/>
      <c r="C146" s="135"/>
      <c r="D146" s="139">
        <v>42515</v>
      </c>
      <c r="E146" s="83">
        <v>42843</v>
      </c>
      <c r="F146" s="86" t="str">
        <f t="shared" si="9"/>
        <v>Bilan n°4</v>
      </c>
      <c r="G146" s="87"/>
      <c r="H146" s="88">
        <f t="shared" si="1"/>
        <v>42935</v>
      </c>
      <c r="I146" s="90">
        <v>1</v>
      </c>
      <c r="J146" s="93">
        <f t="shared" si="12"/>
        <v>42844</v>
      </c>
      <c r="K146" s="94">
        <f t="shared" si="10"/>
        <v>43031</v>
      </c>
    </row>
    <row r="147" spans="1:11" ht="14">
      <c r="A147" s="142">
        <v>235</v>
      </c>
      <c r="B147" s="143"/>
      <c r="C147" s="134"/>
      <c r="D147" s="139">
        <v>42509</v>
      </c>
      <c r="E147" s="83">
        <v>42667</v>
      </c>
      <c r="F147" s="86" t="str">
        <f t="shared" si="9"/>
        <v>Bilan n°2</v>
      </c>
      <c r="G147" s="115"/>
      <c r="H147" s="88">
        <f t="shared" si="1"/>
        <v>42770</v>
      </c>
      <c r="I147" s="90">
        <v>11</v>
      </c>
      <c r="J147" s="93">
        <f t="shared" si="12"/>
        <v>42678</v>
      </c>
      <c r="K147" s="94">
        <f t="shared" si="10"/>
        <v>42863</v>
      </c>
    </row>
    <row r="148" spans="1:11" ht="14">
      <c r="A148" s="140">
        <v>236</v>
      </c>
      <c r="B148" s="141"/>
      <c r="C148" s="135"/>
      <c r="D148" s="139">
        <v>42515</v>
      </c>
      <c r="E148" s="83">
        <v>42922</v>
      </c>
      <c r="F148" s="86" t="str">
        <f t="shared" si="9"/>
        <v>Bilan n°5</v>
      </c>
      <c r="G148" s="115"/>
      <c r="H148" s="88">
        <f t="shared" si="1"/>
        <v>43019</v>
      </c>
      <c r="I148" s="90">
        <v>5</v>
      </c>
      <c r="J148" s="93">
        <f t="shared" si="12"/>
        <v>42927</v>
      </c>
      <c r="K148" s="94">
        <f t="shared" si="10"/>
        <v>43115</v>
      </c>
    </row>
    <row r="149" spans="1:11" ht="14">
      <c r="A149" s="142">
        <v>237</v>
      </c>
      <c r="B149" s="143"/>
      <c r="C149" s="134"/>
      <c r="D149" s="139">
        <v>42515</v>
      </c>
      <c r="E149" s="83">
        <v>42944</v>
      </c>
      <c r="F149" s="86" t="str">
        <f t="shared" si="9"/>
        <v>Bilan n°5</v>
      </c>
      <c r="G149" s="87"/>
      <c r="H149" s="88">
        <f t="shared" si="1"/>
        <v>43040</v>
      </c>
      <c r="I149" s="90">
        <v>4</v>
      </c>
      <c r="J149" s="93">
        <f t="shared" si="12"/>
        <v>42948</v>
      </c>
      <c r="K149" s="94">
        <f t="shared" si="10"/>
        <v>43136</v>
      </c>
    </row>
    <row r="150" spans="1:11" ht="14">
      <c r="A150" s="142">
        <v>239</v>
      </c>
      <c r="B150" s="143"/>
      <c r="C150" s="134"/>
      <c r="D150" s="144">
        <v>42528</v>
      </c>
      <c r="E150" s="83">
        <v>42990</v>
      </c>
      <c r="F150" s="86" t="str">
        <f t="shared" si="9"/>
        <v>Bilan n°6</v>
      </c>
      <c r="G150" s="115"/>
      <c r="H150" s="88">
        <f t="shared" si="1"/>
        <v>43085</v>
      </c>
      <c r="I150" s="90">
        <v>4</v>
      </c>
      <c r="J150" s="93">
        <f t="shared" si="12"/>
        <v>42994</v>
      </c>
      <c r="K150" s="94">
        <f t="shared" si="10"/>
        <v>43179</v>
      </c>
    </row>
    <row r="151" spans="1:11" ht="14">
      <c r="A151" s="142">
        <v>241</v>
      </c>
      <c r="B151" s="143"/>
      <c r="C151" s="134"/>
      <c r="D151" s="144">
        <v>42535</v>
      </c>
      <c r="E151" s="83">
        <v>42837</v>
      </c>
      <c r="F151" s="86" t="str">
        <f t="shared" si="9"/>
        <v>Bilan n°4</v>
      </c>
      <c r="G151" s="87"/>
      <c r="H151" s="88">
        <f t="shared" si="1"/>
        <v>42930</v>
      </c>
      <c r="I151" s="90">
        <v>2</v>
      </c>
      <c r="J151" s="93">
        <f t="shared" si="12"/>
        <v>42839</v>
      </c>
      <c r="K151" s="94">
        <f t="shared" si="10"/>
        <v>43026</v>
      </c>
    </row>
    <row r="152" spans="1:11" ht="14">
      <c r="A152" s="142">
        <v>243</v>
      </c>
      <c r="B152" s="143"/>
      <c r="C152" s="134"/>
      <c r="D152" s="139">
        <v>42534</v>
      </c>
      <c r="E152" s="83">
        <v>42905</v>
      </c>
      <c r="F152" s="86" t="str">
        <f t="shared" si="9"/>
        <v>Bilan n°5</v>
      </c>
      <c r="G152" s="115"/>
      <c r="H152" s="88">
        <f t="shared" si="1"/>
        <v>43008</v>
      </c>
      <c r="I152" s="90">
        <v>11</v>
      </c>
      <c r="J152" s="93">
        <f t="shared" si="12"/>
        <v>42916</v>
      </c>
      <c r="K152" s="94">
        <f t="shared" si="10"/>
        <v>43103</v>
      </c>
    </row>
    <row r="153" spans="1:11" ht="14">
      <c r="A153" s="140">
        <v>244</v>
      </c>
      <c r="B153" s="141"/>
      <c r="C153" s="135"/>
      <c r="D153" s="139">
        <v>42534</v>
      </c>
      <c r="E153" s="83">
        <v>42982</v>
      </c>
      <c r="F153" s="86" t="str">
        <f t="shared" si="9"/>
        <v>Bilan n°5</v>
      </c>
      <c r="G153" s="115"/>
      <c r="H153" s="88">
        <f t="shared" si="1"/>
        <v>43076</v>
      </c>
      <c r="I153" s="90">
        <v>3</v>
      </c>
      <c r="J153" s="93">
        <f t="shared" si="12"/>
        <v>42985</v>
      </c>
      <c r="K153" s="94">
        <f t="shared" si="10"/>
        <v>43170</v>
      </c>
    </row>
    <row r="154" spans="1:11" ht="14">
      <c r="A154" s="142">
        <v>245</v>
      </c>
      <c r="B154" s="143"/>
      <c r="C154" s="134"/>
      <c r="D154" s="144">
        <v>42531</v>
      </c>
      <c r="E154" s="83">
        <v>42531</v>
      </c>
      <c r="F154" s="86" t="str">
        <f t="shared" si="9"/>
        <v>Bilan n°1</v>
      </c>
      <c r="G154" s="115"/>
      <c r="H154" s="88">
        <f t="shared" si="1"/>
        <v>42626</v>
      </c>
      <c r="I154" s="90">
        <v>3</v>
      </c>
      <c r="J154" s="93">
        <f t="shared" si="12"/>
        <v>42534</v>
      </c>
      <c r="K154" s="94">
        <f t="shared" si="10"/>
        <v>42721</v>
      </c>
    </row>
    <row r="155" spans="1:11" ht="14">
      <c r="A155" s="140">
        <v>246</v>
      </c>
      <c r="B155" s="141"/>
      <c r="C155" s="135"/>
      <c r="D155" s="139">
        <v>42590</v>
      </c>
      <c r="E155" s="83">
        <v>42774</v>
      </c>
      <c r="F155" s="86" t="str">
        <f t="shared" si="9"/>
        <v>Bilan n°3</v>
      </c>
      <c r="G155" s="111">
        <v>30</v>
      </c>
      <c r="H155" s="88">
        <f t="shared" si="1"/>
        <v>42900</v>
      </c>
      <c r="I155" s="90">
        <v>7</v>
      </c>
      <c r="J155" s="93">
        <f t="shared" si="12"/>
        <v>42781</v>
      </c>
      <c r="K155" s="94">
        <f t="shared" si="10"/>
        <v>42996</v>
      </c>
    </row>
    <row r="156" spans="1:11" ht="14">
      <c r="A156" s="140">
        <v>248</v>
      </c>
      <c r="B156" s="141"/>
      <c r="C156" s="135"/>
      <c r="D156" s="139">
        <v>42546</v>
      </c>
      <c r="E156" s="83">
        <v>42851</v>
      </c>
      <c r="F156" s="86" t="str">
        <f t="shared" si="9"/>
        <v>Bilan n°4</v>
      </c>
      <c r="G156" s="87"/>
      <c r="H156" s="88">
        <f t="shared" si="1"/>
        <v>42950</v>
      </c>
      <c r="I156" s="90">
        <v>7</v>
      </c>
      <c r="J156" s="93">
        <f t="shared" si="12"/>
        <v>42858</v>
      </c>
      <c r="K156" s="94">
        <f t="shared" si="10"/>
        <v>43046</v>
      </c>
    </row>
    <row r="157" spans="1:11" ht="14">
      <c r="A157" s="142">
        <v>249</v>
      </c>
      <c r="B157" s="143"/>
      <c r="C157" s="134"/>
      <c r="D157" s="146">
        <v>42534</v>
      </c>
      <c r="E157" s="83">
        <v>42641</v>
      </c>
      <c r="F157" s="86" t="str">
        <f t="shared" si="9"/>
        <v>Bilan n°2</v>
      </c>
      <c r="G157" s="115"/>
      <c r="H157" s="88">
        <f t="shared" si="1"/>
        <v>42737</v>
      </c>
      <c r="I157" s="90">
        <v>4</v>
      </c>
      <c r="J157" s="93">
        <f t="shared" si="12"/>
        <v>42645</v>
      </c>
      <c r="K157" s="94">
        <f t="shared" si="10"/>
        <v>42831</v>
      </c>
    </row>
    <row r="158" spans="1:11" ht="14">
      <c r="A158" s="140">
        <v>250</v>
      </c>
      <c r="B158" s="141"/>
      <c r="C158" s="135"/>
      <c r="D158" s="146">
        <v>42541</v>
      </c>
      <c r="E158" s="83">
        <v>42654</v>
      </c>
      <c r="F158" s="86" t="str">
        <f t="shared" si="9"/>
        <v>Bilan n°2</v>
      </c>
      <c r="G158" s="115"/>
      <c r="H158" s="88">
        <f t="shared" si="1"/>
        <v>42750</v>
      </c>
      <c r="I158" s="90">
        <v>4</v>
      </c>
      <c r="J158" s="93">
        <f t="shared" si="12"/>
        <v>42658</v>
      </c>
      <c r="K158" s="94">
        <f t="shared" si="10"/>
        <v>42844</v>
      </c>
    </row>
    <row r="159" spans="1:11" ht="14">
      <c r="A159" s="142">
        <v>251</v>
      </c>
      <c r="B159" s="143"/>
      <c r="C159" s="134"/>
      <c r="D159" s="146">
        <v>42549</v>
      </c>
      <c r="E159" s="83">
        <v>42811</v>
      </c>
      <c r="F159" s="86" t="str">
        <f t="shared" si="9"/>
        <v>Bilan n°3</v>
      </c>
      <c r="G159" s="115"/>
      <c r="H159" s="88">
        <f t="shared" si="1"/>
        <v>42914</v>
      </c>
      <c r="I159" s="90">
        <v>11</v>
      </c>
      <c r="J159" s="93">
        <f t="shared" si="12"/>
        <v>42822</v>
      </c>
      <c r="K159" s="94">
        <f t="shared" si="10"/>
        <v>43010</v>
      </c>
    </row>
    <row r="160" spans="1:11" ht="14">
      <c r="A160" s="140">
        <v>252</v>
      </c>
      <c r="B160" s="141"/>
      <c r="C160" s="135"/>
      <c r="D160" s="146">
        <v>42548</v>
      </c>
      <c r="E160" s="83">
        <v>42795</v>
      </c>
      <c r="F160" s="86" t="str">
        <f t="shared" si="9"/>
        <v>Bilan n°3</v>
      </c>
      <c r="G160" s="115"/>
      <c r="H160" s="88">
        <f t="shared" si="1"/>
        <v>42890</v>
      </c>
      <c r="I160" s="90">
        <v>3</v>
      </c>
      <c r="J160" s="93">
        <f t="shared" si="12"/>
        <v>42798</v>
      </c>
      <c r="K160" s="94">
        <f t="shared" si="10"/>
        <v>42986</v>
      </c>
    </row>
    <row r="161" spans="1:11" ht="14">
      <c r="A161" s="142">
        <v>253</v>
      </c>
      <c r="B161" s="143"/>
      <c r="C161" s="134"/>
      <c r="D161" s="146">
        <v>42544</v>
      </c>
      <c r="E161" s="83">
        <v>42870</v>
      </c>
      <c r="F161" s="86" t="str">
        <f t="shared" si="9"/>
        <v>Bilan n°4</v>
      </c>
      <c r="G161" s="111">
        <v>7</v>
      </c>
      <c r="H161" s="88">
        <f t="shared" si="1"/>
        <v>42977</v>
      </c>
      <c r="I161" s="90">
        <v>8</v>
      </c>
      <c r="J161" s="93">
        <f t="shared" si="12"/>
        <v>42878</v>
      </c>
      <c r="K161" s="94">
        <f t="shared" si="10"/>
        <v>43073</v>
      </c>
    </row>
    <row r="162" spans="1:11" ht="14">
      <c r="A162" s="140">
        <v>254</v>
      </c>
      <c r="B162" s="141"/>
      <c r="C162" s="135"/>
      <c r="D162" s="146">
        <v>42550</v>
      </c>
      <c r="E162" s="83">
        <v>42761</v>
      </c>
      <c r="F162" s="86" t="str">
        <f t="shared" si="9"/>
        <v>Bilan n°3</v>
      </c>
      <c r="G162" s="115"/>
      <c r="H162" s="88">
        <f t="shared" si="1"/>
        <v>43028</v>
      </c>
      <c r="I162" s="90">
        <v>23</v>
      </c>
      <c r="J162" s="106">
        <v>42936</v>
      </c>
      <c r="K162" s="94">
        <f t="shared" si="10"/>
        <v>43124</v>
      </c>
    </row>
    <row r="163" spans="1:11" ht="14">
      <c r="A163" s="142">
        <v>255</v>
      </c>
      <c r="B163" s="143"/>
      <c r="C163" s="134"/>
      <c r="D163" s="146">
        <v>42583</v>
      </c>
      <c r="E163" s="83">
        <v>42933</v>
      </c>
      <c r="F163" s="86" t="str">
        <f t="shared" si="9"/>
        <v>Bilan n°4</v>
      </c>
      <c r="G163" s="115"/>
      <c r="H163" s="88">
        <f t="shared" si="1"/>
        <v>43028</v>
      </c>
      <c r="I163" s="90">
        <v>3</v>
      </c>
      <c r="J163" s="93">
        <f t="shared" ref="J163:J190" si="13">IF(I163="AP","",IF(E163="-","",IF(E163="","",EDATE(E163,0)+I163)))</f>
        <v>42936</v>
      </c>
      <c r="K163" s="94">
        <f t="shared" si="10"/>
        <v>43124</v>
      </c>
    </row>
    <row r="164" spans="1:11" ht="14">
      <c r="A164" s="140">
        <v>256</v>
      </c>
      <c r="B164" s="141"/>
      <c r="C164" s="135"/>
      <c r="D164" s="146">
        <v>42586</v>
      </c>
      <c r="E164" s="83">
        <v>42824</v>
      </c>
      <c r="F164" s="86" t="str">
        <f t="shared" si="9"/>
        <v>Bilan n°3</v>
      </c>
      <c r="G164" s="115"/>
      <c r="H164" s="88">
        <f t="shared" si="1"/>
        <v>42923</v>
      </c>
      <c r="I164" s="90">
        <v>8</v>
      </c>
      <c r="J164" s="93">
        <f t="shared" si="13"/>
        <v>42832</v>
      </c>
      <c r="K164" s="94">
        <f t="shared" si="10"/>
        <v>43019</v>
      </c>
    </row>
    <row r="165" spans="1:11" ht="14">
      <c r="A165" s="142">
        <v>257</v>
      </c>
      <c r="B165" s="143"/>
      <c r="C165" s="134"/>
      <c r="D165" s="146">
        <v>42550</v>
      </c>
      <c r="E165" s="83">
        <v>42655</v>
      </c>
      <c r="F165" s="86" t="str">
        <f t="shared" si="9"/>
        <v>Bilan n°2</v>
      </c>
      <c r="G165" s="115"/>
      <c r="H165" s="88">
        <f t="shared" si="1"/>
        <v>42761</v>
      </c>
      <c r="I165" s="90">
        <v>14</v>
      </c>
      <c r="J165" s="93">
        <f t="shared" si="13"/>
        <v>42669</v>
      </c>
      <c r="K165" s="94">
        <f t="shared" si="10"/>
        <v>42855</v>
      </c>
    </row>
    <row r="166" spans="1:11" ht="14">
      <c r="A166" s="140">
        <v>258</v>
      </c>
      <c r="B166" s="141"/>
      <c r="C166" s="135"/>
      <c r="D166" s="147">
        <v>42558</v>
      </c>
      <c r="E166" s="83">
        <v>42558</v>
      </c>
      <c r="F166" s="86" t="str">
        <f t="shared" si="9"/>
        <v>Bilan n°1</v>
      </c>
      <c r="G166" s="115"/>
      <c r="H166" s="88">
        <f t="shared" si="1"/>
        <v>42655</v>
      </c>
      <c r="I166" s="90">
        <v>5</v>
      </c>
      <c r="J166" s="93">
        <f t="shared" si="13"/>
        <v>42563</v>
      </c>
      <c r="K166" s="94">
        <f t="shared" si="10"/>
        <v>42751</v>
      </c>
    </row>
    <row r="167" spans="1:11" ht="14">
      <c r="A167" s="142">
        <v>259</v>
      </c>
      <c r="B167" s="143"/>
      <c r="C167" s="134"/>
      <c r="D167" s="147">
        <v>42555</v>
      </c>
      <c r="E167" s="83">
        <v>42555</v>
      </c>
      <c r="F167" s="86" t="str">
        <f t="shared" si="9"/>
        <v>Bilan n°1</v>
      </c>
      <c r="G167" s="115"/>
      <c r="H167" s="88">
        <f t="shared" si="1"/>
        <v>42651</v>
      </c>
      <c r="I167" s="90">
        <v>4</v>
      </c>
      <c r="J167" s="93">
        <f t="shared" si="13"/>
        <v>42559</v>
      </c>
      <c r="K167" s="94">
        <f t="shared" si="10"/>
        <v>42747</v>
      </c>
    </row>
    <row r="168" spans="1:11" ht="14">
      <c r="A168" s="140">
        <v>261</v>
      </c>
      <c r="B168" s="141"/>
      <c r="C168" s="135"/>
      <c r="D168" s="146">
        <v>42560</v>
      </c>
      <c r="E168" s="83">
        <v>42959</v>
      </c>
      <c r="F168" s="86" t="str">
        <f t="shared" si="9"/>
        <v>Bilan n°5</v>
      </c>
      <c r="G168" s="87"/>
      <c r="H168" s="88">
        <f t="shared" si="1"/>
        <v>43057</v>
      </c>
      <c r="I168" s="90">
        <v>6</v>
      </c>
      <c r="J168" s="93">
        <f t="shared" si="13"/>
        <v>42965</v>
      </c>
      <c r="K168" s="94">
        <f t="shared" si="10"/>
        <v>43153</v>
      </c>
    </row>
    <row r="169" spans="1:11" ht="14">
      <c r="A169" s="140">
        <v>264</v>
      </c>
      <c r="B169" s="141"/>
      <c r="C169" s="135"/>
      <c r="D169" s="146">
        <v>42570</v>
      </c>
      <c r="E169" s="83">
        <v>42653</v>
      </c>
      <c r="F169" s="86" t="str">
        <f t="shared" si="9"/>
        <v>Bilan n°1</v>
      </c>
      <c r="G169" s="115"/>
      <c r="H169" s="88">
        <f t="shared" si="1"/>
        <v>42749</v>
      </c>
      <c r="I169" s="90">
        <v>4</v>
      </c>
      <c r="J169" s="93">
        <f t="shared" si="13"/>
        <v>42657</v>
      </c>
      <c r="K169" s="94">
        <f t="shared" si="10"/>
        <v>42843</v>
      </c>
    </row>
    <row r="170" spans="1:11" ht="14">
      <c r="A170" s="142">
        <v>266</v>
      </c>
      <c r="B170" s="143"/>
      <c r="C170" s="134"/>
      <c r="D170" s="146">
        <v>42569</v>
      </c>
      <c r="E170" s="83">
        <v>42873</v>
      </c>
      <c r="F170" s="86" t="str">
        <f t="shared" si="9"/>
        <v>Bilan n°4</v>
      </c>
      <c r="G170" s="115"/>
      <c r="H170" s="88">
        <f t="shared" si="1"/>
        <v>42969</v>
      </c>
      <c r="I170" s="90">
        <v>4</v>
      </c>
      <c r="J170" s="93">
        <f t="shared" si="13"/>
        <v>42877</v>
      </c>
      <c r="K170" s="94">
        <f t="shared" si="10"/>
        <v>43065</v>
      </c>
    </row>
    <row r="171" spans="1:11" ht="14">
      <c r="A171" s="140">
        <v>267</v>
      </c>
      <c r="B171" s="141"/>
      <c r="C171" s="135"/>
      <c r="D171" s="146">
        <v>42572</v>
      </c>
      <c r="E171" s="83">
        <v>42831</v>
      </c>
      <c r="F171" s="86" t="str">
        <f t="shared" si="9"/>
        <v>Bilan n°3</v>
      </c>
      <c r="G171" s="115"/>
      <c r="H171" s="88">
        <f t="shared" si="1"/>
        <v>42928</v>
      </c>
      <c r="I171" s="90">
        <v>6</v>
      </c>
      <c r="J171" s="93">
        <f t="shared" si="13"/>
        <v>42837</v>
      </c>
      <c r="K171" s="94">
        <f t="shared" si="10"/>
        <v>43024</v>
      </c>
    </row>
    <row r="172" spans="1:11" ht="14">
      <c r="A172" s="142">
        <v>268</v>
      </c>
      <c r="B172" s="143"/>
      <c r="C172" s="134"/>
      <c r="D172" s="147">
        <v>42605</v>
      </c>
      <c r="E172" s="83">
        <v>42605</v>
      </c>
      <c r="F172" s="86" t="str">
        <f t="shared" si="9"/>
        <v>Bilan n°1</v>
      </c>
      <c r="G172" s="115"/>
      <c r="H172" s="88">
        <f t="shared" si="1"/>
        <v>42701</v>
      </c>
      <c r="I172" s="90">
        <v>4</v>
      </c>
      <c r="J172" s="93">
        <f t="shared" si="13"/>
        <v>42609</v>
      </c>
      <c r="K172" s="94">
        <f t="shared" si="10"/>
        <v>42797</v>
      </c>
    </row>
    <row r="173" spans="1:11" ht="14">
      <c r="A173" s="140">
        <v>269</v>
      </c>
      <c r="B173" s="141"/>
      <c r="C173" s="135"/>
      <c r="D173" s="146">
        <v>42584</v>
      </c>
      <c r="E173" s="83">
        <v>42767</v>
      </c>
      <c r="F173" s="86" t="str">
        <f t="shared" si="9"/>
        <v>Bilan n°3</v>
      </c>
      <c r="G173" s="111">
        <v>60</v>
      </c>
      <c r="H173" s="88">
        <f t="shared" si="1"/>
        <v>42920</v>
      </c>
      <c r="I173" s="90">
        <v>4</v>
      </c>
      <c r="J173" s="93">
        <f t="shared" si="13"/>
        <v>42771</v>
      </c>
      <c r="K173" s="94">
        <f t="shared" si="10"/>
        <v>43016</v>
      </c>
    </row>
    <row r="174" spans="1:11" ht="14">
      <c r="A174" s="140">
        <v>271</v>
      </c>
      <c r="B174" s="141"/>
      <c r="C174" s="135"/>
      <c r="D174" s="146">
        <v>42584</v>
      </c>
      <c r="E174" s="83">
        <v>42810</v>
      </c>
      <c r="F174" s="86" t="str">
        <f t="shared" si="9"/>
        <v>Bilan n°3</v>
      </c>
      <c r="G174" s="115"/>
      <c r="H174" s="88">
        <f t="shared" si="1"/>
        <v>42908</v>
      </c>
      <c r="I174" s="90">
        <v>6</v>
      </c>
      <c r="J174" s="93">
        <f t="shared" si="13"/>
        <v>42816</v>
      </c>
      <c r="K174" s="94">
        <f t="shared" si="10"/>
        <v>43004</v>
      </c>
    </row>
    <row r="175" spans="1:11" ht="14">
      <c r="A175" s="140">
        <v>273</v>
      </c>
      <c r="B175" s="141"/>
      <c r="C175" s="135"/>
      <c r="D175" s="146">
        <v>42585</v>
      </c>
      <c r="E175" s="83">
        <v>42884</v>
      </c>
      <c r="F175" s="86" t="str">
        <f t="shared" si="9"/>
        <v>Bilan n°4</v>
      </c>
      <c r="G175" s="115"/>
      <c r="H175" s="88">
        <f t="shared" si="1"/>
        <v>42980</v>
      </c>
      <c r="I175" s="90">
        <v>4</v>
      </c>
      <c r="J175" s="93">
        <f t="shared" si="13"/>
        <v>42888</v>
      </c>
      <c r="K175" s="94">
        <f t="shared" si="10"/>
        <v>43075</v>
      </c>
    </row>
    <row r="176" spans="1:11" ht="14">
      <c r="A176" s="142">
        <v>274</v>
      </c>
      <c r="B176" s="143"/>
      <c r="C176" s="134"/>
      <c r="D176" s="146">
        <v>42590</v>
      </c>
      <c r="E176" s="83">
        <v>42787</v>
      </c>
      <c r="F176" s="86" t="str">
        <f t="shared" si="9"/>
        <v>Bilan n°3</v>
      </c>
      <c r="G176" s="115"/>
      <c r="H176" s="88">
        <f t="shared" si="1"/>
        <v>42880</v>
      </c>
      <c r="I176" s="90">
        <v>4</v>
      </c>
      <c r="J176" s="93">
        <f t="shared" si="13"/>
        <v>42791</v>
      </c>
      <c r="K176" s="94">
        <f t="shared" si="10"/>
        <v>42976</v>
      </c>
    </row>
    <row r="177" spans="1:11" ht="14">
      <c r="A177" s="140">
        <v>276</v>
      </c>
      <c r="B177" s="141"/>
      <c r="C177" s="135"/>
      <c r="D177" s="146">
        <v>42586</v>
      </c>
      <c r="E177" s="83">
        <v>42920</v>
      </c>
      <c r="F177" s="86" t="str">
        <f t="shared" si="9"/>
        <v>Bilan n°4</v>
      </c>
      <c r="G177" s="115"/>
      <c r="H177" s="88">
        <f t="shared" si="1"/>
        <v>43016</v>
      </c>
      <c r="I177" s="90">
        <v>4</v>
      </c>
      <c r="J177" s="93">
        <f t="shared" si="13"/>
        <v>42924</v>
      </c>
      <c r="K177" s="94">
        <f t="shared" si="10"/>
        <v>43112</v>
      </c>
    </row>
    <row r="178" spans="1:11" ht="14">
      <c r="A178" s="142">
        <v>277</v>
      </c>
      <c r="B178" s="143"/>
      <c r="C178" s="134"/>
      <c r="D178" s="146">
        <v>42605</v>
      </c>
      <c r="E178" s="83">
        <v>42774</v>
      </c>
      <c r="F178" s="86" t="str">
        <f t="shared" si="9"/>
        <v>Bilan n°3</v>
      </c>
      <c r="G178" s="111">
        <v>60</v>
      </c>
      <c r="H178" s="88">
        <f t="shared" si="1"/>
        <v>42930</v>
      </c>
      <c r="I178" s="90">
        <v>7</v>
      </c>
      <c r="J178" s="93">
        <f t="shared" si="13"/>
        <v>42781</v>
      </c>
      <c r="K178" s="94">
        <f t="shared" si="10"/>
        <v>43026</v>
      </c>
    </row>
    <row r="179" spans="1:11" ht="14">
      <c r="A179" s="140">
        <v>278</v>
      </c>
      <c r="B179" s="141"/>
      <c r="C179" s="135"/>
      <c r="D179" s="146">
        <v>42611</v>
      </c>
      <c r="E179" s="83">
        <v>42934</v>
      </c>
      <c r="F179" s="86" t="str">
        <f t="shared" si="9"/>
        <v>Bilan n°4</v>
      </c>
      <c r="G179" s="87"/>
      <c r="H179" s="88">
        <f t="shared" si="1"/>
        <v>43074</v>
      </c>
      <c r="I179" s="90">
        <v>49</v>
      </c>
      <c r="J179" s="93">
        <f t="shared" si="13"/>
        <v>42983</v>
      </c>
      <c r="K179" s="94">
        <f t="shared" si="10"/>
        <v>43168</v>
      </c>
    </row>
    <row r="180" spans="1:11" ht="14">
      <c r="A180" s="142">
        <v>279</v>
      </c>
      <c r="B180" s="143"/>
      <c r="C180" s="134"/>
      <c r="D180" s="146">
        <v>42600</v>
      </c>
      <c r="E180" s="83">
        <v>42786</v>
      </c>
      <c r="F180" s="86" t="str">
        <f t="shared" si="9"/>
        <v>Bilan n°3</v>
      </c>
      <c r="G180" s="115"/>
      <c r="H180" s="88">
        <f t="shared" si="1"/>
        <v>42878</v>
      </c>
      <c r="I180" s="90">
        <v>3</v>
      </c>
      <c r="J180" s="93">
        <f t="shared" si="13"/>
        <v>42789</v>
      </c>
      <c r="K180" s="94">
        <f t="shared" si="10"/>
        <v>42974</v>
      </c>
    </row>
    <row r="181" spans="1:11" ht="14">
      <c r="A181" s="140">
        <v>280</v>
      </c>
      <c r="B181" s="141"/>
      <c r="C181" s="135"/>
      <c r="D181" s="146">
        <v>42600</v>
      </c>
      <c r="E181" s="83">
        <v>42793</v>
      </c>
      <c r="F181" s="86" t="str">
        <f t="shared" si="9"/>
        <v>Bilan n°3</v>
      </c>
      <c r="G181" s="115"/>
      <c r="H181" s="88">
        <f t="shared" si="1"/>
        <v>42889</v>
      </c>
      <c r="I181" s="90">
        <v>4</v>
      </c>
      <c r="J181" s="93">
        <f t="shared" si="13"/>
        <v>42797</v>
      </c>
      <c r="K181" s="94">
        <f t="shared" si="10"/>
        <v>42985</v>
      </c>
    </row>
    <row r="182" spans="1:11" ht="14">
      <c r="A182" s="140">
        <v>282</v>
      </c>
      <c r="B182" s="141"/>
      <c r="C182" s="135"/>
      <c r="D182" s="146">
        <v>42605</v>
      </c>
      <c r="E182" s="83">
        <v>42937</v>
      </c>
      <c r="F182" s="86" t="str">
        <f t="shared" si="9"/>
        <v>Bilan n°4</v>
      </c>
      <c r="G182" s="115"/>
      <c r="H182" s="88">
        <f t="shared" si="1"/>
        <v>43033</v>
      </c>
      <c r="I182" s="90">
        <v>4</v>
      </c>
      <c r="J182" s="93">
        <f t="shared" si="13"/>
        <v>42941</v>
      </c>
      <c r="K182" s="94">
        <f t="shared" si="10"/>
        <v>43129</v>
      </c>
    </row>
    <row r="183" spans="1:11" ht="14">
      <c r="A183" s="142">
        <v>283</v>
      </c>
      <c r="B183" s="143"/>
      <c r="C183" s="134"/>
      <c r="D183" s="146">
        <v>42604</v>
      </c>
      <c r="E183" s="83">
        <v>42933</v>
      </c>
      <c r="F183" s="86" t="str">
        <f t="shared" si="9"/>
        <v>Bilan n°4</v>
      </c>
      <c r="G183" s="115"/>
      <c r="H183" s="88">
        <f t="shared" si="1"/>
        <v>43027</v>
      </c>
      <c r="I183" s="90">
        <v>2</v>
      </c>
      <c r="J183" s="93">
        <f t="shared" si="13"/>
        <v>42935</v>
      </c>
      <c r="K183" s="94">
        <f t="shared" si="10"/>
        <v>43123</v>
      </c>
    </row>
    <row r="184" spans="1:11" ht="14">
      <c r="A184" s="140">
        <v>284</v>
      </c>
      <c r="B184" s="141"/>
      <c r="C184" s="135"/>
      <c r="D184" s="146">
        <v>42606</v>
      </c>
      <c r="E184" s="83">
        <v>43013</v>
      </c>
      <c r="F184" s="86" t="str">
        <f t="shared" si="9"/>
        <v>Bilan n°5</v>
      </c>
      <c r="G184" s="111">
        <v>30</v>
      </c>
      <c r="H184" s="88">
        <f t="shared" si="1"/>
        <v>43143</v>
      </c>
      <c r="I184" s="90">
        <v>8</v>
      </c>
      <c r="J184" s="93">
        <f t="shared" si="13"/>
        <v>43021</v>
      </c>
      <c r="K184" s="94">
        <f t="shared" si="10"/>
        <v>43236</v>
      </c>
    </row>
    <row r="185" spans="1:11" ht="14">
      <c r="A185" s="142">
        <v>285</v>
      </c>
      <c r="B185" s="143"/>
      <c r="C185" s="134"/>
      <c r="D185" s="146">
        <v>42634</v>
      </c>
      <c r="E185" s="83">
        <v>42937</v>
      </c>
      <c r="F185" s="86" t="str">
        <f t="shared" si="9"/>
        <v>Bilan n°4</v>
      </c>
      <c r="G185" s="87"/>
      <c r="H185" s="88">
        <f t="shared" si="1"/>
        <v>43034</v>
      </c>
      <c r="I185" s="90">
        <v>5</v>
      </c>
      <c r="J185" s="93">
        <f t="shared" si="13"/>
        <v>42942</v>
      </c>
      <c r="K185" s="94">
        <f t="shared" si="10"/>
        <v>43130</v>
      </c>
    </row>
    <row r="186" spans="1:11" ht="14">
      <c r="A186" s="140">
        <v>286</v>
      </c>
      <c r="B186" s="141"/>
      <c r="C186" s="135"/>
      <c r="D186" s="146">
        <v>42607</v>
      </c>
      <c r="E186" s="83">
        <v>42747</v>
      </c>
      <c r="F186" s="86" t="str">
        <f t="shared" si="9"/>
        <v>Bilan n°2</v>
      </c>
      <c r="G186" s="111">
        <v>35</v>
      </c>
      <c r="H186" s="88">
        <f t="shared" si="1"/>
        <v>42872</v>
      </c>
      <c r="I186" s="90"/>
      <c r="J186" s="93">
        <f t="shared" si="13"/>
        <v>42747</v>
      </c>
      <c r="K186" s="94">
        <f t="shared" si="10"/>
        <v>42968</v>
      </c>
    </row>
    <row r="187" spans="1:11" ht="14">
      <c r="A187" s="142">
        <v>288</v>
      </c>
      <c r="B187" s="143"/>
      <c r="C187" s="134"/>
      <c r="D187" s="146">
        <v>42599</v>
      </c>
      <c r="E187" s="83">
        <v>42884</v>
      </c>
      <c r="F187" s="86" t="str">
        <f t="shared" si="9"/>
        <v>Bilan n°4</v>
      </c>
      <c r="G187" s="111">
        <v>30</v>
      </c>
      <c r="H187" s="88">
        <f t="shared" si="1"/>
        <v>43009</v>
      </c>
      <c r="I187" s="90">
        <v>3</v>
      </c>
      <c r="J187" s="93">
        <f t="shared" si="13"/>
        <v>42887</v>
      </c>
      <c r="K187" s="94">
        <f t="shared" si="10"/>
        <v>43105</v>
      </c>
    </row>
    <row r="188" spans="1:11" ht="14">
      <c r="A188" s="140">
        <v>289</v>
      </c>
      <c r="B188" s="141"/>
      <c r="C188" s="135"/>
      <c r="D188" s="146">
        <v>42605</v>
      </c>
      <c r="E188" s="83">
        <v>42970</v>
      </c>
      <c r="F188" s="86" t="str">
        <f t="shared" si="9"/>
        <v>Bilan n°5</v>
      </c>
      <c r="G188" s="115"/>
      <c r="H188" s="88">
        <f t="shared" si="1"/>
        <v>43069</v>
      </c>
      <c r="I188" s="90">
        <v>7</v>
      </c>
      <c r="J188" s="93">
        <f t="shared" si="13"/>
        <v>42977</v>
      </c>
      <c r="K188" s="94">
        <f t="shared" si="10"/>
        <v>43163</v>
      </c>
    </row>
    <row r="189" spans="1:11" ht="14">
      <c r="A189" s="142">
        <v>290</v>
      </c>
      <c r="B189" s="143"/>
      <c r="C189" s="134"/>
      <c r="D189" s="146">
        <v>42607</v>
      </c>
      <c r="E189" s="83">
        <v>42899</v>
      </c>
      <c r="F189" s="86" t="str">
        <f t="shared" si="9"/>
        <v>Bilan n°4</v>
      </c>
      <c r="G189" s="115"/>
      <c r="H189" s="88">
        <f t="shared" si="1"/>
        <v>43033</v>
      </c>
      <c r="I189" s="90">
        <v>42</v>
      </c>
      <c r="J189" s="93">
        <f t="shared" si="13"/>
        <v>42941</v>
      </c>
      <c r="K189" s="94">
        <f t="shared" si="10"/>
        <v>43129</v>
      </c>
    </row>
    <row r="190" spans="1:11" ht="14">
      <c r="A190" s="142">
        <v>292</v>
      </c>
      <c r="B190" s="143"/>
      <c r="C190" s="134"/>
      <c r="D190" s="146">
        <v>42604</v>
      </c>
      <c r="E190" s="83">
        <v>42719</v>
      </c>
      <c r="F190" s="86" t="str">
        <f t="shared" si="9"/>
        <v>Bilan n°2</v>
      </c>
      <c r="G190" s="111">
        <v>47</v>
      </c>
      <c r="H190" s="88">
        <f t="shared" si="1"/>
        <v>42862</v>
      </c>
      <c r="I190" s="90">
        <v>6</v>
      </c>
      <c r="J190" s="93">
        <f t="shared" si="13"/>
        <v>42725</v>
      </c>
      <c r="K190" s="94">
        <f t="shared" si="10"/>
        <v>42958</v>
      </c>
    </row>
    <row r="191" spans="1:11" ht="14">
      <c r="A191" s="140">
        <v>295</v>
      </c>
      <c r="B191" s="141"/>
      <c r="C191" s="135"/>
      <c r="D191" s="146">
        <v>42604</v>
      </c>
      <c r="E191" s="83">
        <v>42954</v>
      </c>
      <c r="F191" s="86" t="str">
        <f t="shared" si="9"/>
        <v>Bilan n°4</v>
      </c>
      <c r="G191" s="115"/>
      <c r="H191" s="88">
        <f t="shared" si="1"/>
        <v>43047</v>
      </c>
      <c r="I191" s="90">
        <v>1</v>
      </c>
      <c r="J191" s="106">
        <v>42955</v>
      </c>
      <c r="K191" s="94">
        <f t="shared" si="10"/>
        <v>43143</v>
      </c>
    </row>
    <row r="192" spans="1:11" ht="14">
      <c r="A192" s="142">
        <v>296</v>
      </c>
      <c r="B192" s="143"/>
      <c r="C192" s="134"/>
      <c r="D192" s="146">
        <v>42608</v>
      </c>
      <c r="E192" s="83">
        <v>42887</v>
      </c>
      <c r="F192" s="86" t="str">
        <f t="shared" si="9"/>
        <v>Bilan n°4</v>
      </c>
      <c r="G192" s="111"/>
      <c r="H192" s="88">
        <f t="shared" si="1"/>
        <v>43104</v>
      </c>
      <c r="I192" s="90">
        <v>125</v>
      </c>
      <c r="J192" s="93">
        <f t="shared" ref="J192:J206" si="14">IF(I192="AP","",IF(E192="-","",IF(E192="","",EDATE(E192,0)+I192)))</f>
        <v>43012</v>
      </c>
      <c r="K192" s="94">
        <f t="shared" si="10"/>
        <v>43198</v>
      </c>
    </row>
    <row r="193" spans="1:11" ht="14">
      <c r="A193" s="140">
        <v>297</v>
      </c>
      <c r="B193" s="141"/>
      <c r="C193" s="135"/>
      <c r="D193" s="146">
        <v>42609</v>
      </c>
      <c r="E193" s="83">
        <v>42839</v>
      </c>
      <c r="F193" s="86" t="str">
        <f t="shared" si="9"/>
        <v>Bilan n°3</v>
      </c>
      <c r="G193" s="87"/>
      <c r="H193" s="88">
        <f t="shared" si="1"/>
        <v>42930</v>
      </c>
      <c r="I193" s="90"/>
      <c r="J193" s="93">
        <f t="shared" si="14"/>
        <v>42839</v>
      </c>
      <c r="K193" s="94">
        <f t="shared" si="10"/>
        <v>43026</v>
      </c>
    </row>
    <row r="194" spans="1:11" ht="14">
      <c r="A194" s="142">
        <v>298</v>
      </c>
      <c r="B194" s="143"/>
      <c r="C194" s="134"/>
      <c r="D194" s="146">
        <v>42606</v>
      </c>
      <c r="E194" s="83">
        <v>42965</v>
      </c>
      <c r="F194" s="86" t="str">
        <f t="shared" si="9"/>
        <v>Bilan n°4</v>
      </c>
      <c r="G194" s="115"/>
      <c r="H194" s="88">
        <f t="shared" si="1"/>
        <v>43061</v>
      </c>
      <c r="I194" s="90">
        <v>4</v>
      </c>
      <c r="J194" s="93">
        <f t="shared" si="14"/>
        <v>42969</v>
      </c>
      <c r="K194" s="94">
        <f t="shared" si="10"/>
        <v>43157</v>
      </c>
    </row>
    <row r="195" spans="1:11" ht="14">
      <c r="A195" s="140">
        <v>299</v>
      </c>
      <c r="B195" s="141"/>
      <c r="C195" s="135"/>
      <c r="D195" s="146">
        <v>42614</v>
      </c>
      <c r="E195" s="83">
        <v>42852</v>
      </c>
      <c r="F195" s="86" t="str">
        <f t="shared" si="9"/>
        <v>Bilan n°3</v>
      </c>
      <c r="G195" s="115"/>
      <c r="H195" s="88" t="e">
        <f t="shared" si="1"/>
        <v>#VALUE!</v>
      </c>
      <c r="I195" s="90" t="s">
        <v>28</v>
      </c>
      <c r="J195" s="93" t="str">
        <f t="shared" si="14"/>
        <v/>
      </c>
      <c r="K195" s="94" t="e">
        <f t="shared" si="10"/>
        <v>#VALUE!</v>
      </c>
    </row>
    <row r="196" spans="1:11" ht="14">
      <c r="A196" s="142">
        <v>300</v>
      </c>
      <c r="B196" s="143"/>
      <c r="C196" s="134"/>
      <c r="D196" s="146">
        <v>42614</v>
      </c>
      <c r="E196" s="83">
        <v>42985</v>
      </c>
      <c r="F196" s="86" t="str">
        <f t="shared" si="9"/>
        <v>Bilan n°5</v>
      </c>
      <c r="G196" s="115"/>
      <c r="H196" s="88">
        <f t="shared" si="1"/>
        <v>43080</v>
      </c>
      <c r="I196" s="90">
        <v>4</v>
      </c>
      <c r="J196" s="93">
        <f t="shared" si="14"/>
        <v>42989</v>
      </c>
      <c r="K196" s="94">
        <f t="shared" si="10"/>
        <v>43174</v>
      </c>
    </row>
    <row r="197" spans="1:11" ht="14">
      <c r="A197" s="142">
        <v>302</v>
      </c>
      <c r="B197" s="143"/>
      <c r="C197" s="134"/>
      <c r="D197" s="148">
        <v>42608</v>
      </c>
      <c r="E197" s="83">
        <v>42887</v>
      </c>
      <c r="F197" s="86" t="str">
        <f t="shared" si="9"/>
        <v>Bilan n°4</v>
      </c>
      <c r="G197" s="111"/>
      <c r="H197" s="88">
        <f t="shared" si="1"/>
        <v>42984</v>
      </c>
      <c r="I197" s="90">
        <v>5</v>
      </c>
      <c r="J197" s="93">
        <f t="shared" si="14"/>
        <v>42892</v>
      </c>
      <c r="K197" s="94">
        <f t="shared" si="10"/>
        <v>43079</v>
      </c>
    </row>
    <row r="198" spans="1:11" ht="14">
      <c r="A198" s="140">
        <v>304</v>
      </c>
      <c r="B198" s="141"/>
      <c r="C198" s="135"/>
      <c r="D198" s="146">
        <v>42615</v>
      </c>
      <c r="E198" s="83">
        <v>42765</v>
      </c>
      <c r="F198" s="86" t="str">
        <f t="shared" si="9"/>
        <v>Bilan n°2</v>
      </c>
      <c r="G198" s="115"/>
      <c r="H198" s="88">
        <f t="shared" si="1"/>
        <v>42855</v>
      </c>
      <c r="I198" s="120"/>
      <c r="J198" s="93">
        <f t="shared" si="14"/>
        <v>42765</v>
      </c>
      <c r="K198" s="94">
        <f t="shared" si="10"/>
        <v>42950</v>
      </c>
    </row>
    <row r="199" spans="1:11" ht="14">
      <c r="A199" s="142">
        <v>305</v>
      </c>
      <c r="B199" s="143"/>
      <c r="C199" s="134"/>
      <c r="D199" s="146">
        <v>42615</v>
      </c>
      <c r="E199" s="83">
        <v>42765</v>
      </c>
      <c r="F199" s="86" t="str">
        <f t="shared" si="9"/>
        <v>Bilan n°2</v>
      </c>
      <c r="G199" s="115"/>
      <c r="H199" s="88">
        <f t="shared" si="1"/>
        <v>42855</v>
      </c>
      <c r="I199" s="120"/>
      <c r="J199" s="93">
        <f t="shared" si="14"/>
        <v>42765</v>
      </c>
      <c r="K199" s="94">
        <f t="shared" si="10"/>
        <v>42950</v>
      </c>
    </row>
    <row r="200" spans="1:11" ht="14">
      <c r="A200" s="140">
        <v>306</v>
      </c>
      <c r="B200" s="141"/>
      <c r="C200" s="135"/>
      <c r="D200" s="147">
        <v>42606</v>
      </c>
      <c r="E200" s="83">
        <v>42514</v>
      </c>
      <c r="F200" s="86" t="str">
        <f t="shared" si="9"/>
        <v>Bilan n°1</v>
      </c>
      <c r="G200" s="115"/>
      <c r="H200" s="88">
        <f t="shared" si="1"/>
        <v>42606</v>
      </c>
      <c r="I200" s="120"/>
      <c r="J200" s="93">
        <f t="shared" si="14"/>
        <v>42514</v>
      </c>
      <c r="K200" s="94">
        <f t="shared" si="10"/>
        <v>42702</v>
      </c>
    </row>
    <row r="201" spans="1:11" ht="14">
      <c r="A201" s="142">
        <v>307</v>
      </c>
      <c r="B201" s="143"/>
      <c r="C201" s="134"/>
      <c r="D201" s="149">
        <v>42618</v>
      </c>
      <c r="E201" s="83">
        <v>42618</v>
      </c>
      <c r="F201" s="86" t="str">
        <f t="shared" si="9"/>
        <v>Bilan n°1</v>
      </c>
      <c r="G201" s="115"/>
      <c r="H201" s="88">
        <f t="shared" si="1"/>
        <v>42709</v>
      </c>
      <c r="I201" s="120"/>
      <c r="J201" s="93">
        <f t="shared" si="14"/>
        <v>42618</v>
      </c>
      <c r="K201" s="94">
        <f t="shared" si="10"/>
        <v>42803</v>
      </c>
    </row>
    <row r="202" spans="1:11" ht="14">
      <c r="A202" s="140">
        <v>308</v>
      </c>
      <c r="B202" s="141"/>
      <c r="C202" s="135"/>
      <c r="D202" s="146">
        <v>42608</v>
      </c>
      <c r="E202" s="83">
        <v>42767</v>
      </c>
      <c r="F202" s="86" t="str">
        <f t="shared" si="9"/>
        <v>Bilan n°2</v>
      </c>
      <c r="G202" s="115"/>
      <c r="H202" s="88">
        <f t="shared" si="1"/>
        <v>42856</v>
      </c>
      <c r="I202" s="120"/>
      <c r="J202" s="93">
        <f t="shared" si="14"/>
        <v>42767</v>
      </c>
      <c r="K202" s="94">
        <f t="shared" si="10"/>
        <v>42952</v>
      </c>
    </row>
    <row r="203" spans="1:11" ht="14">
      <c r="A203" s="142">
        <v>309</v>
      </c>
      <c r="B203" s="143"/>
      <c r="C203" s="134"/>
      <c r="D203" s="146">
        <v>42625</v>
      </c>
      <c r="E203" s="83">
        <v>42860</v>
      </c>
      <c r="F203" s="86" t="str">
        <f t="shared" si="9"/>
        <v>Bilan n°3</v>
      </c>
      <c r="G203" s="115"/>
      <c r="H203" s="88">
        <f t="shared" si="1"/>
        <v>42952</v>
      </c>
      <c r="I203" s="120"/>
      <c r="J203" s="93">
        <f t="shared" si="14"/>
        <v>42860</v>
      </c>
      <c r="K203" s="94">
        <f t="shared" si="10"/>
        <v>43048</v>
      </c>
    </row>
    <row r="204" spans="1:11" ht="14">
      <c r="A204" s="140">
        <v>311</v>
      </c>
      <c r="B204" s="141"/>
      <c r="C204" s="135"/>
      <c r="D204" s="146">
        <v>42618</v>
      </c>
      <c r="E204" s="83">
        <v>42823</v>
      </c>
      <c r="F204" s="86" t="str">
        <f t="shared" si="9"/>
        <v>Bilan n°3</v>
      </c>
      <c r="G204" s="115"/>
      <c r="H204" s="88">
        <f t="shared" si="1"/>
        <v>42915</v>
      </c>
      <c r="I204" s="120"/>
      <c r="J204" s="93">
        <f t="shared" si="14"/>
        <v>42823</v>
      </c>
      <c r="K204" s="94">
        <f t="shared" si="10"/>
        <v>43011</v>
      </c>
    </row>
    <row r="205" spans="1:11" ht="14">
      <c r="A205" s="142">
        <v>312</v>
      </c>
      <c r="B205" s="143"/>
      <c r="C205" s="134"/>
      <c r="D205" s="146">
        <v>42620</v>
      </c>
      <c r="E205" s="83">
        <v>42859</v>
      </c>
      <c r="F205" s="86" t="str">
        <f t="shared" si="9"/>
        <v>Bilan n°3</v>
      </c>
      <c r="G205" s="115"/>
      <c r="H205" s="88">
        <f t="shared" si="1"/>
        <v>42953</v>
      </c>
      <c r="I205" s="90">
        <v>2</v>
      </c>
      <c r="J205" s="93">
        <f t="shared" si="14"/>
        <v>42861</v>
      </c>
      <c r="K205" s="94">
        <f t="shared" si="10"/>
        <v>43049</v>
      </c>
    </row>
    <row r="206" spans="1:11" ht="14">
      <c r="A206" s="140">
        <v>314</v>
      </c>
      <c r="B206" s="141"/>
      <c r="C206" s="135"/>
      <c r="D206" s="149">
        <v>42978</v>
      </c>
      <c r="E206" s="83">
        <v>42984</v>
      </c>
      <c r="F206" s="86" t="str">
        <f t="shared" si="9"/>
        <v>Bilan n°1</v>
      </c>
      <c r="G206" s="115"/>
      <c r="H206" s="88">
        <f t="shared" si="1"/>
        <v>43077</v>
      </c>
      <c r="I206" s="90">
        <v>2</v>
      </c>
      <c r="J206" s="93">
        <f t="shared" si="14"/>
        <v>42986</v>
      </c>
      <c r="K206" s="94">
        <f t="shared" si="10"/>
        <v>43171</v>
      </c>
    </row>
    <row r="207" spans="1:11" ht="14">
      <c r="A207" s="142">
        <v>315</v>
      </c>
      <c r="B207" s="143"/>
      <c r="C207" s="134"/>
      <c r="D207" s="146">
        <v>42633</v>
      </c>
      <c r="E207" s="83">
        <v>42977</v>
      </c>
      <c r="F207" s="86" t="str">
        <f t="shared" si="9"/>
        <v>Bilan n°4</v>
      </c>
      <c r="G207" s="87"/>
      <c r="H207" s="88">
        <f t="shared" si="1"/>
        <v>43046</v>
      </c>
      <c r="I207" s="90">
        <v>11</v>
      </c>
      <c r="J207" s="106">
        <v>42954</v>
      </c>
      <c r="K207" s="94">
        <f t="shared" si="10"/>
        <v>43142</v>
      </c>
    </row>
    <row r="208" spans="1:11" ht="14">
      <c r="A208" s="140">
        <v>317</v>
      </c>
      <c r="B208" s="141"/>
      <c r="C208" s="135"/>
      <c r="D208" s="146">
        <v>42621</v>
      </c>
      <c r="E208" s="83">
        <v>42958</v>
      </c>
      <c r="F208" s="86" t="str">
        <f t="shared" si="9"/>
        <v>Bilan n°4</v>
      </c>
      <c r="G208" s="87"/>
      <c r="H208" s="88">
        <f t="shared" si="1"/>
        <v>43055</v>
      </c>
      <c r="I208" s="90">
        <v>5</v>
      </c>
      <c r="J208" s="93">
        <f t="shared" ref="J208:J261" si="15">IF(I208="AP","",IF(E208="-","",IF(E208="","",EDATE(E208,0)+I208)))</f>
        <v>42963</v>
      </c>
      <c r="K208" s="94">
        <f t="shared" si="10"/>
        <v>43151</v>
      </c>
    </row>
    <row r="209" spans="1:11" ht="14">
      <c r="A209" s="142">
        <v>318</v>
      </c>
      <c r="B209" s="143"/>
      <c r="C209" s="134"/>
      <c r="D209" s="146">
        <v>42626</v>
      </c>
      <c r="E209" s="83">
        <v>42782</v>
      </c>
      <c r="F209" s="86" t="str">
        <f t="shared" si="9"/>
        <v>Bilan n°4</v>
      </c>
      <c r="G209" s="111">
        <v>120</v>
      </c>
      <c r="H209" s="88">
        <f t="shared" si="1"/>
        <v>43013</v>
      </c>
      <c r="I209" s="90">
        <v>19</v>
      </c>
      <c r="J209" s="93">
        <f t="shared" si="15"/>
        <v>42801</v>
      </c>
      <c r="K209" s="94">
        <f t="shared" si="10"/>
        <v>43109</v>
      </c>
    </row>
    <row r="210" spans="1:11" ht="14">
      <c r="A210" s="140">
        <v>319</v>
      </c>
      <c r="B210" s="141"/>
      <c r="C210" s="135"/>
      <c r="D210" s="146">
        <v>42626</v>
      </c>
      <c r="E210" s="83">
        <v>42994</v>
      </c>
      <c r="F210" s="86" t="str">
        <f t="shared" si="9"/>
        <v>Bilan n°5</v>
      </c>
      <c r="G210" s="111">
        <v>15</v>
      </c>
      <c r="H210" s="88">
        <f t="shared" si="1"/>
        <v>43107</v>
      </c>
      <c r="I210" s="90">
        <v>7</v>
      </c>
      <c r="J210" s="93">
        <f t="shared" si="15"/>
        <v>43001</v>
      </c>
      <c r="K210" s="94">
        <f t="shared" si="10"/>
        <v>43201</v>
      </c>
    </row>
    <row r="211" spans="1:11" ht="14">
      <c r="A211" s="142">
        <v>320</v>
      </c>
      <c r="B211" s="143"/>
      <c r="C211" s="134"/>
      <c r="D211" s="146">
        <v>42626</v>
      </c>
      <c r="E211" s="83">
        <v>42857</v>
      </c>
      <c r="F211" s="86" t="str">
        <f t="shared" si="9"/>
        <v>Bilan n°3</v>
      </c>
      <c r="G211" s="115"/>
      <c r="H211" s="88">
        <f t="shared" si="1"/>
        <v>42965</v>
      </c>
      <c r="I211" s="90">
        <v>16</v>
      </c>
      <c r="J211" s="93">
        <f t="shared" si="15"/>
        <v>42873</v>
      </c>
      <c r="K211" s="94">
        <f t="shared" si="10"/>
        <v>43061</v>
      </c>
    </row>
    <row r="212" spans="1:11" ht="14">
      <c r="A212" s="140">
        <v>321</v>
      </c>
      <c r="B212" s="141"/>
      <c r="C212" s="135"/>
      <c r="D212" s="149">
        <v>42625</v>
      </c>
      <c r="E212" s="110">
        <v>42977</v>
      </c>
      <c r="F212" s="86" t="str">
        <f t="shared" si="9"/>
        <v>Bilan n°4</v>
      </c>
      <c r="G212" s="115"/>
      <c r="H212" s="88">
        <f t="shared" si="1"/>
        <v>43075</v>
      </c>
      <c r="I212" s="90">
        <v>7</v>
      </c>
      <c r="J212" s="93">
        <f t="shared" si="15"/>
        <v>42984</v>
      </c>
      <c r="K212" s="94">
        <f t="shared" si="10"/>
        <v>43169</v>
      </c>
    </row>
    <row r="213" spans="1:11" ht="14">
      <c r="A213" s="140">
        <v>323</v>
      </c>
      <c r="B213" s="141"/>
      <c r="C213" s="135"/>
      <c r="D213" s="147">
        <v>42625</v>
      </c>
      <c r="E213" s="83">
        <v>42625</v>
      </c>
      <c r="F213" s="86" t="str">
        <f t="shared" si="9"/>
        <v>Bilan n°1</v>
      </c>
      <c r="G213" s="115"/>
      <c r="H213" s="88">
        <f t="shared" si="1"/>
        <v>42720</v>
      </c>
      <c r="I213" s="90">
        <v>4</v>
      </c>
      <c r="J213" s="93">
        <f t="shared" si="15"/>
        <v>42629</v>
      </c>
      <c r="K213" s="94">
        <f t="shared" si="10"/>
        <v>42814</v>
      </c>
    </row>
    <row r="214" spans="1:11" ht="14">
      <c r="A214" s="142">
        <v>325</v>
      </c>
      <c r="B214" s="143"/>
      <c r="C214" s="134"/>
      <c r="D214" s="146">
        <v>42646</v>
      </c>
      <c r="E214" s="83">
        <v>42929</v>
      </c>
      <c r="F214" s="86" t="str">
        <f t="shared" si="9"/>
        <v>Bilan n°4</v>
      </c>
      <c r="G214" s="115"/>
      <c r="H214" s="88">
        <f t="shared" si="1"/>
        <v>43029</v>
      </c>
      <c r="I214" s="90">
        <v>8</v>
      </c>
      <c r="J214" s="93">
        <f t="shared" si="15"/>
        <v>42937</v>
      </c>
      <c r="K214" s="94">
        <f t="shared" si="10"/>
        <v>43125</v>
      </c>
    </row>
    <row r="215" spans="1:11" ht="14">
      <c r="A215" s="140">
        <v>330</v>
      </c>
      <c r="B215" s="141"/>
      <c r="C215" s="135"/>
      <c r="D215" s="146">
        <v>42626</v>
      </c>
      <c r="E215" s="83">
        <v>42975</v>
      </c>
      <c r="F215" s="86" t="str">
        <f t="shared" si="9"/>
        <v>Bilan n°4</v>
      </c>
      <c r="G215" s="115"/>
      <c r="H215" s="88">
        <f t="shared" si="1"/>
        <v>43069</v>
      </c>
      <c r="I215" s="90">
        <v>2</v>
      </c>
      <c r="J215" s="93">
        <f t="shared" si="15"/>
        <v>42977</v>
      </c>
      <c r="K215" s="94">
        <f t="shared" si="10"/>
        <v>43163</v>
      </c>
    </row>
    <row r="216" spans="1:11" ht="14">
      <c r="A216" s="142">
        <v>331</v>
      </c>
      <c r="B216" s="143"/>
      <c r="C216" s="134"/>
      <c r="D216" s="146">
        <v>42632</v>
      </c>
      <c r="E216" s="83">
        <v>43011</v>
      </c>
      <c r="F216" s="86" t="str">
        <f t="shared" si="9"/>
        <v>Bilan n°6</v>
      </c>
      <c r="G216" s="111">
        <v>75</v>
      </c>
      <c r="H216" s="88">
        <f t="shared" si="1"/>
        <v>43185</v>
      </c>
      <c r="I216" s="90">
        <v>7</v>
      </c>
      <c r="J216" s="93">
        <f t="shared" si="15"/>
        <v>43018</v>
      </c>
      <c r="K216" s="94">
        <f t="shared" si="10"/>
        <v>43281</v>
      </c>
    </row>
    <row r="217" spans="1:11" ht="14">
      <c r="A217" s="140">
        <v>332</v>
      </c>
      <c r="B217" s="141"/>
      <c r="C217" s="135"/>
      <c r="D217" s="146">
        <v>42628</v>
      </c>
      <c r="E217" s="83">
        <v>42804</v>
      </c>
      <c r="F217" s="86" t="str">
        <f t="shared" si="9"/>
        <v>Bilan n°2</v>
      </c>
      <c r="G217" s="115"/>
      <c r="H217" s="88">
        <f t="shared" si="1"/>
        <v>42900</v>
      </c>
      <c r="I217" s="90">
        <v>4</v>
      </c>
      <c r="J217" s="93">
        <f t="shared" si="15"/>
        <v>42808</v>
      </c>
      <c r="K217" s="94">
        <f t="shared" si="10"/>
        <v>42996</v>
      </c>
    </row>
    <row r="218" spans="1:11" ht="14">
      <c r="A218" s="142">
        <v>333</v>
      </c>
      <c r="B218" s="143"/>
      <c r="C218" s="134"/>
      <c r="D218" s="150">
        <v>42626</v>
      </c>
      <c r="E218" s="83">
        <v>42732</v>
      </c>
      <c r="F218" s="86" t="str">
        <f t="shared" si="9"/>
        <v>Bilan n°2</v>
      </c>
      <c r="G218" s="115"/>
      <c r="H218" s="88">
        <f t="shared" si="1"/>
        <v>42826</v>
      </c>
      <c r="I218" s="90">
        <v>4</v>
      </c>
      <c r="J218" s="93">
        <f t="shared" si="15"/>
        <v>42736</v>
      </c>
      <c r="K218" s="94">
        <f t="shared" si="10"/>
        <v>42921</v>
      </c>
    </row>
    <row r="219" spans="1:11" ht="14">
      <c r="A219" s="140">
        <v>334</v>
      </c>
      <c r="B219" s="141"/>
      <c r="C219" s="135"/>
      <c r="D219" s="150">
        <v>42633</v>
      </c>
      <c r="E219" s="83">
        <v>42881</v>
      </c>
      <c r="F219" s="86" t="str">
        <f t="shared" si="9"/>
        <v>Bilan n°3</v>
      </c>
      <c r="G219" s="111"/>
      <c r="H219" s="88">
        <f t="shared" si="1"/>
        <v>42975</v>
      </c>
      <c r="I219" s="90">
        <v>2</v>
      </c>
      <c r="J219" s="93">
        <f t="shared" si="15"/>
        <v>42883</v>
      </c>
      <c r="K219" s="94">
        <f t="shared" si="10"/>
        <v>43071</v>
      </c>
    </row>
    <row r="220" spans="1:11" ht="14">
      <c r="A220" s="142">
        <v>336</v>
      </c>
      <c r="B220" s="143"/>
      <c r="C220" s="134"/>
      <c r="D220" s="150">
        <v>42644</v>
      </c>
      <c r="E220" s="83">
        <v>42965</v>
      </c>
      <c r="F220" s="86" t="str">
        <f t="shared" si="9"/>
        <v>Bilan n°4</v>
      </c>
      <c r="G220" s="87"/>
      <c r="H220" s="88">
        <f t="shared" si="1"/>
        <v>43060</v>
      </c>
      <c r="I220" s="90">
        <v>3</v>
      </c>
      <c r="J220" s="93">
        <f t="shared" si="15"/>
        <v>42968</v>
      </c>
      <c r="K220" s="94">
        <f t="shared" si="10"/>
        <v>43156</v>
      </c>
    </row>
    <row r="221" spans="1:11" ht="14">
      <c r="A221" s="140">
        <v>337</v>
      </c>
      <c r="B221" s="141"/>
      <c r="C221" s="135"/>
      <c r="D221" s="150">
        <v>42644</v>
      </c>
      <c r="E221" s="83">
        <v>43014</v>
      </c>
      <c r="F221" s="86" t="str">
        <f t="shared" si="9"/>
        <v>Bilan n°5</v>
      </c>
      <c r="G221" s="87"/>
      <c r="H221" s="88">
        <f t="shared" si="1"/>
        <v>43111</v>
      </c>
      <c r="I221" s="90">
        <v>5</v>
      </c>
      <c r="J221" s="93">
        <f t="shared" si="15"/>
        <v>43019</v>
      </c>
      <c r="K221" s="94">
        <f t="shared" si="10"/>
        <v>43205</v>
      </c>
    </row>
    <row r="222" spans="1:11" ht="14">
      <c r="A222" s="142">
        <v>338</v>
      </c>
      <c r="B222" s="143"/>
      <c r="C222" s="134"/>
      <c r="D222" s="150">
        <v>42623</v>
      </c>
      <c r="E222" s="83">
        <v>42934</v>
      </c>
      <c r="F222" s="86" t="str">
        <f t="shared" si="9"/>
        <v>Bilan n°4</v>
      </c>
      <c r="G222" s="111">
        <v>40</v>
      </c>
      <c r="H222" s="88" t="e">
        <f t="shared" si="1"/>
        <v>#VALUE!</v>
      </c>
      <c r="I222" s="90" t="s">
        <v>28</v>
      </c>
      <c r="J222" s="93" t="str">
        <f t="shared" si="15"/>
        <v/>
      </c>
      <c r="K222" s="94" t="e">
        <f t="shared" si="10"/>
        <v>#VALUE!</v>
      </c>
    </row>
    <row r="223" spans="1:11" ht="14">
      <c r="A223" s="140">
        <v>339</v>
      </c>
      <c r="B223" s="141"/>
      <c r="C223" s="135"/>
      <c r="D223" s="150">
        <v>42629</v>
      </c>
      <c r="E223" s="83">
        <v>42874</v>
      </c>
      <c r="F223" s="86" t="str">
        <f t="shared" si="9"/>
        <v>Bilan n°3</v>
      </c>
      <c r="G223" s="87"/>
      <c r="H223" s="88">
        <f t="shared" si="1"/>
        <v>42973</v>
      </c>
      <c r="I223" s="90">
        <v>7</v>
      </c>
      <c r="J223" s="93">
        <f t="shared" si="15"/>
        <v>42881</v>
      </c>
      <c r="K223" s="94">
        <f t="shared" si="10"/>
        <v>43069</v>
      </c>
    </row>
    <row r="224" spans="1:11" ht="14">
      <c r="A224" s="142">
        <v>340</v>
      </c>
      <c r="B224" s="143"/>
      <c r="C224" s="134"/>
      <c r="D224" s="150">
        <v>42648</v>
      </c>
      <c r="E224" s="83">
        <v>43013</v>
      </c>
      <c r="F224" s="86" t="str">
        <f t="shared" si="9"/>
        <v>Bilan n°5</v>
      </c>
      <c r="G224" s="87"/>
      <c r="H224" s="88">
        <f t="shared" si="1"/>
        <v>43109</v>
      </c>
      <c r="I224" s="90">
        <v>4</v>
      </c>
      <c r="J224" s="93">
        <f t="shared" si="15"/>
        <v>43017</v>
      </c>
      <c r="K224" s="94">
        <f t="shared" si="10"/>
        <v>43203</v>
      </c>
    </row>
    <row r="225" spans="1:11" ht="14">
      <c r="A225" s="140">
        <v>341</v>
      </c>
      <c r="B225" s="141"/>
      <c r="C225" s="135"/>
      <c r="D225" s="150">
        <v>42628</v>
      </c>
      <c r="E225" s="83">
        <v>42767</v>
      </c>
      <c r="F225" s="86" t="str">
        <f t="shared" si="9"/>
        <v>Bilan n°2</v>
      </c>
      <c r="G225" s="87"/>
      <c r="H225" s="88">
        <f t="shared" si="1"/>
        <v>42863</v>
      </c>
      <c r="I225" s="90">
        <v>7</v>
      </c>
      <c r="J225" s="93">
        <f t="shared" si="15"/>
        <v>42774</v>
      </c>
      <c r="K225" s="94">
        <f t="shared" si="10"/>
        <v>42959</v>
      </c>
    </row>
    <row r="226" spans="1:11" ht="14">
      <c r="A226" s="142">
        <v>342</v>
      </c>
      <c r="B226" s="143"/>
      <c r="C226" s="134"/>
      <c r="D226" s="150">
        <v>42646</v>
      </c>
      <c r="E226" s="83">
        <v>42754</v>
      </c>
      <c r="F226" s="86" t="str">
        <f t="shared" si="9"/>
        <v>Bilan n°2</v>
      </c>
      <c r="G226" s="87"/>
      <c r="H226" s="88">
        <f t="shared" si="1"/>
        <v>42851</v>
      </c>
      <c r="I226" s="90">
        <v>7</v>
      </c>
      <c r="J226" s="93">
        <f t="shared" si="15"/>
        <v>42761</v>
      </c>
      <c r="K226" s="94">
        <f t="shared" si="10"/>
        <v>42946</v>
      </c>
    </row>
    <row r="227" spans="1:11" ht="14">
      <c r="A227" s="140">
        <v>343</v>
      </c>
      <c r="B227" s="141"/>
      <c r="C227" s="135"/>
      <c r="D227" s="150">
        <v>42633</v>
      </c>
      <c r="E227" s="83">
        <v>42993</v>
      </c>
      <c r="F227" s="86" t="str">
        <f t="shared" si="9"/>
        <v>Bilan n°4</v>
      </c>
      <c r="G227" s="87"/>
      <c r="H227" s="88">
        <f t="shared" si="1"/>
        <v>43088</v>
      </c>
      <c r="I227" s="90">
        <v>4</v>
      </c>
      <c r="J227" s="93">
        <f t="shared" si="15"/>
        <v>42997</v>
      </c>
      <c r="K227" s="94">
        <f t="shared" si="10"/>
        <v>43182</v>
      </c>
    </row>
    <row r="228" spans="1:11" ht="14">
      <c r="A228" s="142">
        <v>344</v>
      </c>
      <c r="B228" s="143"/>
      <c r="C228" s="134"/>
      <c r="D228" s="150">
        <v>42639</v>
      </c>
      <c r="E228" s="83">
        <v>42740</v>
      </c>
      <c r="F228" s="86" t="str">
        <f t="shared" si="9"/>
        <v>Bilan n°2</v>
      </c>
      <c r="G228" s="87"/>
      <c r="H228" s="88">
        <f t="shared" si="1"/>
        <v>42831</v>
      </c>
      <c r="I228" s="90">
        <v>1</v>
      </c>
      <c r="J228" s="93">
        <f t="shared" si="15"/>
        <v>42741</v>
      </c>
      <c r="K228" s="94">
        <f t="shared" si="10"/>
        <v>42926</v>
      </c>
    </row>
    <row r="229" spans="1:11" ht="14">
      <c r="A229" s="140">
        <v>345</v>
      </c>
      <c r="B229" s="141"/>
      <c r="C229" s="135"/>
      <c r="D229" s="150">
        <v>42640</v>
      </c>
      <c r="E229" s="83">
        <v>43003</v>
      </c>
      <c r="F229" s="86" t="str">
        <f t="shared" si="9"/>
        <v>Bilan n°5</v>
      </c>
      <c r="G229" s="87"/>
      <c r="H229" s="88">
        <f t="shared" si="1"/>
        <v>43096</v>
      </c>
      <c r="I229" s="90">
        <v>2</v>
      </c>
      <c r="J229" s="93">
        <f t="shared" si="15"/>
        <v>43005</v>
      </c>
      <c r="K229" s="94">
        <f t="shared" si="10"/>
        <v>43190</v>
      </c>
    </row>
    <row r="230" spans="1:11" ht="14">
      <c r="A230" s="142">
        <v>346</v>
      </c>
      <c r="B230" s="143"/>
      <c r="C230" s="134"/>
      <c r="D230" s="150">
        <v>42641</v>
      </c>
      <c r="E230" s="83">
        <v>42753</v>
      </c>
      <c r="F230" s="86" t="str">
        <f t="shared" si="9"/>
        <v>Bilan n°2</v>
      </c>
      <c r="G230" s="111">
        <v>19</v>
      </c>
      <c r="H230" s="88" t="e">
        <f t="shared" si="1"/>
        <v>#VALUE!</v>
      </c>
      <c r="I230" s="90" t="s">
        <v>28</v>
      </c>
      <c r="J230" s="93" t="str">
        <f t="shared" si="15"/>
        <v/>
      </c>
      <c r="K230" s="94" t="e">
        <f t="shared" si="10"/>
        <v>#VALUE!</v>
      </c>
    </row>
    <row r="231" spans="1:11" ht="14">
      <c r="A231" s="140">
        <v>347</v>
      </c>
      <c r="B231" s="141"/>
      <c r="C231" s="135"/>
      <c r="D231" s="150">
        <v>42994</v>
      </c>
      <c r="E231" s="83">
        <v>42944</v>
      </c>
      <c r="F231" s="86" t="str">
        <f t="shared" si="9"/>
        <v>Bilan n°1</v>
      </c>
      <c r="G231" s="87"/>
      <c r="H231" s="88">
        <f t="shared" si="1"/>
        <v>43039</v>
      </c>
      <c r="I231" s="90">
        <v>3</v>
      </c>
      <c r="J231" s="93">
        <f t="shared" si="15"/>
        <v>42947</v>
      </c>
      <c r="K231" s="94">
        <f t="shared" si="10"/>
        <v>43135</v>
      </c>
    </row>
    <row r="232" spans="1:11" ht="14">
      <c r="A232" s="142">
        <v>348</v>
      </c>
      <c r="B232" s="143"/>
      <c r="C232" s="134"/>
      <c r="D232" s="150">
        <v>42753</v>
      </c>
      <c r="E232" s="83">
        <v>42858</v>
      </c>
      <c r="F232" s="86" t="str">
        <f t="shared" si="9"/>
        <v>Bilan n°2</v>
      </c>
      <c r="G232" s="87"/>
      <c r="H232" s="88">
        <f t="shared" si="1"/>
        <v>42952</v>
      </c>
      <c r="I232" s="90">
        <v>2</v>
      </c>
      <c r="J232" s="93">
        <f t="shared" si="15"/>
        <v>42860</v>
      </c>
      <c r="K232" s="94">
        <f t="shared" si="10"/>
        <v>43048</v>
      </c>
    </row>
    <row r="233" spans="1:11" ht="14">
      <c r="A233" s="140">
        <v>349</v>
      </c>
      <c r="B233" s="141"/>
      <c r="C233" s="135"/>
      <c r="D233" s="150">
        <v>42650</v>
      </c>
      <c r="E233" s="83">
        <v>43007</v>
      </c>
      <c r="F233" s="86" t="str">
        <f t="shared" si="9"/>
        <v>Bilan n°4</v>
      </c>
      <c r="G233" s="87"/>
      <c r="H233" s="88">
        <f t="shared" si="1"/>
        <v>43106</v>
      </c>
      <c r="I233" s="90">
        <v>7</v>
      </c>
      <c r="J233" s="93">
        <f t="shared" si="15"/>
        <v>43014</v>
      </c>
      <c r="K233" s="94">
        <f t="shared" si="10"/>
        <v>43200</v>
      </c>
    </row>
    <row r="234" spans="1:11" ht="14">
      <c r="A234" s="142">
        <v>350</v>
      </c>
      <c r="B234" s="143"/>
      <c r="C234" s="134"/>
      <c r="D234" s="150">
        <v>42643</v>
      </c>
      <c r="E234" s="83">
        <v>43005</v>
      </c>
      <c r="F234" s="86" t="str">
        <f t="shared" si="9"/>
        <v>Bilan n°5</v>
      </c>
      <c r="G234" s="87"/>
      <c r="H234" s="88" t="e">
        <f t="shared" si="1"/>
        <v>#VALUE!</v>
      </c>
      <c r="I234" s="90" t="s">
        <v>28</v>
      </c>
      <c r="J234" s="93" t="str">
        <f t="shared" si="15"/>
        <v/>
      </c>
      <c r="K234" s="94" t="e">
        <f t="shared" si="10"/>
        <v>#VALUE!</v>
      </c>
    </row>
    <row r="235" spans="1:11" ht="14">
      <c r="A235" s="140">
        <v>351</v>
      </c>
      <c r="B235" s="141"/>
      <c r="C235" s="135"/>
      <c r="D235" s="150">
        <v>42648</v>
      </c>
      <c r="E235" s="83">
        <v>42794</v>
      </c>
      <c r="F235" s="86" t="str">
        <f t="shared" si="9"/>
        <v>Bilan n°2</v>
      </c>
      <c r="G235" s="111">
        <v>30</v>
      </c>
      <c r="H235" s="88">
        <f t="shared" si="1"/>
        <v>42926</v>
      </c>
      <c r="I235" s="90">
        <v>10</v>
      </c>
      <c r="J235" s="93">
        <f t="shared" si="15"/>
        <v>42804</v>
      </c>
      <c r="K235" s="94">
        <f t="shared" si="10"/>
        <v>43022</v>
      </c>
    </row>
    <row r="236" spans="1:11" ht="14">
      <c r="A236" s="140">
        <v>353</v>
      </c>
      <c r="B236" s="141"/>
      <c r="C236" s="135"/>
      <c r="D236" s="150">
        <v>42646</v>
      </c>
      <c r="E236" s="83">
        <v>42982</v>
      </c>
      <c r="F236" s="86" t="str">
        <f t="shared" si="9"/>
        <v>Bilan n°4</v>
      </c>
      <c r="G236" s="87"/>
      <c r="H236" s="88">
        <f t="shared" si="1"/>
        <v>43074</v>
      </c>
      <c r="I236" s="90">
        <v>1</v>
      </c>
      <c r="J236" s="93">
        <f t="shared" si="15"/>
        <v>42983</v>
      </c>
      <c r="K236" s="94">
        <f t="shared" si="10"/>
        <v>43168</v>
      </c>
    </row>
    <row r="237" spans="1:11" ht="14">
      <c r="A237" s="142">
        <v>354</v>
      </c>
      <c r="B237" s="143"/>
      <c r="C237" s="134"/>
      <c r="D237" s="150">
        <v>42760</v>
      </c>
      <c r="E237" s="83">
        <v>42895</v>
      </c>
      <c r="F237" s="86" t="str">
        <f t="shared" si="9"/>
        <v>Bilan n°2</v>
      </c>
      <c r="G237" s="87"/>
      <c r="H237" s="88">
        <f t="shared" si="1"/>
        <v>42992</v>
      </c>
      <c r="I237" s="90">
        <v>5</v>
      </c>
      <c r="J237" s="93">
        <f t="shared" si="15"/>
        <v>42900</v>
      </c>
      <c r="K237" s="94">
        <f t="shared" si="10"/>
        <v>43087</v>
      </c>
    </row>
    <row r="238" spans="1:11" ht="14">
      <c r="A238" s="140">
        <v>355</v>
      </c>
      <c r="B238" s="141"/>
      <c r="C238" s="135"/>
      <c r="D238" s="150">
        <v>42655</v>
      </c>
      <c r="E238" s="83">
        <v>42655</v>
      </c>
      <c r="F238" s="86" t="str">
        <f t="shared" si="9"/>
        <v>Bilan n°1</v>
      </c>
      <c r="G238" s="87"/>
      <c r="H238" s="88">
        <f t="shared" si="1"/>
        <v>42759</v>
      </c>
      <c r="I238" s="90">
        <v>12</v>
      </c>
      <c r="J238" s="93">
        <f t="shared" si="15"/>
        <v>42667</v>
      </c>
      <c r="K238" s="94">
        <f t="shared" si="10"/>
        <v>42853</v>
      </c>
    </row>
    <row r="239" spans="1:11" ht="14">
      <c r="A239" s="142">
        <v>356</v>
      </c>
      <c r="B239" s="143"/>
      <c r="C239" s="134"/>
      <c r="D239" s="150">
        <v>42648</v>
      </c>
      <c r="E239" s="83">
        <v>42751</v>
      </c>
      <c r="F239" s="86" t="str">
        <f t="shared" si="9"/>
        <v>Bilan n°2</v>
      </c>
      <c r="G239" s="111">
        <v>69</v>
      </c>
      <c r="H239" s="88">
        <f t="shared" si="1"/>
        <v>42921</v>
      </c>
      <c r="I239" s="90">
        <v>11</v>
      </c>
      <c r="J239" s="93">
        <f t="shared" si="15"/>
        <v>42762</v>
      </c>
      <c r="K239" s="94">
        <f t="shared" si="10"/>
        <v>43017</v>
      </c>
    </row>
    <row r="240" spans="1:11" ht="14">
      <c r="A240" s="140">
        <v>357</v>
      </c>
      <c r="B240" s="141"/>
      <c r="C240" s="135"/>
      <c r="D240" s="150">
        <v>42648</v>
      </c>
      <c r="E240" s="83">
        <v>42774</v>
      </c>
      <c r="F240" s="86" t="str">
        <f t="shared" si="9"/>
        <v>Bilan n°2</v>
      </c>
      <c r="G240" s="111">
        <v>15</v>
      </c>
      <c r="H240" s="88">
        <f t="shared" si="1"/>
        <v>42897</v>
      </c>
      <c r="I240" s="90">
        <v>19</v>
      </c>
      <c r="J240" s="93">
        <f t="shared" si="15"/>
        <v>42793</v>
      </c>
      <c r="K240" s="94">
        <f t="shared" si="10"/>
        <v>42993</v>
      </c>
    </row>
    <row r="241" spans="1:11" ht="14">
      <c r="A241" s="142">
        <v>358</v>
      </c>
      <c r="B241" s="143"/>
      <c r="C241" s="134"/>
      <c r="D241" s="150">
        <v>42646</v>
      </c>
      <c r="E241" s="83">
        <v>42899</v>
      </c>
      <c r="F241" s="86" t="str">
        <f t="shared" si="9"/>
        <v>Bilan n°4</v>
      </c>
      <c r="G241" s="111">
        <v>72</v>
      </c>
      <c r="H241" s="88">
        <f t="shared" si="1"/>
        <v>43066</v>
      </c>
      <c r="I241" s="90">
        <v>3</v>
      </c>
      <c r="J241" s="93">
        <f t="shared" si="15"/>
        <v>42902</v>
      </c>
      <c r="K241" s="94">
        <f t="shared" si="10"/>
        <v>43162</v>
      </c>
    </row>
    <row r="242" spans="1:11" ht="14">
      <c r="A242" s="142">
        <v>360</v>
      </c>
      <c r="B242" s="143"/>
      <c r="C242" s="134"/>
      <c r="D242" s="150">
        <v>42656</v>
      </c>
      <c r="E242" s="83">
        <v>42776</v>
      </c>
      <c r="F242" s="86" t="str">
        <f t="shared" si="9"/>
        <v>Bilan n°2</v>
      </c>
      <c r="G242" s="87"/>
      <c r="H242" s="88">
        <f t="shared" si="1"/>
        <v>42877</v>
      </c>
      <c r="I242" s="90">
        <v>12</v>
      </c>
      <c r="J242" s="93">
        <f t="shared" si="15"/>
        <v>42788</v>
      </c>
      <c r="K242" s="94">
        <f t="shared" si="10"/>
        <v>42973</v>
      </c>
    </row>
    <row r="243" spans="1:11" ht="14">
      <c r="A243" s="142">
        <v>362</v>
      </c>
      <c r="B243" s="143"/>
      <c r="C243" s="134"/>
      <c r="D243" s="150">
        <v>42653</v>
      </c>
      <c r="E243" s="83">
        <v>42653</v>
      </c>
      <c r="F243" s="86" t="str">
        <f t="shared" si="9"/>
        <v>Bilan n°3</v>
      </c>
      <c r="G243" s="111">
        <v>230</v>
      </c>
      <c r="H243" s="88">
        <f t="shared" si="1"/>
        <v>42982</v>
      </c>
      <c r="I243" s="90">
        <v>7</v>
      </c>
      <c r="J243" s="93">
        <f t="shared" si="15"/>
        <v>42660</v>
      </c>
      <c r="K243" s="94">
        <f t="shared" si="10"/>
        <v>43077</v>
      </c>
    </row>
    <row r="244" spans="1:11" ht="14">
      <c r="A244" s="140">
        <v>363</v>
      </c>
      <c r="B244" s="141"/>
      <c r="C244" s="135"/>
      <c r="D244" s="150">
        <v>42654</v>
      </c>
      <c r="E244" s="83">
        <v>42654</v>
      </c>
      <c r="F244" s="86" t="str">
        <f t="shared" si="9"/>
        <v>Bilan n°1</v>
      </c>
      <c r="G244" s="87"/>
      <c r="H244" s="88" t="e">
        <f t="shared" si="1"/>
        <v>#VALUE!</v>
      </c>
      <c r="I244" s="90" t="s">
        <v>28</v>
      </c>
      <c r="J244" s="93" t="str">
        <f t="shared" si="15"/>
        <v/>
      </c>
      <c r="K244" s="94" t="e">
        <f t="shared" si="10"/>
        <v>#VALUE!</v>
      </c>
    </row>
    <row r="245" spans="1:11" ht="14">
      <c r="A245" s="142">
        <v>364</v>
      </c>
      <c r="B245" s="143"/>
      <c r="C245" s="134"/>
      <c r="D245" s="150">
        <v>42658</v>
      </c>
      <c r="E245" s="83">
        <v>42894</v>
      </c>
      <c r="F245" s="86" t="str">
        <f t="shared" si="9"/>
        <v>Bilan n°3</v>
      </c>
      <c r="G245" s="87"/>
      <c r="H245" s="88">
        <f t="shared" si="1"/>
        <v>42991</v>
      </c>
      <c r="I245" s="90">
        <v>5</v>
      </c>
      <c r="J245" s="93">
        <f t="shared" si="15"/>
        <v>42899</v>
      </c>
      <c r="K245" s="94">
        <f t="shared" si="10"/>
        <v>43086</v>
      </c>
    </row>
    <row r="246" spans="1:11" ht="14">
      <c r="A246" s="140">
        <v>365</v>
      </c>
      <c r="B246" s="141"/>
      <c r="C246" s="135"/>
      <c r="D246" s="150">
        <v>42653</v>
      </c>
      <c r="E246" s="83">
        <v>42807</v>
      </c>
      <c r="F246" s="86" t="str">
        <f t="shared" si="9"/>
        <v>Bilan n°2</v>
      </c>
      <c r="G246" s="87"/>
      <c r="H246" s="88">
        <f t="shared" si="1"/>
        <v>42906</v>
      </c>
      <c r="I246" s="90">
        <v>7</v>
      </c>
      <c r="J246" s="93">
        <f t="shared" si="15"/>
        <v>42814</v>
      </c>
      <c r="K246" s="94">
        <f t="shared" si="10"/>
        <v>43002</v>
      </c>
    </row>
    <row r="247" spans="1:11" ht="14">
      <c r="A247" s="142">
        <v>366</v>
      </c>
      <c r="B247" s="143"/>
      <c r="C247" s="134"/>
      <c r="D247" s="150">
        <v>42765</v>
      </c>
      <c r="E247" s="83">
        <v>42894</v>
      </c>
      <c r="F247" s="86" t="str">
        <f t="shared" si="9"/>
        <v>Bilan n°2</v>
      </c>
      <c r="G247" s="111"/>
      <c r="H247" s="88">
        <f t="shared" si="1"/>
        <v>43012</v>
      </c>
      <c r="I247" s="90">
        <v>26</v>
      </c>
      <c r="J247" s="93">
        <f t="shared" si="15"/>
        <v>42920</v>
      </c>
      <c r="K247" s="94">
        <f t="shared" si="10"/>
        <v>43108</v>
      </c>
    </row>
    <row r="248" spans="1:11" ht="14">
      <c r="A248" s="140">
        <v>367</v>
      </c>
      <c r="B248" s="141"/>
      <c r="C248" s="135"/>
      <c r="D248" s="150">
        <v>42664</v>
      </c>
      <c r="E248" s="83">
        <v>42947</v>
      </c>
      <c r="F248" s="86" t="str">
        <f t="shared" si="9"/>
        <v>Bilan n°4</v>
      </c>
      <c r="G248" s="87"/>
      <c r="H248" s="88">
        <f t="shared" si="1"/>
        <v>43042</v>
      </c>
      <c r="I248" s="90">
        <v>3</v>
      </c>
      <c r="J248" s="93">
        <f t="shared" si="15"/>
        <v>42950</v>
      </c>
      <c r="K248" s="94">
        <f t="shared" si="10"/>
        <v>43138</v>
      </c>
    </row>
    <row r="249" spans="1:11" ht="14">
      <c r="A249" s="142">
        <v>368</v>
      </c>
      <c r="B249" s="143"/>
      <c r="C249" s="134"/>
      <c r="D249" s="150">
        <v>42664</v>
      </c>
      <c r="E249" s="83">
        <v>42916</v>
      </c>
      <c r="F249" s="86" t="str">
        <f t="shared" si="9"/>
        <v>Bilan n°3</v>
      </c>
      <c r="G249" s="87"/>
      <c r="H249" s="88">
        <f t="shared" si="1"/>
        <v>43012</v>
      </c>
      <c r="I249" s="90">
        <v>4</v>
      </c>
      <c r="J249" s="93">
        <f t="shared" si="15"/>
        <v>42920</v>
      </c>
      <c r="K249" s="94">
        <f t="shared" si="10"/>
        <v>43108</v>
      </c>
    </row>
    <row r="250" spans="1:11" ht="14">
      <c r="A250" s="140">
        <v>369</v>
      </c>
      <c r="B250" s="141"/>
      <c r="C250" s="135"/>
      <c r="D250" s="150">
        <v>42677</v>
      </c>
      <c r="E250" s="83">
        <v>42997</v>
      </c>
      <c r="F250" s="86" t="str">
        <f t="shared" si="9"/>
        <v>Bilan n°4</v>
      </c>
      <c r="G250" s="87"/>
      <c r="H250" s="88">
        <f t="shared" si="1"/>
        <v>43095</v>
      </c>
      <c r="I250" s="90">
        <v>7</v>
      </c>
      <c r="J250" s="93">
        <f t="shared" si="15"/>
        <v>43004</v>
      </c>
      <c r="K250" s="94">
        <f t="shared" si="10"/>
        <v>43189</v>
      </c>
    </row>
    <row r="251" spans="1:11" ht="14">
      <c r="A251" s="142">
        <v>370</v>
      </c>
      <c r="B251" s="143"/>
      <c r="C251" s="134"/>
      <c r="D251" s="150">
        <v>42664</v>
      </c>
      <c r="E251" s="83">
        <v>42860</v>
      </c>
      <c r="F251" s="86" t="str">
        <f t="shared" si="9"/>
        <v>Bilan n°3</v>
      </c>
      <c r="G251" s="87"/>
      <c r="H251" s="88">
        <f t="shared" si="1"/>
        <v>42958</v>
      </c>
      <c r="I251" s="90">
        <v>6</v>
      </c>
      <c r="J251" s="93">
        <f t="shared" si="15"/>
        <v>42866</v>
      </c>
      <c r="K251" s="94">
        <f t="shared" si="10"/>
        <v>43054</v>
      </c>
    </row>
    <row r="252" spans="1:11" ht="14">
      <c r="A252" s="140">
        <v>371</v>
      </c>
      <c r="B252" s="141"/>
      <c r="C252" s="135"/>
      <c r="D252" s="150">
        <v>42670</v>
      </c>
      <c r="E252" s="83">
        <v>43053</v>
      </c>
      <c r="F252" s="86" t="str">
        <f t="shared" si="9"/>
        <v>Bilan n°5</v>
      </c>
      <c r="G252" s="111">
        <v>15</v>
      </c>
      <c r="H252" s="88">
        <f t="shared" si="1"/>
        <v>43161</v>
      </c>
      <c r="I252" s="90">
        <v>1</v>
      </c>
      <c r="J252" s="93">
        <f t="shared" si="15"/>
        <v>43054</v>
      </c>
      <c r="K252" s="94">
        <f t="shared" si="10"/>
        <v>43257</v>
      </c>
    </row>
    <row r="253" spans="1:11" ht="14">
      <c r="A253" s="142">
        <v>372</v>
      </c>
      <c r="B253" s="143"/>
      <c r="C253" s="134"/>
      <c r="D253" s="150">
        <v>43028</v>
      </c>
      <c r="E253" s="83">
        <v>42905</v>
      </c>
      <c r="F253" s="86" t="str">
        <f t="shared" si="9"/>
        <v>Bilan n°1</v>
      </c>
      <c r="G253" s="87"/>
      <c r="H253" s="88">
        <f t="shared" si="1"/>
        <v>43084</v>
      </c>
      <c r="I253" s="90">
        <v>88</v>
      </c>
      <c r="J253" s="93">
        <f t="shared" si="15"/>
        <v>42993</v>
      </c>
      <c r="K253" s="94">
        <f t="shared" si="10"/>
        <v>43178</v>
      </c>
    </row>
    <row r="254" spans="1:11" ht="14">
      <c r="A254" s="140">
        <v>373</v>
      </c>
      <c r="B254" s="141"/>
      <c r="C254" s="135"/>
      <c r="D254" s="150">
        <v>42668</v>
      </c>
      <c r="E254" s="83">
        <v>42940</v>
      </c>
      <c r="F254" s="86" t="str">
        <f t="shared" si="9"/>
        <v>Bilan n°4</v>
      </c>
      <c r="G254" s="87"/>
      <c r="H254" s="88">
        <f t="shared" si="1"/>
        <v>43034</v>
      </c>
      <c r="I254" s="90">
        <v>2</v>
      </c>
      <c r="J254" s="93">
        <f t="shared" si="15"/>
        <v>42942</v>
      </c>
      <c r="K254" s="94">
        <f t="shared" si="10"/>
        <v>43130</v>
      </c>
    </row>
    <row r="255" spans="1:11" ht="14">
      <c r="A255" s="142">
        <v>374</v>
      </c>
      <c r="B255" s="143"/>
      <c r="C255" s="134"/>
      <c r="D255" s="150">
        <v>42668</v>
      </c>
      <c r="E255" s="83">
        <v>42668</v>
      </c>
      <c r="F255" s="86" t="str">
        <f t="shared" si="9"/>
        <v>Bilan n°1</v>
      </c>
      <c r="G255" s="87"/>
      <c r="H255" s="88" t="e">
        <f t="shared" si="1"/>
        <v>#VALUE!</v>
      </c>
      <c r="I255" s="90" t="s">
        <v>28</v>
      </c>
      <c r="J255" s="93" t="str">
        <f t="shared" si="15"/>
        <v/>
      </c>
      <c r="K255" s="94" t="e">
        <f t="shared" si="10"/>
        <v>#VALUE!</v>
      </c>
    </row>
    <row r="256" spans="1:11" ht="14">
      <c r="A256" s="140">
        <v>375</v>
      </c>
      <c r="B256" s="141"/>
      <c r="C256" s="135"/>
      <c r="D256" s="150">
        <v>42760</v>
      </c>
      <c r="E256" s="83">
        <v>42760</v>
      </c>
      <c r="F256" s="86" t="str">
        <f t="shared" si="9"/>
        <v>Bilan n°1</v>
      </c>
      <c r="G256" s="87"/>
      <c r="H256" s="88">
        <f t="shared" si="1"/>
        <v>42856</v>
      </c>
      <c r="I256" s="90">
        <v>7</v>
      </c>
      <c r="J256" s="93">
        <f t="shared" si="15"/>
        <v>42767</v>
      </c>
      <c r="K256" s="94">
        <f t="shared" si="10"/>
        <v>42952</v>
      </c>
    </row>
    <row r="257" spans="1:11" ht="14">
      <c r="A257" s="142">
        <v>376</v>
      </c>
      <c r="B257" s="143"/>
      <c r="C257" s="134"/>
      <c r="D257" s="150">
        <v>42672</v>
      </c>
      <c r="E257" s="83">
        <v>42940</v>
      </c>
      <c r="F257" s="86" t="str">
        <f t="shared" si="9"/>
        <v>Bilan n°3</v>
      </c>
      <c r="G257" s="87"/>
      <c r="H257" s="88">
        <f t="shared" si="1"/>
        <v>43059</v>
      </c>
      <c r="I257" s="90">
        <v>27</v>
      </c>
      <c r="J257" s="93">
        <f t="shared" si="15"/>
        <v>42967</v>
      </c>
      <c r="K257" s="94">
        <f t="shared" si="10"/>
        <v>43155</v>
      </c>
    </row>
    <row r="258" spans="1:11" ht="14">
      <c r="A258" s="140">
        <v>377</v>
      </c>
      <c r="B258" s="141"/>
      <c r="C258" s="135"/>
      <c r="D258" s="150">
        <v>42670</v>
      </c>
      <c r="E258" s="83">
        <v>42670</v>
      </c>
      <c r="F258" s="86" t="str">
        <f t="shared" si="9"/>
        <v>Bilan n°1</v>
      </c>
      <c r="G258" s="87"/>
      <c r="H258" s="88">
        <f t="shared" si="1"/>
        <v>42767</v>
      </c>
      <c r="I258" s="90">
        <v>5</v>
      </c>
      <c r="J258" s="93">
        <f t="shared" si="15"/>
        <v>42675</v>
      </c>
      <c r="K258" s="94">
        <f t="shared" si="10"/>
        <v>42860</v>
      </c>
    </row>
    <row r="259" spans="1:11" ht="14">
      <c r="A259" s="142">
        <v>378</v>
      </c>
      <c r="B259" s="143"/>
      <c r="C259" s="134"/>
      <c r="D259" s="150">
        <v>42678</v>
      </c>
      <c r="E259" s="83">
        <v>42800</v>
      </c>
      <c r="F259" s="86" t="str">
        <f t="shared" si="9"/>
        <v>Bilan n°2</v>
      </c>
      <c r="G259" s="87"/>
      <c r="H259" s="88">
        <f t="shared" si="1"/>
        <v>42897</v>
      </c>
      <c r="I259" s="90">
        <v>5</v>
      </c>
      <c r="J259" s="93">
        <f t="shared" si="15"/>
        <v>42805</v>
      </c>
      <c r="K259" s="94">
        <f t="shared" si="10"/>
        <v>42993</v>
      </c>
    </row>
    <row r="260" spans="1:11" ht="14">
      <c r="A260" s="140">
        <v>379</v>
      </c>
      <c r="B260" s="141"/>
      <c r="C260" s="135"/>
      <c r="D260" s="150">
        <v>42669</v>
      </c>
      <c r="E260" s="83">
        <v>42669</v>
      </c>
      <c r="F260" s="86" t="str">
        <f t="shared" si="9"/>
        <v>Bilan n°1</v>
      </c>
      <c r="G260" s="111">
        <v>60</v>
      </c>
      <c r="H260" s="88">
        <f t="shared" si="1"/>
        <v>42829</v>
      </c>
      <c r="I260" s="90">
        <v>8</v>
      </c>
      <c r="J260" s="93">
        <f t="shared" si="15"/>
        <v>42677</v>
      </c>
      <c r="K260" s="94">
        <f t="shared" si="10"/>
        <v>42924</v>
      </c>
    </row>
    <row r="261" spans="1:11" ht="14">
      <c r="A261" s="142">
        <v>380</v>
      </c>
      <c r="B261" s="143"/>
      <c r="C261" s="134"/>
      <c r="D261" s="150">
        <v>42678</v>
      </c>
      <c r="E261" s="83">
        <v>42787</v>
      </c>
      <c r="F261" s="86" t="str">
        <f t="shared" si="9"/>
        <v>Bilan n°2</v>
      </c>
      <c r="G261" s="111">
        <v>15</v>
      </c>
      <c r="H261" s="88">
        <f t="shared" si="1"/>
        <v>42897</v>
      </c>
      <c r="I261" s="90">
        <v>6</v>
      </c>
      <c r="J261" s="93">
        <f t="shared" si="15"/>
        <v>42793</v>
      </c>
      <c r="K261" s="94">
        <f t="shared" si="10"/>
        <v>42993</v>
      </c>
    </row>
    <row r="262" spans="1:11" ht="14">
      <c r="A262" s="140">
        <v>381</v>
      </c>
      <c r="B262" s="141"/>
      <c r="C262" s="135"/>
      <c r="D262" s="150">
        <v>42674</v>
      </c>
      <c r="E262" s="83">
        <v>42921</v>
      </c>
      <c r="F262" s="86" t="str">
        <f t="shared" si="9"/>
        <v>Bilan n°3</v>
      </c>
      <c r="G262" s="87"/>
      <c r="H262" s="88">
        <f t="shared" si="1"/>
        <v>43026</v>
      </c>
      <c r="I262" s="90">
        <v>25</v>
      </c>
      <c r="J262" s="106">
        <v>42934</v>
      </c>
      <c r="K262" s="94">
        <f t="shared" si="10"/>
        <v>43122</v>
      </c>
    </row>
    <row r="263" spans="1:11" ht="14">
      <c r="A263" s="142">
        <v>382</v>
      </c>
      <c r="B263" s="143"/>
      <c r="C263" s="134"/>
      <c r="D263" s="150">
        <v>42766</v>
      </c>
      <c r="E263" s="83">
        <v>42907</v>
      </c>
      <c r="F263" s="86" t="str">
        <f t="shared" si="9"/>
        <v>Bilan n°2</v>
      </c>
      <c r="G263" s="111"/>
      <c r="H263" s="88">
        <f t="shared" si="1"/>
        <v>43006</v>
      </c>
      <c r="I263" s="90">
        <v>7</v>
      </c>
      <c r="J263" s="93">
        <f t="shared" ref="J263:J264" si="16">IF(I263="AP","",IF(E263="-","",IF(E263="","",EDATE(E263,0)+I263)))</f>
        <v>42914</v>
      </c>
      <c r="K263" s="94">
        <f t="shared" si="10"/>
        <v>43101</v>
      </c>
    </row>
    <row r="264" spans="1:11" ht="14">
      <c r="A264" s="140">
        <v>383</v>
      </c>
      <c r="B264" s="141"/>
      <c r="C264" s="135"/>
      <c r="D264" s="150">
        <v>42678</v>
      </c>
      <c r="E264" s="83">
        <v>42906</v>
      </c>
      <c r="F264" s="86" t="str">
        <f t="shared" si="9"/>
        <v>Bilan n°3</v>
      </c>
      <c r="G264" s="87"/>
      <c r="H264" s="88">
        <f t="shared" si="1"/>
        <v>43005</v>
      </c>
      <c r="I264" s="90">
        <v>7</v>
      </c>
      <c r="J264" s="93">
        <f t="shared" si="16"/>
        <v>42913</v>
      </c>
      <c r="K264" s="94">
        <f t="shared" si="10"/>
        <v>43100</v>
      </c>
    </row>
    <row r="265" spans="1:11" ht="14">
      <c r="A265" s="142">
        <v>384</v>
      </c>
      <c r="B265" s="143"/>
      <c r="C265" s="134"/>
      <c r="D265" s="150">
        <v>42677</v>
      </c>
      <c r="E265" s="83">
        <v>42924</v>
      </c>
      <c r="F265" s="86" t="str">
        <f t="shared" si="9"/>
        <v>Bilan n°3</v>
      </c>
      <c r="G265" s="87"/>
      <c r="H265" s="88">
        <f t="shared" si="1"/>
        <v>43065</v>
      </c>
      <c r="I265" s="90">
        <v>9</v>
      </c>
      <c r="J265" s="106">
        <v>42973</v>
      </c>
      <c r="K265" s="94">
        <f t="shared" si="10"/>
        <v>43161</v>
      </c>
    </row>
    <row r="266" spans="1:11" ht="14">
      <c r="A266" s="140">
        <v>385</v>
      </c>
      <c r="B266" s="141"/>
      <c r="C266" s="135"/>
      <c r="D266" s="150">
        <v>42682</v>
      </c>
      <c r="E266" s="83">
        <v>42936</v>
      </c>
      <c r="F266" s="86" t="str">
        <f t="shared" si="9"/>
        <v>Bilan n°3</v>
      </c>
      <c r="G266" s="111"/>
      <c r="H266" s="88">
        <f t="shared" si="1"/>
        <v>43032</v>
      </c>
      <c r="I266" s="90">
        <v>4</v>
      </c>
      <c r="J266" s="93">
        <f t="shared" ref="J266:J283" si="17">IF(I266="AP","",IF(E266="-","",IF(E266="","",EDATE(E266,0)+I266)))</f>
        <v>42940</v>
      </c>
      <c r="K266" s="94">
        <f t="shared" si="10"/>
        <v>43128</v>
      </c>
    </row>
    <row r="267" spans="1:11" ht="14">
      <c r="A267" s="142">
        <v>386</v>
      </c>
      <c r="B267" s="143"/>
      <c r="C267" s="134"/>
      <c r="D267" s="150">
        <v>42683</v>
      </c>
      <c r="E267" s="83">
        <v>42817</v>
      </c>
      <c r="F267" s="86" t="str">
        <f t="shared" si="9"/>
        <v>Bilan n°2</v>
      </c>
      <c r="G267" s="87"/>
      <c r="H267" s="88">
        <f t="shared" si="1"/>
        <v>42914</v>
      </c>
      <c r="I267" s="90">
        <v>5</v>
      </c>
      <c r="J267" s="93">
        <f t="shared" si="17"/>
        <v>42822</v>
      </c>
      <c r="K267" s="94">
        <f t="shared" si="10"/>
        <v>43010</v>
      </c>
    </row>
    <row r="268" spans="1:11" ht="14">
      <c r="A268" s="140">
        <v>387</v>
      </c>
      <c r="B268" s="141"/>
      <c r="C268" s="135"/>
      <c r="D268" s="150">
        <v>42688</v>
      </c>
      <c r="E268" s="83">
        <v>42915</v>
      </c>
      <c r="F268" s="86" t="str">
        <f t="shared" si="9"/>
        <v>Bilan n°3</v>
      </c>
      <c r="G268" s="87"/>
      <c r="H268" s="88">
        <f t="shared" si="1"/>
        <v>43011</v>
      </c>
      <c r="I268" s="90">
        <v>4</v>
      </c>
      <c r="J268" s="93">
        <f t="shared" si="17"/>
        <v>42919</v>
      </c>
      <c r="K268" s="94">
        <f t="shared" si="10"/>
        <v>43107</v>
      </c>
    </row>
    <row r="269" spans="1:11" ht="14">
      <c r="A269" s="140">
        <v>389</v>
      </c>
      <c r="B269" s="141"/>
      <c r="C269" s="135"/>
      <c r="D269" s="150">
        <v>42689</v>
      </c>
      <c r="E269" s="83">
        <v>42689</v>
      </c>
      <c r="F269" s="86" t="str">
        <f t="shared" si="9"/>
        <v>Bilan n°1</v>
      </c>
      <c r="G269" s="87"/>
      <c r="H269" s="88">
        <f t="shared" si="1"/>
        <v>42789</v>
      </c>
      <c r="I269" s="90">
        <v>8</v>
      </c>
      <c r="J269" s="93">
        <f t="shared" si="17"/>
        <v>42697</v>
      </c>
      <c r="K269" s="94">
        <f t="shared" si="10"/>
        <v>42882</v>
      </c>
    </row>
    <row r="270" spans="1:11" ht="14">
      <c r="A270" s="142">
        <v>390</v>
      </c>
      <c r="B270" s="143"/>
      <c r="C270" s="134"/>
      <c r="D270" s="150">
        <v>42689</v>
      </c>
      <c r="E270" s="83">
        <v>42800</v>
      </c>
      <c r="F270" s="86" t="str">
        <f t="shared" si="9"/>
        <v>Bilan n°2</v>
      </c>
      <c r="G270" s="87"/>
      <c r="H270" s="88">
        <f t="shared" si="1"/>
        <v>42900</v>
      </c>
      <c r="I270" s="90">
        <v>8</v>
      </c>
      <c r="J270" s="93">
        <f t="shared" si="17"/>
        <v>42808</v>
      </c>
      <c r="K270" s="94">
        <f t="shared" si="10"/>
        <v>42996</v>
      </c>
    </row>
    <row r="271" spans="1:11" ht="14">
      <c r="A271" s="140">
        <v>391</v>
      </c>
      <c r="B271" s="141"/>
      <c r="C271" s="135"/>
      <c r="D271" s="150">
        <v>42689</v>
      </c>
      <c r="E271" s="83">
        <v>42802</v>
      </c>
      <c r="F271" s="86" t="str">
        <f t="shared" si="9"/>
        <v>Bilan n°2</v>
      </c>
      <c r="G271" s="87"/>
      <c r="H271" s="88">
        <f t="shared" si="1"/>
        <v>42900</v>
      </c>
      <c r="I271" s="90">
        <v>6</v>
      </c>
      <c r="J271" s="93">
        <f t="shared" si="17"/>
        <v>42808</v>
      </c>
      <c r="K271" s="94">
        <f t="shared" si="10"/>
        <v>42996</v>
      </c>
    </row>
    <row r="272" spans="1:11" ht="14">
      <c r="A272" s="142">
        <v>392</v>
      </c>
      <c r="B272" s="143"/>
      <c r="C272" s="134"/>
      <c r="D272" s="150">
        <v>42691</v>
      </c>
      <c r="E272" s="83">
        <v>42691</v>
      </c>
      <c r="F272" s="86" t="str">
        <f t="shared" si="9"/>
        <v>Bilan n°1</v>
      </c>
      <c r="G272" s="87"/>
      <c r="H272" s="88">
        <f t="shared" si="1"/>
        <v>42790</v>
      </c>
      <c r="I272" s="90">
        <v>7</v>
      </c>
      <c r="J272" s="93">
        <f t="shared" si="17"/>
        <v>42698</v>
      </c>
      <c r="K272" s="94">
        <f t="shared" si="10"/>
        <v>42883</v>
      </c>
    </row>
    <row r="273" spans="1:11" ht="14">
      <c r="A273" s="140">
        <v>393</v>
      </c>
      <c r="B273" s="141"/>
      <c r="C273" s="135"/>
      <c r="D273" s="150">
        <v>42691</v>
      </c>
      <c r="E273" s="83">
        <v>42691</v>
      </c>
      <c r="F273" s="86" t="str">
        <f t="shared" si="9"/>
        <v>Bilan n°1</v>
      </c>
      <c r="G273" s="111">
        <v>90</v>
      </c>
      <c r="H273" s="88">
        <f t="shared" si="1"/>
        <v>42880</v>
      </c>
      <c r="I273" s="90">
        <v>7</v>
      </c>
      <c r="J273" s="93">
        <f t="shared" si="17"/>
        <v>42698</v>
      </c>
      <c r="K273" s="94">
        <f t="shared" si="10"/>
        <v>42976</v>
      </c>
    </row>
    <row r="274" spans="1:11" ht="14">
      <c r="A274" s="142">
        <v>394</v>
      </c>
      <c r="B274" s="143"/>
      <c r="C274" s="134"/>
      <c r="D274" s="150">
        <v>42692</v>
      </c>
      <c r="E274" s="83">
        <v>42794</v>
      </c>
      <c r="F274" s="86" t="str">
        <f t="shared" si="9"/>
        <v>Bilan n°3</v>
      </c>
      <c r="G274" s="111">
        <v>120</v>
      </c>
      <c r="H274" s="88">
        <f t="shared" si="1"/>
        <v>43003</v>
      </c>
      <c r="I274" s="90"/>
      <c r="J274" s="93">
        <f t="shared" si="17"/>
        <v>42794</v>
      </c>
      <c r="K274" s="94">
        <f t="shared" si="10"/>
        <v>43098</v>
      </c>
    </row>
    <row r="275" spans="1:11" ht="14">
      <c r="A275" s="140">
        <v>395</v>
      </c>
      <c r="B275" s="141"/>
      <c r="C275" s="135"/>
      <c r="D275" s="150">
        <v>42696</v>
      </c>
      <c r="E275" s="83">
        <v>42976</v>
      </c>
      <c r="F275" s="86" t="str">
        <f t="shared" si="9"/>
        <v>Bilan n°4</v>
      </c>
      <c r="G275" s="111">
        <v>30</v>
      </c>
      <c r="H275" s="88">
        <f t="shared" si="1"/>
        <v>43099</v>
      </c>
      <c r="I275" s="90">
        <v>2</v>
      </c>
      <c r="J275" s="93">
        <f t="shared" si="17"/>
        <v>42978</v>
      </c>
      <c r="K275" s="94">
        <f t="shared" si="10"/>
        <v>43193</v>
      </c>
    </row>
    <row r="276" spans="1:11" ht="14">
      <c r="A276" s="142">
        <v>396</v>
      </c>
      <c r="B276" s="143"/>
      <c r="C276" s="134"/>
      <c r="D276" s="150">
        <v>42705</v>
      </c>
      <c r="E276" s="83">
        <v>42705</v>
      </c>
      <c r="F276" s="86" t="str">
        <f t="shared" si="9"/>
        <v>Bilan n°2</v>
      </c>
      <c r="G276" s="111">
        <v>150</v>
      </c>
      <c r="H276" s="88">
        <f t="shared" si="1"/>
        <v>42945</v>
      </c>
      <c r="I276" s="90"/>
      <c r="J276" s="93">
        <f t="shared" si="17"/>
        <v>42705</v>
      </c>
      <c r="K276" s="94">
        <f t="shared" si="10"/>
        <v>43041</v>
      </c>
    </row>
    <row r="277" spans="1:11" ht="14">
      <c r="A277" s="140">
        <v>397</v>
      </c>
      <c r="B277" s="141"/>
      <c r="C277" s="135"/>
      <c r="D277" s="150">
        <v>43062</v>
      </c>
      <c r="E277" s="83">
        <v>42829</v>
      </c>
      <c r="F277" s="86" t="str">
        <f t="shared" si="9"/>
        <v>Bilan n°1</v>
      </c>
      <c r="G277" s="87"/>
      <c r="H277" s="88">
        <f t="shared" si="1"/>
        <v>42920</v>
      </c>
      <c r="I277" s="90"/>
      <c r="J277" s="93">
        <f t="shared" si="17"/>
        <v>42829</v>
      </c>
      <c r="K277" s="94">
        <f t="shared" si="10"/>
        <v>43016</v>
      </c>
    </row>
    <row r="278" spans="1:11" ht="14">
      <c r="A278" s="142">
        <v>398</v>
      </c>
      <c r="B278" s="143"/>
      <c r="C278" s="134"/>
      <c r="D278" s="150">
        <v>42704</v>
      </c>
      <c r="E278" s="83">
        <v>42798</v>
      </c>
      <c r="F278" s="86" t="str">
        <f t="shared" si="9"/>
        <v>Bilan n°2</v>
      </c>
      <c r="G278" s="87"/>
      <c r="H278" s="88">
        <f t="shared" si="1"/>
        <v>42890</v>
      </c>
      <c r="I278" s="90">
        <v>0</v>
      </c>
      <c r="J278" s="93">
        <f t="shared" si="17"/>
        <v>42798</v>
      </c>
      <c r="K278" s="94">
        <f t="shared" si="10"/>
        <v>42986</v>
      </c>
    </row>
    <row r="279" spans="1:11" ht="14">
      <c r="A279" s="140">
        <v>399</v>
      </c>
      <c r="B279" s="141"/>
      <c r="C279" s="135"/>
      <c r="D279" s="150">
        <v>42709</v>
      </c>
      <c r="E279" s="83">
        <v>42915</v>
      </c>
      <c r="F279" s="86" t="str">
        <f t="shared" si="9"/>
        <v>Bilan n°3</v>
      </c>
      <c r="G279" s="115"/>
      <c r="H279" s="88">
        <f t="shared" si="1"/>
        <v>43013</v>
      </c>
      <c r="I279" s="90">
        <v>6</v>
      </c>
      <c r="J279" s="93">
        <f t="shared" si="17"/>
        <v>42921</v>
      </c>
      <c r="K279" s="94">
        <f t="shared" si="10"/>
        <v>43109</v>
      </c>
    </row>
    <row r="280" spans="1:11" ht="14">
      <c r="A280" s="142">
        <v>400</v>
      </c>
      <c r="B280" s="143"/>
      <c r="C280" s="134"/>
      <c r="D280" s="150">
        <v>42710</v>
      </c>
      <c r="E280" s="83">
        <v>42937</v>
      </c>
      <c r="F280" s="86" t="str">
        <f t="shared" si="9"/>
        <v>Bilan n°3</v>
      </c>
      <c r="G280" s="111"/>
      <c r="H280" s="88">
        <f t="shared" si="1"/>
        <v>43033</v>
      </c>
      <c r="I280" s="90">
        <v>4</v>
      </c>
      <c r="J280" s="93">
        <f t="shared" si="17"/>
        <v>42941</v>
      </c>
      <c r="K280" s="94">
        <f t="shared" si="10"/>
        <v>43129</v>
      </c>
    </row>
    <row r="281" spans="1:11" ht="14">
      <c r="A281" s="140">
        <v>401</v>
      </c>
      <c r="B281" s="141"/>
      <c r="C281" s="135"/>
      <c r="D281" s="150">
        <v>42719</v>
      </c>
      <c r="E281" s="83">
        <v>42977</v>
      </c>
      <c r="F281" s="86" t="str">
        <f t="shared" si="9"/>
        <v>Bilan n°4</v>
      </c>
      <c r="G281" s="111">
        <v>21</v>
      </c>
      <c r="H281" s="88">
        <f t="shared" si="1"/>
        <v>43095</v>
      </c>
      <c r="I281" s="90">
        <v>6</v>
      </c>
      <c r="J281" s="93">
        <f t="shared" si="17"/>
        <v>42983</v>
      </c>
      <c r="K281" s="94">
        <f t="shared" si="10"/>
        <v>43189</v>
      </c>
    </row>
    <row r="282" spans="1:11" ht="14">
      <c r="A282" s="142">
        <v>402</v>
      </c>
      <c r="B282" s="143"/>
      <c r="C282" s="134"/>
      <c r="D282" s="150">
        <v>42724</v>
      </c>
      <c r="E282" s="110">
        <v>42933</v>
      </c>
      <c r="F282" s="86" t="str">
        <f t="shared" si="9"/>
        <v>Bilan n°3</v>
      </c>
      <c r="G282" s="115"/>
      <c r="H282" s="88">
        <f t="shared" si="1"/>
        <v>43027</v>
      </c>
      <c r="I282" s="90">
        <v>2</v>
      </c>
      <c r="J282" s="93">
        <f t="shared" si="17"/>
        <v>42935</v>
      </c>
      <c r="K282" s="94">
        <f t="shared" si="10"/>
        <v>43123</v>
      </c>
    </row>
    <row r="283" spans="1:11" ht="14">
      <c r="A283" s="140">
        <v>403</v>
      </c>
      <c r="B283" s="141"/>
      <c r="C283" s="135"/>
      <c r="D283" s="150">
        <v>42719</v>
      </c>
      <c r="E283" s="83">
        <v>42719</v>
      </c>
      <c r="F283" s="86" t="str">
        <f t="shared" si="9"/>
        <v>Bilan n°1</v>
      </c>
      <c r="G283" s="115"/>
      <c r="H283" s="88">
        <f t="shared" si="1"/>
        <v>42816</v>
      </c>
      <c r="I283" s="90">
        <v>7</v>
      </c>
      <c r="J283" s="93">
        <f t="shared" si="17"/>
        <v>42726</v>
      </c>
      <c r="K283" s="94">
        <f t="shared" si="10"/>
        <v>42912</v>
      </c>
    </row>
    <row r="284" spans="1:11" ht="14">
      <c r="A284" s="142">
        <v>404</v>
      </c>
      <c r="B284" s="143"/>
      <c r="C284" s="134"/>
      <c r="D284" s="150">
        <v>42723</v>
      </c>
      <c r="E284" s="83">
        <v>42929</v>
      </c>
      <c r="F284" s="86" t="str">
        <f t="shared" si="9"/>
        <v>Bilan n°3</v>
      </c>
      <c r="G284" s="115"/>
      <c r="H284" s="88">
        <f t="shared" si="1"/>
        <v>43025</v>
      </c>
      <c r="I284" s="90">
        <v>5</v>
      </c>
      <c r="J284" s="106">
        <v>42933</v>
      </c>
      <c r="K284" s="94">
        <f t="shared" si="10"/>
        <v>43121</v>
      </c>
    </row>
    <row r="285" spans="1:11" ht="14">
      <c r="A285" s="140">
        <v>405</v>
      </c>
      <c r="B285" s="141"/>
      <c r="C285" s="135"/>
      <c r="D285" s="150">
        <v>42739</v>
      </c>
      <c r="E285" s="83">
        <v>42871</v>
      </c>
      <c r="F285" s="86" t="str">
        <f t="shared" si="9"/>
        <v>Bilan n°2</v>
      </c>
      <c r="G285" s="111"/>
      <c r="H285" s="88">
        <f t="shared" si="1"/>
        <v>42974</v>
      </c>
      <c r="I285" s="90">
        <v>11</v>
      </c>
      <c r="J285" s="93">
        <f t="shared" ref="J285:J314" si="18">IF(I285="AP","",IF(E285="-","",IF(E285="","",EDATE(E285,0)+I285)))</f>
        <v>42882</v>
      </c>
      <c r="K285" s="94">
        <f t="shared" si="10"/>
        <v>43070</v>
      </c>
    </row>
    <row r="286" spans="1:11" ht="14">
      <c r="A286" s="142">
        <v>406</v>
      </c>
      <c r="B286" s="143"/>
      <c r="C286" s="134"/>
      <c r="D286" s="150">
        <v>42738</v>
      </c>
      <c r="E286" s="83">
        <v>42864</v>
      </c>
      <c r="F286" s="86" t="str">
        <f t="shared" si="9"/>
        <v>Bilan n°2</v>
      </c>
      <c r="G286" s="87"/>
      <c r="H286" s="88">
        <f t="shared" si="1"/>
        <v>42963</v>
      </c>
      <c r="I286" s="90">
        <v>7</v>
      </c>
      <c r="J286" s="93">
        <f t="shared" si="18"/>
        <v>42871</v>
      </c>
      <c r="K286" s="94">
        <f t="shared" si="10"/>
        <v>43059</v>
      </c>
    </row>
    <row r="287" spans="1:11" ht="14">
      <c r="A287" s="140">
        <v>407</v>
      </c>
      <c r="B287" s="141"/>
      <c r="C287" s="135"/>
      <c r="D287" s="150">
        <v>42738</v>
      </c>
      <c r="E287" s="83">
        <v>42968</v>
      </c>
      <c r="F287" s="86" t="str">
        <f t="shared" si="9"/>
        <v>Bilan n°3</v>
      </c>
      <c r="G287" s="87"/>
      <c r="H287" s="88">
        <f t="shared" si="1"/>
        <v>43062</v>
      </c>
      <c r="I287" s="90">
        <v>2</v>
      </c>
      <c r="J287" s="93">
        <f t="shared" si="18"/>
        <v>42970</v>
      </c>
      <c r="K287" s="94">
        <f t="shared" si="10"/>
        <v>43158</v>
      </c>
    </row>
    <row r="288" spans="1:11" ht="14">
      <c r="A288" s="142">
        <v>408</v>
      </c>
      <c r="B288" s="143"/>
      <c r="C288" s="134"/>
      <c r="D288" s="150">
        <v>42740</v>
      </c>
      <c r="E288" s="83">
        <v>42928</v>
      </c>
      <c r="F288" s="86" t="str">
        <f t="shared" si="9"/>
        <v>Bilan n°3</v>
      </c>
      <c r="G288" s="115"/>
      <c r="H288" s="88">
        <f t="shared" si="1"/>
        <v>43034</v>
      </c>
      <c r="I288" s="90">
        <v>14</v>
      </c>
      <c r="J288" s="93">
        <f t="shared" si="18"/>
        <v>42942</v>
      </c>
      <c r="K288" s="94">
        <f t="shared" si="10"/>
        <v>43130</v>
      </c>
    </row>
    <row r="289" spans="1:11" ht="14">
      <c r="A289" s="140">
        <v>409</v>
      </c>
      <c r="B289" s="141"/>
      <c r="C289" s="135"/>
      <c r="D289" s="150">
        <v>42745</v>
      </c>
      <c r="E289" s="83">
        <v>42922</v>
      </c>
      <c r="F289" s="86" t="str">
        <f t="shared" si="9"/>
        <v>Bilan n°2</v>
      </c>
      <c r="G289" s="115"/>
      <c r="H289" s="88">
        <f t="shared" si="1"/>
        <v>43021</v>
      </c>
      <c r="I289" s="90">
        <v>7</v>
      </c>
      <c r="J289" s="93">
        <f t="shared" si="18"/>
        <v>42929</v>
      </c>
      <c r="K289" s="94">
        <f t="shared" si="10"/>
        <v>43117</v>
      </c>
    </row>
    <row r="290" spans="1:11" ht="14">
      <c r="A290" s="142">
        <v>410</v>
      </c>
      <c r="B290" s="143"/>
      <c r="C290" s="134"/>
      <c r="D290" s="150">
        <v>42745</v>
      </c>
      <c r="E290" s="83">
        <v>42955</v>
      </c>
      <c r="F290" s="86" t="str">
        <f t="shared" si="9"/>
        <v>Bilan n°3</v>
      </c>
      <c r="G290" s="87"/>
      <c r="H290" s="88">
        <f t="shared" si="1"/>
        <v>43050</v>
      </c>
      <c r="I290" s="90">
        <v>3</v>
      </c>
      <c r="J290" s="93">
        <f t="shared" si="18"/>
        <v>42958</v>
      </c>
      <c r="K290" s="94">
        <f t="shared" si="10"/>
        <v>43146</v>
      </c>
    </row>
    <row r="291" spans="1:11" ht="14">
      <c r="A291" s="140">
        <v>411</v>
      </c>
      <c r="B291" s="141"/>
      <c r="C291" s="135"/>
      <c r="D291" s="150">
        <v>42748</v>
      </c>
      <c r="E291" s="83">
        <v>42878</v>
      </c>
      <c r="F291" s="86" t="str">
        <f t="shared" si="9"/>
        <v>Bilan n°2</v>
      </c>
      <c r="G291" s="111">
        <v>30</v>
      </c>
      <c r="H291" s="88">
        <f t="shared" si="1"/>
        <v>43003</v>
      </c>
      <c r="I291" s="90">
        <v>3</v>
      </c>
      <c r="J291" s="93">
        <f t="shared" si="18"/>
        <v>42881</v>
      </c>
      <c r="K291" s="94">
        <f t="shared" si="10"/>
        <v>43098</v>
      </c>
    </row>
    <row r="292" spans="1:11" ht="14">
      <c r="A292" s="142">
        <v>412</v>
      </c>
      <c r="B292" s="143"/>
      <c r="C292" s="134"/>
      <c r="D292" s="150">
        <v>42752</v>
      </c>
      <c r="E292" s="83">
        <v>42853</v>
      </c>
      <c r="F292" s="86" t="str">
        <f t="shared" si="9"/>
        <v>Bilan n°2</v>
      </c>
      <c r="G292" s="87"/>
      <c r="H292" s="88">
        <f t="shared" si="1"/>
        <v>42952</v>
      </c>
      <c r="I292" s="90">
        <v>7</v>
      </c>
      <c r="J292" s="93">
        <f t="shared" si="18"/>
        <v>42860</v>
      </c>
      <c r="K292" s="94">
        <f t="shared" si="10"/>
        <v>43048</v>
      </c>
    </row>
    <row r="293" spans="1:11" ht="14">
      <c r="A293" s="140">
        <v>413</v>
      </c>
      <c r="B293" s="141"/>
      <c r="C293" s="135"/>
      <c r="D293" s="150">
        <v>42752</v>
      </c>
      <c r="E293" s="83">
        <v>42867</v>
      </c>
      <c r="F293" s="86" t="str">
        <f t="shared" si="9"/>
        <v>Bilan n°2</v>
      </c>
      <c r="G293" s="87"/>
      <c r="H293" s="88">
        <f t="shared" si="1"/>
        <v>42970</v>
      </c>
      <c r="I293" s="90">
        <v>11</v>
      </c>
      <c r="J293" s="93">
        <f t="shared" si="18"/>
        <v>42878</v>
      </c>
      <c r="K293" s="94">
        <f t="shared" si="10"/>
        <v>43066</v>
      </c>
    </row>
    <row r="294" spans="1:11" ht="14">
      <c r="A294" s="142">
        <v>414</v>
      </c>
      <c r="B294" s="143"/>
      <c r="C294" s="134"/>
      <c r="D294" s="150">
        <v>42761</v>
      </c>
      <c r="E294" s="83">
        <v>42908</v>
      </c>
      <c r="F294" s="86" t="str">
        <f t="shared" si="9"/>
        <v>Bilan n°2</v>
      </c>
      <c r="G294" s="115"/>
      <c r="H294" s="88">
        <f t="shared" si="1"/>
        <v>43007</v>
      </c>
      <c r="I294" s="90">
        <v>7</v>
      </c>
      <c r="J294" s="93">
        <f t="shared" si="18"/>
        <v>42915</v>
      </c>
      <c r="K294" s="94">
        <f t="shared" si="10"/>
        <v>43102</v>
      </c>
    </row>
    <row r="295" spans="1:11" ht="14">
      <c r="A295" s="140">
        <v>415</v>
      </c>
      <c r="B295" s="141"/>
      <c r="C295" s="135"/>
      <c r="D295" s="150">
        <v>42765</v>
      </c>
      <c r="E295" s="83">
        <v>42922</v>
      </c>
      <c r="F295" s="86" t="str">
        <f t="shared" si="9"/>
        <v>Bilan n°2</v>
      </c>
      <c r="G295" s="115"/>
      <c r="H295" s="88">
        <f t="shared" si="1"/>
        <v>43019</v>
      </c>
      <c r="I295" s="90">
        <v>5</v>
      </c>
      <c r="J295" s="93">
        <f t="shared" si="18"/>
        <v>42927</v>
      </c>
      <c r="K295" s="94">
        <f t="shared" si="10"/>
        <v>43115</v>
      </c>
    </row>
    <row r="296" spans="1:11" ht="14">
      <c r="A296" s="142">
        <v>416</v>
      </c>
      <c r="B296" s="143"/>
      <c r="C296" s="134"/>
      <c r="D296" s="150">
        <v>42766</v>
      </c>
      <c r="E296" s="83">
        <v>42864</v>
      </c>
      <c r="F296" s="86" t="str">
        <f t="shared" si="9"/>
        <v>Bilan n°2</v>
      </c>
      <c r="G296" s="115"/>
      <c r="H296" s="88">
        <f t="shared" si="1"/>
        <v>42963</v>
      </c>
      <c r="I296" s="90">
        <v>7</v>
      </c>
      <c r="J296" s="93">
        <f t="shared" si="18"/>
        <v>42871</v>
      </c>
      <c r="K296" s="94">
        <f t="shared" si="10"/>
        <v>43059</v>
      </c>
    </row>
    <row r="297" spans="1:11" ht="14">
      <c r="A297" s="140">
        <v>417</v>
      </c>
      <c r="B297" s="141"/>
      <c r="C297" s="135"/>
      <c r="D297" s="150">
        <v>42769</v>
      </c>
      <c r="E297" s="83">
        <v>42922</v>
      </c>
      <c r="F297" s="86" t="str">
        <f t="shared" si="9"/>
        <v>Bilan n°2</v>
      </c>
      <c r="G297" s="115"/>
      <c r="H297" s="88">
        <f t="shared" si="1"/>
        <v>43020</v>
      </c>
      <c r="I297" s="90">
        <v>6</v>
      </c>
      <c r="J297" s="93">
        <f t="shared" si="18"/>
        <v>42928</v>
      </c>
      <c r="K297" s="94">
        <f t="shared" si="10"/>
        <v>43116</v>
      </c>
    </row>
    <row r="298" spans="1:11" ht="14">
      <c r="A298" s="142">
        <v>418</v>
      </c>
      <c r="B298" s="143"/>
      <c r="C298" s="134"/>
      <c r="D298" s="150">
        <v>42766</v>
      </c>
      <c r="E298" s="83">
        <v>42892</v>
      </c>
      <c r="F298" s="86" t="str">
        <f t="shared" si="9"/>
        <v>Bilan n°2</v>
      </c>
      <c r="G298" s="115"/>
      <c r="H298" s="88">
        <f t="shared" si="1"/>
        <v>42986</v>
      </c>
      <c r="I298" s="90">
        <v>2</v>
      </c>
      <c r="J298" s="93">
        <f t="shared" si="18"/>
        <v>42894</v>
      </c>
      <c r="K298" s="94">
        <f t="shared" si="10"/>
        <v>43081</v>
      </c>
    </row>
    <row r="299" spans="1:11" ht="14">
      <c r="A299" s="142">
        <v>420</v>
      </c>
      <c r="B299" s="143"/>
      <c r="C299" s="134"/>
      <c r="D299" s="150">
        <v>42773</v>
      </c>
      <c r="E299" s="83">
        <v>42773</v>
      </c>
      <c r="F299" s="86" t="str">
        <f t="shared" si="9"/>
        <v>Bilan n°1</v>
      </c>
      <c r="G299" s="111">
        <v>40</v>
      </c>
      <c r="H299" s="88">
        <f t="shared" si="1"/>
        <v>42904</v>
      </c>
      <c r="I299" s="90">
        <v>2</v>
      </c>
      <c r="J299" s="93">
        <f t="shared" si="18"/>
        <v>42775</v>
      </c>
      <c r="K299" s="94">
        <f t="shared" si="10"/>
        <v>43000</v>
      </c>
    </row>
    <row r="300" spans="1:11" ht="14">
      <c r="A300" s="140">
        <v>421</v>
      </c>
      <c r="B300" s="141"/>
      <c r="C300" s="135"/>
      <c r="D300" s="150">
        <v>42772</v>
      </c>
      <c r="E300" s="83">
        <v>42877</v>
      </c>
      <c r="F300" s="86" t="str">
        <f t="shared" si="9"/>
        <v>Bilan n°2</v>
      </c>
      <c r="G300" s="115"/>
      <c r="H300" s="88">
        <f t="shared" si="1"/>
        <v>42976</v>
      </c>
      <c r="I300" s="90">
        <v>7</v>
      </c>
      <c r="J300" s="93">
        <f t="shared" si="18"/>
        <v>42884</v>
      </c>
      <c r="K300" s="94">
        <f t="shared" si="10"/>
        <v>43072</v>
      </c>
    </row>
    <row r="301" spans="1:11" ht="14">
      <c r="A301" s="142">
        <v>422</v>
      </c>
      <c r="B301" s="143"/>
      <c r="C301" s="134"/>
      <c r="D301" s="150">
        <v>42779</v>
      </c>
      <c r="E301" s="83">
        <v>42895</v>
      </c>
      <c r="F301" s="86" t="str">
        <f t="shared" si="9"/>
        <v>Bilan n°2</v>
      </c>
      <c r="G301" s="115"/>
      <c r="H301" s="88">
        <f t="shared" si="1"/>
        <v>42990</v>
      </c>
      <c r="I301" s="90">
        <v>3</v>
      </c>
      <c r="J301" s="93">
        <f t="shared" si="18"/>
        <v>42898</v>
      </c>
      <c r="K301" s="94">
        <f t="shared" si="10"/>
        <v>43085</v>
      </c>
    </row>
    <row r="302" spans="1:11" ht="14">
      <c r="A302" s="140">
        <v>423</v>
      </c>
      <c r="B302" s="141"/>
      <c r="C302" s="135"/>
      <c r="D302" s="150">
        <v>42787</v>
      </c>
      <c r="E302" s="83">
        <v>42895</v>
      </c>
      <c r="F302" s="86" t="str">
        <f t="shared" si="9"/>
        <v>Bilan n°2</v>
      </c>
      <c r="G302" s="115"/>
      <c r="H302" s="88">
        <f t="shared" si="1"/>
        <v>42992</v>
      </c>
      <c r="I302" s="90">
        <v>5</v>
      </c>
      <c r="J302" s="93">
        <f t="shared" si="18"/>
        <v>42900</v>
      </c>
      <c r="K302" s="94">
        <f t="shared" si="10"/>
        <v>43087</v>
      </c>
    </row>
    <row r="303" spans="1:11" ht="14">
      <c r="A303" s="142">
        <v>424</v>
      </c>
      <c r="B303" s="143"/>
      <c r="C303" s="134"/>
      <c r="D303" s="150">
        <v>42770</v>
      </c>
      <c r="E303" s="83">
        <v>42879</v>
      </c>
      <c r="F303" s="86" t="str">
        <f t="shared" si="9"/>
        <v>Bilan n°2</v>
      </c>
      <c r="G303" s="111">
        <v>30</v>
      </c>
      <c r="H303" s="88">
        <f t="shared" si="1"/>
        <v>43013</v>
      </c>
      <c r="I303" s="90">
        <v>12</v>
      </c>
      <c r="J303" s="93">
        <f t="shared" si="18"/>
        <v>42891</v>
      </c>
      <c r="K303" s="94">
        <f t="shared" si="10"/>
        <v>43109</v>
      </c>
    </row>
    <row r="304" spans="1:11" ht="14">
      <c r="A304" s="140">
        <v>425</v>
      </c>
      <c r="B304" s="141"/>
      <c r="C304" s="135"/>
      <c r="D304" s="150">
        <v>42772</v>
      </c>
      <c r="E304" s="83">
        <v>42901</v>
      </c>
      <c r="F304" s="86" t="str">
        <f t="shared" si="9"/>
        <v>Bilan n°2</v>
      </c>
      <c r="G304" s="111"/>
      <c r="H304" s="88">
        <f t="shared" si="1"/>
        <v>43005</v>
      </c>
      <c r="I304" s="90">
        <v>12</v>
      </c>
      <c r="J304" s="93">
        <f t="shared" si="18"/>
        <v>42913</v>
      </c>
      <c r="K304" s="94">
        <f t="shared" si="10"/>
        <v>43100</v>
      </c>
    </row>
    <row r="305" spans="1:11" ht="14">
      <c r="A305" s="142">
        <v>426</v>
      </c>
      <c r="B305" s="143"/>
      <c r="C305" s="134"/>
      <c r="D305" s="150">
        <v>42775</v>
      </c>
      <c r="E305" s="83">
        <v>42913</v>
      </c>
      <c r="F305" s="86" t="str">
        <f t="shared" si="9"/>
        <v>Bilan n°2</v>
      </c>
      <c r="G305" s="111"/>
      <c r="H305" s="88">
        <f t="shared" si="1"/>
        <v>43012</v>
      </c>
      <c r="I305" s="90">
        <v>7</v>
      </c>
      <c r="J305" s="93">
        <f t="shared" si="18"/>
        <v>42920</v>
      </c>
      <c r="K305" s="94">
        <f t="shared" si="10"/>
        <v>43108</v>
      </c>
    </row>
    <row r="306" spans="1:11" ht="14">
      <c r="A306" s="140">
        <v>427</v>
      </c>
      <c r="B306" s="141"/>
      <c r="C306" s="135"/>
      <c r="D306" s="150">
        <v>42779</v>
      </c>
      <c r="E306" s="83">
        <v>42906</v>
      </c>
      <c r="F306" s="86" t="str">
        <f t="shared" si="9"/>
        <v>Bilan n°2</v>
      </c>
      <c r="G306" s="115"/>
      <c r="H306" s="88">
        <f t="shared" si="1"/>
        <v>43007</v>
      </c>
      <c r="I306" s="90">
        <v>9</v>
      </c>
      <c r="J306" s="93">
        <f t="shared" si="18"/>
        <v>42915</v>
      </c>
      <c r="K306" s="94">
        <f t="shared" si="10"/>
        <v>43102</v>
      </c>
    </row>
    <row r="307" spans="1:11" ht="14">
      <c r="A307" s="142">
        <v>428</v>
      </c>
      <c r="B307" s="143"/>
      <c r="C307" s="134"/>
      <c r="D307" s="150">
        <v>42790</v>
      </c>
      <c r="E307" s="83">
        <v>42907</v>
      </c>
      <c r="F307" s="86" t="str">
        <f t="shared" si="9"/>
        <v>Bilan n°2</v>
      </c>
      <c r="G307" s="115"/>
      <c r="H307" s="88">
        <f t="shared" si="1"/>
        <v>43091</v>
      </c>
      <c r="I307" s="90">
        <v>93</v>
      </c>
      <c r="J307" s="93">
        <f t="shared" si="18"/>
        <v>43000</v>
      </c>
      <c r="K307" s="94">
        <f t="shared" si="10"/>
        <v>43185</v>
      </c>
    </row>
    <row r="308" spans="1:11" ht="14">
      <c r="A308" s="140">
        <v>429</v>
      </c>
      <c r="B308" s="141"/>
      <c r="C308" s="135"/>
      <c r="D308" s="150">
        <v>42793</v>
      </c>
      <c r="E308" s="83">
        <v>42984</v>
      </c>
      <c r="F308" s="86" t="str">
        <f t="shared" si="9"/>
        <v>Bilan n°3</v>
      </c>
      <c r="G308" s="115"/>
      <c r="H308" s="88" t="e">
        <f t="shared" si="1"/>
        <v>#VALUE!</v>
      </c>
      <c r="I308" s="90" t="s">
        <v>28</v>
      </c>
      <c r="J308" s="93" t="str">
        <f t="shared" si="18"/>
        <v/>
      </c>
      <c r="K308" s="94" t="e">
        <f t="shared" si="10"/>
        <v>#VALUE!</v>
      </c>
    </row>
    <row r="309" spans="1:11" ht="14">
      <c r="A309" s="142">
        <v>430</v>
      </c>
      <c r="B309" s="143"/>
      <c r="C309" s="134"/>
      <c r="D309" s="150">
        <v>42793</v>
      </c>
      <c r="E309" s="83">
        <v>42902</v>
      </c>
      <c r="F309" s="86" t="str">
        <f t="shared" si="9"/>
        <v>Bilan n°2</v>
      </c>
      <c r="G309" s="115"/>
      <c r="H309" s="88">
        <f t="shared" si="1"/>
        <v>43004</v>
      </c>
      <c r="I309" s="90">
        <v>10</v>
      </c>
      <c r="J309" s="93">
        <f t="shared" si="18"/>
        <v>42912</v>
      </c>
      <c r="K309" s="94">
        <f t="shared" si="10"/>
        <v>43099</v>
      </c>
    </row>
    <row r="310" spans="1:11" ht="14">
      <c r="A310" s="140">
        <v>431</v>
      </c>
      <c r="B310" s="141"/>
      <c r="C310" s="135"/>
      <c r="D310" s="150">
        <v>42794</v>
      </c>
      <c r="E310" s="110">
        <v>42893</v>
      </c>
      <c r="F310" s="86" t="str">
        <f t="shared" si="9"/>
        <v>Bilan n°2</v>
      </c>
      <c r="G310" s="115"/>
      <c r="H310" s="88">
        <f t="shared" si="1"/>
        <v>42992</v>
      </c>
      <c r="I310" s="90">
        <v>7</v>
      </c>
      <c r="J310" s="93">
        <f t="shared" si="18"/>
        <v>42900</v>
      </c>
      <c r="K310" s="94">
        <f t="shared" si="10"/>
        <v>43087</v>
      </c>
    </row>
    <row r="311" spans="1:11" ht="14">
      <c r="A311" s="142">
        <v>432</v>
      </c>
      <c r="B311" s="143"/>
      <c r="C311" s="134"/>
      <c r="D311" s="150">
        <v>42797</v>
      </c>
      <c r="E311" s="83">
        <v>42797</v>
      </c>
      <c r="F311" s="86" t="str">
        <f t="shared" si="9"/>
        <v>Bilan n°1</v>
      </c>
      <c r="G311" s="115"/>
      <c r="H311" s="88">
        <f t="shared" si="1"/>
        <v>42892</v>
      </c>
      <c r="I311" s="90">
        <v>3</v>
      </c>
      <c r="J311" s="93">
        <f t="shared" si="18"/>
        <v>42800</v>
      </c>
      <c r="K311" s="94">
        <f t="shared" si="10"/>
        <v>42988</v>
      </c>
    </row>
    <row r="312" spans="1:11" ht="14">
      <c r="A312" s="140">
        <v>433</v>
      </c>
      <c r="B312" s="141"/>
      <c r="C312" s="135"/>
      <c r="D312" s="150">
        <v>42968</v>
      </c>
      <c r="E312" s="116" t="s">
        <v>28</v>
      </c>
      <c r="F312" s="86" t="e">
        <f t="shared" si="9"/>
        <v>#VALUE!</v>
      </c>
      <c r="G312" s="115"/>
      <c r="H312" s="88" t="e">
        <f t="shared" si="1"/>
        <v>#VALUE!</v>
      </c>
      <c r="I312" s="90" t="s">
        <v>28</v>
      </c>
      <c r="J312" s="93" t="str">
        <f t="shared" si="18"/>
        <v/>
      </c>
      <c r="K312" s="94" t="e">
        <f t="shared" si="10"/>
        <v>#VALUE!</v>
      </c>
    </row>
    <row r="313" spans="1:11" ht="14">
      <c r="A313" s="142">
        <v>436</v>
      </c>
      <c r="B313" s="143"/>
      <c r="C313" s="134"/>
      <c r="D313" s="150">
        <v>42803</v>
      </c>
      <c r="E313" s="83">
        <v>42803</v>
      </c>
      <c r="F313" s="86" t="str">
        <f t="shared" si="9"/>
        <v>Bilan n°1</v>
      </c>
      <c r="G313" s="115"/>
      <c r="H313" s="88">
        <f t="shared" si="1"/>
        <v>42899</v>
      </c>
      <c r="I313" s="90">
        <v>4</v>
      </c>
      <c r="J313" s="93">
        <f t="shared" si="18"/>
        <v>42807</v>
      </c>
      <c r="K313" s="94">
        <f t="shared" si="10"/>
        <v>42995</v>
      </c>
    </row>
    <row r="314" spans="1:11" ht="14">
      <c r="A314" s="140">
        <v>437</v>
      </c>
      <c r="B314" s="141"/>
      <c r="C314" s="135"/>
      <c r="D314" s="150">
        <v>42803</v>
      </c>
      <c r="E314" s="83">
        <v>42803</v>
      </c>
      <c r="F314" s="86" t="str">
        <f t="shared" si="9"/>
        <v>Bilan n°1</v>
      </c>
      <c r="G314" s="115"/>
      <c r="H314" s="88">
        <f t="shared" si="1"/>
        <v>42899</v>
      </c>
      <c r="I314" s="90">
        <v>4</v>
      </c>
      <c r="J314" s="93">
        <f t="shared" si="18"/>
        <v>42807</v>
      </c>
      <c r="K314" s="94">
        <f t="shared" si="10"/>
        <v>42995</v>
      </c>
    </row>
    <row r="315" spans="1:11" ht="14">
      <c r="A315" s="142">
        <v>438</v>
      </c>
      <c r="B315" s="143"/>
      <c r="C315" s="134"/>
      <c r="D315" s="150">
        <v>42804</v>
      </c>
      <c r="E315" s="83">
        <v>42978</v>
      </c>
      <c r="F315" s="86" t="str">
        <f t="shared" si="9"/>
        <v>Bilan n°2</v>
      </c>
      <c r="G315" s="111"/>
      <c r="H315" s="88">
        <f t="shared" si="1"/>
        <v>91</v>
      </c>
      <c r="I315" s="90" t="s">
        <v>28</v>
      </c>
      <c r="J315" s="93"/>
      <c r="K315" s="94">
        <f t="shared" si="10"/>
        <v>186</v>
      </c>
    </row>
    <row r="316" spans="1:11" ht="14">
      <c r="A316" s="140">
        <v>439</v>
      </c>
      <c r="B316" s="141"/>
      <c r="C316" s="135"/>
      <c r="D316" s="150">
        <v>42800</v>
      </c>
      <c r="E316" s="83">
        <v>42800</v>
      </c>
      <c r="F316" s="86" t="str">
        <f t="shared" si="9"/>
        <v>Bilan n°1</v>
      </c>
      <c r="G316" s="115"/>
      <c r="H316" s="88">
        <f t="shared" si="1"/>
        <v>42913</v>
      </c>
      <c r="I316" s="90">
        <v>21</v>
      </c>
      <c r="J316" s="93">
        <f t="shared" ref="J316:J326" si="19">IF(I316="AP","",IF(E316="-","",IF(E316="","",EDATE(E316,0)+I316)))</f>
        <v>42821</v>
      </c>
      <c r="K316" s="94">
        <f t="shared" si="10"/>
        <v>43009</v>
      </c>
    </row>
    <row r="317" spans="1:11" ht="14">
      <c r="A317" s="142">
        <v>440</v>
      </c>
      <c r="B317" s="143"/>
      <c r="C317" s="134"/>
      <c r="D317" s="150">
        <v>42803</v>
      </c>
      <c r="E317" s="83">
        <v>42916</v>
      </c>
      <c r="F317" s="86" t="str">
        <f t="shared" si="9"/>
        <v>Bilan n°2</v>
      </c>
      <c r="G317" s="115"/>
      <c r="H317" s="88">
        <f t="shared" si="1"/>
        <v>43018</v>
      </c>
      <c r="I317" s="90">
        <v>10</v>
      </c>
      <c r="J317" s="93">
        <f t="shared" si="19"/>
        <v>42926</v>
      </c>
      <c r="K317" s="94">
        <f t="shared" si="10"/>
        <v>43114</v>
      </c>
    </row>
    <row r="318" spans="1:11" ht="14">
      <c r="A318" s="140">
        <v>441</v>
      </c>
      <c r="B318" s="141"/>
      <c r="C318" s="135"/>
      <c r="D318" s="150">
        <v>42810</v>
      </c>
      <c r="E318" s="83">
        <v>42810</v>
      </c>
      <c r="F318" s="86" t="str">
        <f t="shared" si="9"/>
        <v>Bilan n°1</v>
      </c>
      <c r="G318" s="115"/>
      <c r="H318" s="88">
        <f t="shared" si="1"/>
        <v>42907</v>
      </c>
      <c r="I318" s="90">
        <v>5</v>
      </c>
      <c r="J318" s="93">
        <f t="shared" si="19"/>
        <v>42815</v>
      </c>
      <c r="K318" s="94">
        <f t="shared" si="10"/>
        <v>43003</v>
      </c>
    </row>
    <row r="319" spans="1:11" ht="14">
      <c r="A319" s="142">
        <v>442</v>
      </c>
      <c r="B319" s="143"/>
      <c r="C319" s="134"/>
      <c r="D319" s="150">
        <v>42801</v>
      </c>
      <c r="E319" s="83">
        <v>42908</v>
      </c>
      <c r="F319" s="86" t="str">
        <f t="shared" si="9"/>
        <v>Bilan n°2</v>
      </c>
      <c r="G319" s="115"/>
      <c r="H319" s="88">
        <f t="shared" si="1"/>
        <v>43020</v>
      </c>
      <c r="I319" s="90">
        <v>20</v>
      </c>
      <c r="J319" s="93">
        <f t="shared" si="19"/>
        <v>42928</v>
      </c>
      <c r="K319" s="94">
        <f t="shared" si="10"/>
        <v>43116</v>
      </c>
    </row>
    <row r="320" spans="1:11" ht="14">
      <c r="A320" s="140">
        <v>443</v>
      </c>
      <c r="B320" s="141"/>
      <c r="C320" s="135"/>
      <c r="D320" s="150">
        <v>42802</v>
      </c>
      <c r="E320" s="83">
        <v>42901</v>
      </c>
      <c r="F320" s="86" t="str">
        <f t="shared" si="9"/>
        <v>Bilan n°2</v>
      </c>
      <c r="G320" s="115"/>
      <c r="H320" s="88">
        <f t="shared" si="1"/>
        <v>43001</v>
      </c>
      <c r="I320" s="90">
        <v>8</v>
      </c>
      <c r="J320" s="93">
        <f t="shared" si="19"/>
        <v>42909</v>
      </c>
      <c r="K320" s="94">
        <f t="shared" si="10"/>
        <v>43096</v>
      </c>
    </row>
    <row r="321" spans="1:11" ht="14">
      <c r="A321" s="142">
        <v>444</v>
      </c>
      <c r="B321" s="143"/>
      <c r="C321" s="134"/>
      <c r="D321" s="150">
        <v>42809</v>
      </c>
      <c r="E321" s="83">
        <v>42928</v>
      </c>
      <c r="F321" s="86" t="str">
        <f t="shared" si="9"/>
        <v>Bilan n°2</v>
      </c>
      <c r="G321" s="115"/>
      <c r="H321" s="88">
        <f t="shared" si="1"/>
        <v>43027</v>
      </c>
      <c r="I321" s="90">
        <v>7</v>
      </c>
      <c r="J321" s="93">
        <f t="shared" si="19"/>
        <v>42935</v>
      </c>
      <c r="K321" s="94">
        <f t="shared" si="10"/>
        <v>43123</v>
      </c>
    </row>
    <row r="322" spans="1:11" ht="14">
      <c r="A322" s="140">
        <v>445</v>
      </c>
      <c r="B322" s="141"/>
      <c r="C322" s="135"/>
      <c r="D322" s="151"/>
      <c r="E322" s="119"/>
      <c r="F322" s="86" t="str">
        <f t="shared" si="9"/>
        <v>-</v>
      </c>
      <c r="G322" s="115"/>
      <c r="H322" s="88" t="str">
        <f t="shared" si="1"/>
        <v>-</v>
      </c>
      <c r="I322" s="120"/>
      <c r="J322" s="93" t="str">
        <f t="shared" si="19"/>
        <v/>
      </c>
      <c r="K322" s="94" t="str">
        <f t="shared" si="10"/>
        <v/>
      </c>
    </row>
    <row r="323" spans="1:11" ht="14">
      <c r="A323" s="142">
        <v>446</v>
      </c>
      <c r="B323" s="143"/>
      <c r="C323" s="134"/>
      <c r="D323" s="150">
        <v>42843</v>
      </c>
      <c r="E323" s="83">
        <v>42843</v>
      </c>
      <c r="F323" s="86" t="str">
        <f t="shared" si="9"/>
        <v>Bilan n°1</v>
      </c>
      <c r="G323" s="87"/>
      <c r="H323" s="88">
        <f t="shared" si="1"/>
        <v>42938</v>
      </c>
      <c r="I323" s="90">
        <v>4</v>
      </c>
      <c r="J323" s="93">
        <f t="shared" si="19"/>
        <v>42847</v>
      </c>
      <c r="K323" s="94">
        <f t="shared" si="10"/>
        <v>43034</v>
      </c>
    </row>
    <row r="324" spans="1:11" ht="14">
      <c r="A324" s="140">
        <v>447</v>
      </c>
      <c r="B324" s="141"/>
      <c r="C324" s="135"/>
      <c r="D324" s="150">
        <v>42814</v>
      </c>
      <c r="E324" s="83">
        <v>42814</v>
      </c>
      <c r="F324" s="86" t="str">
        <f t="shared" si="9"/>
        <v>Bilan n°1</v>
      </c>
      <c r="G324" s="115"/>
      <c r="H324" s="88">
        <f t="shared" si="1"/>
        <v>42910</v>
      </c>
      <c r="I324" s="90">
        <v>4</v>
      </c>
      <c r="J324" s="93">
        <f t="shared" si="19"/>
        <v>42818</v>
      </c>
      <c r="K324" s="94">
        <f t="shared" si="10"/>
        <v>43006</v>
      </c>
    </row>
    <row r="325" spans="1:11" ht="14">
      <c r="A325" s="142">
        <v>448</v>
      </c>
      <c r="B325" s="143"/>
      <c r="C325" s="134"/>
      <c r="D325" s="150">
        <v>42811</v>
      </c>
      <c r="E325" s="83">
        <v>42920</v>
      </c>
      <c r="F325" s="86" t="str">
        <f t="shared" si="9"/>
        <v>Bilan n°2</v>
      </c>
      <c r="G325" s="115"/>
      <c r="H325" s="88">
        <f t="shared" si="1"/>
        <v>43019</v>
      </c>
      <c r="I325" s="90">
        <v>7</v>
      </c>
      <c r="J325" s="93">
        <f t="shared" si="19"/>
        <v>42927</v>
      </c>
      <c r="K325" s="94">
        <f t="shared" si="10"/>
        <v>43115</v>
      </c>
    </row>
    <row r="326" spans="1:11" ht="14">
      <c r="A326" s="140">
        <v>449</v>
      </c>
      <c r="B326" s="141"/>
      <c r="C326" s="135"/>
      <c r="D326" s="150">
        <v>42816</v>
      </c>
      <c r="E326" s="83">
        <v>42948</v>
      </c>
      <c r="F326" s="86" t="str">
        <f t="shared" si="9"/>
        <v>Bilan n°2</v>
      </c>
      <c r="G326" s="111">
        <v>23</v>
      </c>
      <c r="H326" s="88">
        <f t="shared" si="1"/>
        <v>43065</v>
      </c>
      <c r="I326" s="90">
        <v>2</v>
      </c>
      <c r="J326" s="93">
        <f t="shared" si="19"/>
        <v>42950</v>
      </c>
      <c r="K326" s="94">
        <f t="shared" si="10"/>
        <v>43161</v>
      </c>
    </row>
    <row r="327" spans="1:11" ht="14">
      <c r="A327" s="142">
        <v>450</v>
      </c>
      <c r="B327" s="143"/>
      <c r="C327" s="134"/>
      <c r="D327" s="150">
        <v>42815</v>
      </c>
      <c r="E327" s="83">
        <v>42815</v>
      </c>
      <c r="F327" s="86" t="str">
        <f t="shared" si="9"/>
        <v>Bilan n°1</v>
      </c>
      <c r="G327" s="111">
        <v>21</v>
      </c>
      <c r="H327" s="88">
        <f t="shared" si="1"/>
        <v>43063</v>
      </c>
      <c r="I327" s="90">
        <v>2</v>
      </c>
      <c r="J327" s="106">
        <v>42950</v>
      </c>
      <c r="K327" s="94">
        <f t="shared" si="10"/>
        <v>43159</v>
      </c>
    </row>
    <row r="328" spans="1:11" ht="14">
      <c r="A328" s="140">
        <v>451</v>
      </c>
      <c r="B328" s="141"/>
      <c r="C328" s="135"/>
      <c r="D328" s="152">
        <v>42809</v>
      </c>
      <c r="E328" s="83">
        <v>42913</v>
      </c>
      <c r="F328" s="86" t="str">
        <f t="shared" si="9"/>
        <v>Bilan n°2</v>
      </c>
      <c r="G328" s="153"/>
      <c r="H328" s="88">
        <f t="shared" si="1"/>
        <v>43011</v>
      </c>
      <c r="I328" s="90">
        <v>6</v>
      </c>
      <c r="J328" s="93">
        <f t="shared" ref="J328:J332" si="20">IF(I328="AP","",IF(E328="-","",IF(E328="","",EDATE(E328,0)+I328)))</f>
        <v>42919</v>
      </c>
      <c r="K328" s="94">
        <f t="shared" si="10"/>
        <v>43107</v>
      </c>
    </row>
    <row r="329" spans="1:11" ht="14">
      <c r="A329" s="142">
        <v>452</v>
      </c>
      <c r="B329" s="143"/>
      <c r="C329" s="134"/>
      <c r="D329" s="152">
        <v>42816</v>
      </c>
      <c r="E329" s="83">
        <v>42949</v>
      </c>
      <c r="F329" s="86" t="str">
        <f t="shared" si="9"/>
        <v>Bilan n°2</v>
      </c>
      <c r="G329" s="153"/>
      <c r="H329" s="88">
        <f t="shared" si="1"/>
        <v>43048</v>
      </c>
      <c r="I329" s="90">
        <v>7</v>
      </c>
      <c r="J329" s="93">
        <f t="shared" si="20"/>
        <v>42956</v>
      </c>
      <c r="K329" s="94">
        <f t="shared" si="10"/>
        <v>43144</v>
      </c>
    </row>
    <row r="330" spans="1:11" ht="14">
      <c r="A330" s="140">
        <v>453</v>
      </c>
      <c r="B330" s="141"/>
      <c r="C330" s="135"/>
      <c r="D330" s="152">
        <v>42817</v>
      </c>
      <c r="E330" s="83">
        <v>42817</v>
      </c>
      <c r="F330" s="86" t="str">
        <f t="shared" si="9"/>
        <v>Bilan n°1</v>
      </c>
      <c r="G330" s="153"/>
      <c r="H330" s="88">
        <f t="shared" si="1"/>
        <v>42915</v>
      </c>
      <c r="I330" s="90">
        <v>6</v>
      </c>
      <c r="J330" s="93">
        <f t="shared" si="20"/>
        <v>42823</v>
      </c>
      <c r="K330" s="94">
        <f t="shared" si="10"/>
        <v>43011</v>
      </c>
    </row>
    <row r="331" spans="1:11" ht="14">
      <c r="A331" s="142">
        <v>454</v>
      </c>
      <c r="B331" s="143"/>
      <c r="C331" s="134"/>
      <c r="D331" s="152">
        <v>42836</v>
      </c>
      <c r="E331" s="83">
        <v>42964</v>
      </c>
      <c r="F331" s="86" t="str">
        <f t="shared" si="9"/>
        <v>Bilan n°2</v>
      </c>
      <c r="G331" s="154"/>
      <c r="H331" s="88">
        <f t="shared" si="1"/>
        <v>43058</v>
      </c>
      <c r="I331" s="90">
        <v>2</v>
      </c>
      <c r="J331" s="93">
        <f t="shared" si="20"/>
        <v>42966</v>
      </c>
      <c r="K331" s="94">
        <f t="shared" si="10"/>
        <v>43154</v>
      </c>
    </row>
    <row r="332" spans="1:11" ht="14">
      <c r="A332" s="140">
        <v>455</v>
      </c>
      <c r="B332" s="141"/>
      <c r="C332" s="135"/>
      <c r="D332" s="152">
        <v>42821</v>
      </c>
      <c r="E332" s="83">
        <v>42821</v>
      </c>
      <c r="F332" s="86" t="str">
        <f t="shared" si="9"/>
        <v>Bilan n°1</v>
      </c>
      <c r="G332" s="153"/>
      <c r="H332" s="88">
        <f t="shared" si="1"/>
        <v>42916</v>
      </c>
      <c r="I332" s="90">
        <v>4</v>
      </c>
      <c r="J332" s="93">
        <f t="shared" si="20"/>
        <v>42825</v>
      </c>
      <c r="K332" s="94">
        <f t="shared" si="10"/>
        <v>43012</v>
      </c>
    </row>
    <row r="333" spans="1:11" ht="14">
      <c r="A333" s="142">
        <v>456</v>
      </c>
      <c r="B333" s="143"/>
      <c r="C333" s="134"/>
      <c r="D333" s="152">
        <v>42829</v>
      </c>
      <c r="E333" s="83">
        <v>42934</v>
      </c>
      <c r="F333" s="86" t="str">
        <f t="shared" si="9"/>
        <v>Bilan n°2</v>
      </c>
      <c r="G333" s="153"/>
      <c r="H333" s="88">
        <f t="shared" si="1"/>
        <v>43027</v>
      </c>
      <c r="I333" s="90">
        <v>7</v>
      </c>
      <c r="J333" s="106">
        <v>42935</v>
      </c>
      <c r="K333" s="94">
        <f t="shared" si="10"/>
        <v>43123</v>
      </c>
    </row>
    <row r="334" spans="1:11" ht="14">
      <c r="A334" s="140">
        <v>457</v>
      </c>
      <c r="B334" s="141"/>
      <c r="C334" s="135"/>
      <c r="D334" s="152">
        <v>42823</v>
      </c>
      <c r="E334" s="83">
        <v>42823</v>
      </c>
      <c r="F334" s="86" t="str">
        <f t="shared" si="9"/>
        <v>Bilan n°1</v>
      </c>
      <c r="G334" s="153"/>
      <c r="H334" s="88">
        <f t="shared" si="1"/>
        <v>42918</v>
      </c>
      <c r="I334" s="90">
        <v>4</v>
      </c>
      <c r="J334" s="93">
        <f t="shared" ref="J334:J335" si="21">IF(I334="AP","",IF(E334="-","",IF(E334="","",EDATE(E334,0)+I334)))</f>
        <v>42827</v>
      </c>
      <c r="K334" s="94">
        <f t="shared" si="10"/>
        <v>43014</v>
      </c>
    </row>
    <row r="335" spans="1:11" ht="14">
      <c r="A335" s="142">
        <v>458</v>
      </c>
      <c r="B335" s="143"/>
      <c r="C335" s="134"/>
      <c r="D335" s="152">
        <v>42828</v>
      </c>
      <c r="E335" s="83">
        <v>42984</v>
      </c>
      <c r="F335" s="86" t="str">
        <f t="shared" si="9"/>
        <v>Bilan n°2</v>
      </c>
      <c r="G335" s="154">
        <v>21</v>
      </c>
      <c r="H335" s="88">
        <f t="shared" si="1"/>
        <v>43099</v>
      </c>
      <c r="I335" s="90">
        <v>3</v>
      </c>
      <c r="J335" s="93">
        <f t="shared" si="21"/>
        <v>42987</v>
      </c>
      <c r="K335" s="94">
        <f t="shared" si="10"/>
        <v>43193</v>
      </c>
    </row>
    <row r="336" spans="1:11" ht="14">
      <c r="A336" s="142">
        <v>460</v>
      </c>
      <c r="B336" s="143"/>
      <c r="C336" s="134"/>
      <c r="D336" s="152">
        <v>42832</v>
      </c>
      <c r="E336" s="83">
        <v>42957</v>
      </c>
      <c r="F336" s="86" t="str">
        <f t="shared" si="9"/>
        <v>Bilan n°2</v>
      </c>
      <c r="G336" s="153"/>
      <c r="H336" s="88">
        <f t="shared" si="1"/>
        <v>43064</v>
      </c>
      <c r="I336" s="90">
        <v>15</v>
      </c>
      <c r="J336" s="106">
        <v>42972</v>
      </c>
      <c r="K336" s="94">
        <f t="shared" si="10"/>
        <v>43160</v>
      </c>
    </row>
    <row r="337" spans="1:11" ht="14">
      <c r="A337" s="140">
        <v>461</v>
      </c>
      <c r="B337" s="155"/>
      <c r="C337" s="135"/>
      <c r="D337" s="152">
        <v>42836</v>
      </c>
      <c r="E337" s="83">
        <v>42951</v>
      </c>
      <c r="F337" s="86" t="str">
        <f t="shared" si="9"/>
        <v>Bilan n°2</v>
      </c>
      <c r="G337" s="153"/>
      <c r="H337" s="88">
        <f t="shared" si="1"/>
        <v>43046</v>
      </c>
      <c r="I337" s="90">
        <v>3</v>
      </c>
      <c r="J337" s="93">
        <f t="shared" ref="J337:J346" si="22">IF(I337="AP","",IF(E337="-","",IF(E337="","",EDATE(E337,0)+I337)))</f>
        <v>42954</v>
      </c>
      <c r="K337" s="94">
        <f t="shared" si="10"/>
        <v>43142</v>
      </c>
    </row>
    <row r="338" spans="1:11" ht="14">
      <c r="A338" s="142">
        <v>462</v>
      </c>
      <c r="B338" s="143"/>
      <c r="C338" s="134"/>
      <c r="D338" s="152">
        <v>42836</v>
      </c>
      <c r="E338" s="83">
        <v>42934</v>
      </c>
      <c r="F338" s="86" t="str">
        <f t="shared" si="9"/>
        <v>Bilan n°2</v>
      </c>
      <c r="G338" s="153"/>
      <c r="H338" s="88">
        <f t="shared" si="1"/>
        <v>43048</v>
      </c>
      <c r="I338" s="90">
        <v>22</v>
      </c>
      <c r="J338" s="93">
        <f t="shared" si="22"/>
        <v>42956</v>
      </c>
      <c r="K338" s="94">
        <f t="shared" si="10"/>
        <v>43144</v>
      </c>
    </row>
    <row r="339" spans="1:11" ht="14">
      <c r="A339" s="140">
        <v>463</v>
      </c>
      <c r="B339" s="141"/>
      <c r="C339" s="135"/>
      <c r="D339" s="152">
        <v>42844</v>
      </c>
      <c r="E339" s="83">
        <v>42844</v>
      </c>
      <c r="F339" s="86" t="str">
        <f t="shared" si="9"/>
        <v>Bilan n°1</v>
      </c>
      <c r="G339" s="153"/>
      <c r="H339" s="88">
        <f t="shared" si="1"/>
        <v>42937</v>
      </c>
      <c r="I339" s="90">
        <v>2</v>
      </c>
      <c r="J339" s="93">
        <f t="shared" si="22"/>
        <v>42846</v>
      </c>
      <c r="K339" s="94">
        <f t="shared" si="10"/>
        <v>43033</v>
      </c>
    </row>
    <row r="340" spans="1:11" ht="14">
      <c r="A340" s="142">
        <v>464</v>
      </c>
      <c r="B340" s="143"/>
      <c r="C340" s="134"/>
      <c r="D340" s="152">
        <v>42867</v>
      </c>
      <c r="E340" s="83">
        <v>42955</v>
      </c>
      <c r="F340" s="86" t="str">
        <f t="shared" si="9"/>
        <v>Bilan n°1</v>
      </c>
      <c r="G340" s="153"/>
      <c r="H340" s="88">
        <f t="shared" si="1"/>
        <v>43053</v>
      </c>
      <c r="I340" s="90">
        <v>6</v>
      </c>
      <c r="J340" s="93">
        <f t="shared" si="22"/>
        <v>42961</v>
      </c>
      <c r="K340" s="94">
        <f t="shared" si="10"/>
        <v>43149</v>
      </c>
    </row>
    <row r="341" spans="1:11" ht="14">
      <c r="A341" s="140">
        <v>465</v>
      </c>
      <c r="B341" s="155"/>
      <c r="C341" s="156"/>
      <c r="D341" s="152">
        <v>42961</v>
      </c>
      <c r="E341" s="83">
        <v>42964</v>
      </c>
      <c r="F341" s="86" t="str">
        <f t="shared" si="9"/>
        <v>Bilan n°1</v>
      </c>
      <c r="G341" s="157"/>
      <c r="H341" s="88">
        <f t="shared" si="1"/>
        <v>43063</v>
      </c>
      <c r="I341" s="90">
        <v>7</v>
      </c>
      <c r="J341" s="93">
        <f t="shared" si="22"/>
        <v>42971</v>
      </c>
      <c r="K341" s="94">
        <f t="shared" si="10"/>
        <v>43159</v>
      </c>
    </row>
    <row r="342" spans="1:11" ht="14">
      <c r="A342" s="142">
        <v>466</v>
      </c>
      <c r="B342" s="143"/>
      <c r="C342" s="134"/>
      <c r="D342" s="152">
        <v>42836</v>
      </c>
      <c r="E342" s="83">
        <v>42836</v>
      </c>
      <c r="F342" s="86" t="str">
        <f t="shared" si="9"/>
        <v>Bilan n°1</v>
      </c>
      <c r="G342" s="153"/>
      <c r="H342" s="88">
        <f t="shared" si="1"/>
        <v>42930</v>
      </c>
      <c r="I342" s="90">
        <v>3</v>
      </c>
      <c r="J342" s="93">
        <f t="shared" si="22"/>
        <v>42839</v>
      </c>
      <c r="K342" s="94">
        <f t="shared" si="10"/>
        <v>43026</v>
      </c>
    </row>
    <row r="343" spans="1:11" ht="14">
      <c r="A343" s="140">
        <v>467</v>
      </c>
      <c r="B343" s="141"/>
      <c r="C343" s="135"/>
      <c r="D343" s="152">
        <v>42843</v>
      </c>
      <c r="E343" s="83">
        <v>42936</v>
      </c>
      <c r="F343" s="86" t="str">
        <f t="shared" si="9"/>
        <v>Bilan n°2</v>
      </c>
      <c r="G343" s="153"/>
      <c r="H343" s="88">
        <f t="shared" si="1"/>
        <v>43035</v>
      </c>
      <c r="I343" s="90">
        <v>7</v>
      </c>
      <c r="J343" s="93">
        <f t="shared" si="22"/>
        <v>42943</v>
      </c>
      <c r="K343" s="94">
        <f t="shared" si="10"/>
        <v>43131</v>
      </c>
    </row>
    <row r="344" spans="1:11" ht="14">
      <c r="A344" s="142">
        <v>468</v>
      </c>
      <c r="B344" s="143"/>
      <c r="C344" s="134"/>
      <c r="D344" s="152">
        <v>42839</v>
      </c>
      <c r="E344" s="83">
        <v>42997</v>
      </c>
      <c r="F344" s="86" t="str">
        <f t="shared" si="9"/>
        <v>Bilan n°2</v>
      </c>
      <c r="G344" s="153"/>
      <c r="H344" s="88">
        <f t="shared" si="1"/>
        <v>43090</v>
      </c>
      <c r="I344" s="90">
        <v>2</v>
      </c>
      <c r="J344" s="93">
        <f t="shared" si="22"/>
        <v>42999</v>
      </c>
      <c r="K344" s="94">
        <f t="shared" si="10"/>
        <v>43184</v>
      </c>
    </row>
    <row r="345" spans="1:11" ht="14">
      <c r="A345" s="140">
        <v>469</v>
      </c>
      <c r="B345" s="158"/>
      <c r="C345" s="159"/>
      <c r="D345" s="152">
        <v>42850</v>
      </c>
      <c r="E345" s="83">
        <v>42850</v>
      </c>
      <c r="F345" s="86" t="str">
        <f t="shared" si="9"/>
        <v>Bilan n°1</v>
      </c>
      <c r="G345" s="157"/>
      <c r="H345" s="88">
        <f t="shared" si="1"/>
        <v>42945</v>
      </c>
      <c r="I345" s="90">
        <v>4</v>
      </c>
      <c r="J345" s="93">
        <f t="shared" si="22"/>
        <v>42854</v>
      </c>
      <c r="K345" s="94">
        <f t="shared" si="10"/>
        <v>43041</v>
      </c>
    </row>
    <row r="346" spans="1:11" ht="14">
      <c r="A346" s="142">
        <v>470</v>
      </c>
      <c r="B346" s="160"/>
      <c r="C346" s="161"/>
      <c r="D346" s="152">
        <v>42844</v>
      </c>
      <c r="E346" s="83">
        <v>42844</v>
      </c>
      <c r="F346" s="86" t="str">
        <f t="shared" si="9"/>
        <v>Bilan n°1</v>
      </c>
      <c r="G346" s="153"/>
      <c r="H346" s="88">
        <f t="shared" si="1"/>
        <v>42937</v>
      </c>
      <c r="I346" s="90">
        <v>2</v>
      </c>
      <c r="J346" s="93">
        <f t="shared" si="22"/>
        <v>42846</v>
      </c>
      <c r="K346" s="94">
        <f t="shared" si="10"/>
        <v>43033</v>
      </c>
    </row>
    <row r="347" spans="1:11" ht="14">
      <c r="A347" s="140">
        <v>471</v>
      </c>
      <c r="B347" s="158"/>
      <c r="C347" s="159"/>
      <c r="D347" s="152">
        <v>42837</v>
      </c>
      <c r="E347" s="83">
        <v>42945</v>
      </c>
      <c r="F347" s="86" t="str">
        <f t="shared" si="9"/>
        <v>Bilan n°2</v>
      </c>
      <c r="G347" s="153"/>
      <c r="H347" s="88">
        <f t="shared" si="1"/>
        <v>43068</v>
      </c>
      <c r="I347" s="90">
        <v>30</v>
      </c>
      <c r="J347" s="106">
        <v>42976</v>
      </c>
      <c r="K347" s="94">
        <f t="shared" si="10"/>
        <v>43163</v>
      </c>
    </row>
    <row r="348" spans="1:11" ht="14">
      <c r="A348" s="142">
        <v>472</v>
      </c>
      <c r="B348" s="160"/>
      <c r="C348" s="161"/>
      <c r="D348" s="152">
        <v>42851</v>
      </c>
      <c r="E348" s="83">
        <v>42945</v>
      </c>
      <c r="F348" s="86" t="str">
        <f t="shared" si="9"/>
        <v>Bilan n°2</v>
      </c>
      <c r="G348" s="153"/>
      <c r="H348" s="88">
        <f t="shared" si="1"/>
        <v>43044</v>
      </c>
      <c r="I348" s="90">
        <v>7</v>
      </c>
      <c r="J348" s="93">
        <f t="shared" ref="J348:J400" si="23">IF(I348="AP","",IF(E348="-","",IF(E348="","",EDATE(E348,0)+I348)))</f>
        <v>42952</v>
      </c>
      <c r="K348" s="94">
        <f t="shared" si="10"/>
        <v>43140</v>
      </c>
    </row>
    <row r="349" spans="1:11" ht="14">
      <c r="A349" s="140">
        <v>473</v>
      </c>
      <c r="B349" s="158"/>
      <c r="C349" s="159"/>
      <c r="D349" s="152">
        <v>42853</v>
      </c>
      <c r="E349" s="83">
        <v>42950</v>
      </c>
      <c r="F349" s="86" t="str">
        <f t="shared" si="9"/>
        <v>Bilan n°2</v>
      </c>
      <c r="G349" s="153"/>
      <c r="H349" s="88">
        <f t="shared" si="1"/>
        <v>43061</v>
      </c>
      <c r="I349" s="90">
        <v>19</v>
      </c>
      <c r="J349" s="93">
        <f t="shared" si="23"/>
        <v>42969</v>
      </c>
      <c r="K349" s="94">
        <f t="shared" si="10"/>
        <v>43157</v>
      </c>
    </row>
    <row r="350" spans="1:11" ht="14">
      <c r="A350" s="162">
        <v>474</v>
      </c>
      <c r="B350" s="158"/>
      <c r="C350" s="159"/>
      <c r="D350" s="150">
        <v>42849</v>
      </c>
      <c r="E350" s="110">
        <v>42963</v>
      </c>
      <c r="F350" s="86" t="str">
        <f t="shared" ref="F350:F456" si="24">IF(E350="","-",IF(E350+G350-D350&lt;=90,"Bilan n°1",IF(AND(E350+G350-D350&gt;90,E350+G350-D350&lt;=180),"Bilan n°2",IF(AND(E350+G350-D350&gt;180,E350+G350-D350&lt;=270),"Bilan n°3",IF(AND(E350+G350-D350&gt;270,E350+G350-D350&lt;=360),"Bilan n°4",IF(AND(E350+G350-D350&gt;360,E350+G350-D350&lt;=450),"Bilan n°5",IF(AND(E350+G350-D350&gt;450,E350+G350-D350&lt;=540),"Bilan n°6",IF(AND(E350+G350-D350&gt;540,E350+G350-D350&lt;=630),"Bilan n°7",IF(AND(E350+G350-D350&gt;630,E350+G350-D350&lt;=720),"Bilan n°8",IF(AND(E350+G350-D350&gt;720,E350+G350-D350&lt;=810),"Bilan n°9",IF(AND(E350+G350-D350&gt;810,E350+G350-D350&lt;=900),"Bilan n°10")))))))))))</f>
        <v>Bilan n°2</v>
      </c>
      <c r="G350" s="154"/>
      <c r="H350" s="88">
        <f t="shared" si="1"/>
        <v>43062</v>
      </c>
      <c r="I350" s="90">
        <v>7</v>
      </c>
      <c r="J350" s="93">
        <f t="shared" si="23"/>
        <v>42970</v>
      </c>
      <c r="K350" s="94"/>
    </row>
    <row r="351" spans="1:11" ht="14">
      <c r="A351" s="140">
        <v>475</v>
      </c>
      <c r="B351" s="158"/>
      <c r="C351" s="159"/>
      <c r="D351" s="150">
        <v>42853</v>
      </c>
      <c r="E351" s="83">
        <v>42982</v>
      </c>
      <c r="F351" s="86" t="str">
        <f t="shared" si="24"/>
        <v>Bilan n°2</v>
      </c>
      <c r="G351" s="115"/>
      <c r="H351" s="88">
        <f t="shared" si="1"/>
        <v>43075</v>
      </c>
      <c r="I351" s="90">
        <v>2</v>
      </c>
      <c r="J351" s="93">
        <f t="shared" si="23"/>
        <v>42984</v>
      </c>
      <c r="K351" s="94">
        <f t="shared" ref="K351:K416" si="25">IF(H351="-","",EDATE(H351,3)+4)</f>
        <v>43169</v>
      </c>
    </row>
    <row r="352" spans="1:11" ht="14">
      <c r="A352" s="142">
        <v>476</v>
      </c>
      <c r="B352" s="160"/>
      <c r="C352" s="161"/>
      <c r="D352" s="150">
        <v>42857</v>
      </c>
      <c r="E352" s="83">
        <v>42864</v>
      </c>
      <c r="F352" s="86" t="str">
        <f t="shared" si="24"/>
        <v>Bilan n°1</v>
      </c>
      <c r="G352" s="111"/>
      <c r="H352" s="88">
        <f t="shared" si="1"/>
        <v>42963</v>
      </c>
      <c r="I352" s="90">
        <v>7</v>
      </c>
      <c r="J352" s="93">
        <f t="shared" si="23"/>
        <v>42871</v>
      </c>
      <c r="K352" s="94">
        <f t="shared" si="25"/>
        <v>43059</v>
      </c>
    </row>
    <row r="353" spans="1:11" ht="14">
      <c r="A353" s="163">
        <v>477</v>
      </c>
      <c r="B353" s="160"/>
      <c r="C353" s="161"/>
      <c r="D353" s="150">
        <v>42857</v>
      </c>
      <c r="E353" s="83">
        <v>42958</v>
      </c>
      <c r="F353" s="86" t="str">
        <f t="shared" si="24"/>
        <v>Bilan n°2</v>
      </c>
      <c r="G353" s="115"/>
      <c r="H353" s="88">
        <f t="shared" si="1"/>
        <v>43054</v>
      </c>
      <c r="I353" s="90">
        <v>4</v>
      </c>
      <c r="J353" s="93">
        <f t="shared" si="23"/>
        <v>42962</v>
      </c>
      <c r="K353" s="94">
        <f t="shared" si="25"/>
        <v>43150</v>
      </c>
    </row>
    <row r="354" spans="1:11" ht="14">
      <c r="A354" s="142">
        <v>478</v>
      </c>
      <c r="B354" s="158"/>
      <c r="C354" s="159"/>
      <c r="D354" s="150">
        <v>42859</v>
      </c>
      <c r="E354" s="83">
        <v>42996</v>
      </c>
      <c r="F354" s="86" t="str">
        <f t="shared" si="24"/>
        <v>Bilan n°2</v>
      </c>
      <c r="G354" s="115"/>
      <c r="H354" s="88" t="e">
        <f t="shared" si="1"/>
        <v>#VALUE!</v>
      </c>
      <c r="I354" s="90" t="s">
        <v>28</v>
      </c>
      <c r="J354" s="93" t="str">
        <f t="shared" si="23"/>
        <v/>
      </c>
      <c r="K354" s="94" t="e">
        <f t="shared" si="25"/>
        <v>#VALUE!</v>
      </c>
    </row>
    <row r="355" spans="1:11" ht="14">
      <c r="A355" s="163">
        <v>479</v>
      </c>
      <c r="B355" s="160"/>
      <c r="C355" s="161"/>
      <c r="D355" s="150">
        <v>42860</v>
      </c>
      <c r="E355" s="83">
        <v>42986</v>
      </c>
      <c r="F355" s="86" t="str">
        <f t="shared" si="24"/>
        <v>Bilan n°2</v>
      </c>
      <c r="G355" s="115"/>
      <c r="H355" s="88" t="e">
        <f t="shared" si="1"/>
        <v>#VALUE!</v>
      </c>
      <c r="I355" s="90" t="s">
        <v>28</v>
      </c>
      <c r="J355" s="93" t="str">
        <f t="shared" si="23"/>
        <v/>
      </c>
      <c r="K355" s="94" t="e">
        <f t="shared" si="25"/>
        <v>#VALUE!</v>
      </c>
    </row>
    <row r="356" spans="1:11" ht="14">
      <c r="A356" s="142">
        <v>480</v>
      </c>
      <c r="B356" s="158"/>
      <c r="C356" s="159"/>
      <c r="D356" s="150">
        <v>42860</v>
      </c>
      <c r="E356" s="83">
        <v>42867</v>
      </c>
      <c r="F356" s="86" t="str">
        <f t="shared" si="24"/>
        <v>Bilan n°1</v>
      </c>
      <c r="G356" s="115"/>
      <c r="H356" s="88">
        <f t="shared" si="1"/>
        <v>42964</v>
      </c>
      <c r="I356" s="90">
        <v>5</v>
      </c>
      <c r="J356" s="93">
        <f t="shared" si="23"/>
        <v>42872</v>
      </c>
      <c r="K356" s="94">
        <f t="shared" si="25"/>
        <v>43060</v>
      </c>
    </row>
    <row r="357" spans="1:11" ht="14">
      <c r="A357" s="163">
        <v>481</v>
      </c>
      <c r="B357" s="160"/>
      <c r="C357" s="161"/>
      <c r="D357" s="150">
        <v>42884</v>
      </c>
      <c r="E357" s="83">
        <v>42884</v>
      </c>
      <c r="F357" s="86" t="str">
        <f t="shared" si="24"/>
        <v>Bilan n°1</v>
      </c>
      <c r="G357" s="115"/>
      <c r="H357" s="88">
        <f t="shared" si="1"/>
        <v>42982</v>
      </c>
      <c r="I357" s="90">
        <v>6</v>
      </c>
      <c r="J357" s="93">
        <f t="shared" si="23"/>
        <v>42890</v>
      </c>
      <c r="K357" s="94">
        <f t="shared" si="25"/>
        <v>43077</v>
      </c>
    </row>
    <row r="358" spans="1:11" ht="14">
      <c r="A358" s="142">
        <v>482</v>
      </c>
      <c r="B358" s="158"/>
      <c r="C358" s="159"/>
      <c r="D358" s="150">
        <v>42866</v>
      </c>
      <c r="E358" s="83">
        <v>42870</v>
      </c>
      <c r="F358" s="86" t="str">
        <f t="shared" si="24"/>
        <v>Bilan n°1</v>
      </c>
      <c r="G358" s="115"/>
      <c r="H358" s="88">
        <f t="shared" si="1"/>
        <v>42969</v>
      </c>
      <c r="I358" s="90">
        <v>7</v>
      </c>
      <c r="J358" s="93">
        <f t="shared" si="23"/>
        <v>42877</v>
      </c>
      <c r="K358" s="94">
        <f t="shared" si="25"/>
        <v>43065</v>
      </c>
    </row>
    <row r="359" spans="1:11" ht="14">
      <c r="A359" s="163">
        <v>483</v>
      </c>
      <c r="B359" s="160"/>
      <c r="C359" s="161"/>
      <c r="D359" s="150">
        <v>42866</v>
      </c>
      <c r="E359" s="83">
        <v>43007</v>
      </c>
      <c r="F359" s="86" t="str">
        <f t="shared" si="24"/>
        <v>Bilan n°2</v>
      </c>
      <c r="G359" s="115"/>
      <c r="H359" s="88">
        <f t="shared" si="1"/>
        <v>43104</v>
      </c>
      <c r="I359" s="90">
        <v>5</v>
      </c>
      <c r="J359" s="93">
        <f t="shared" si="23"/>
        <v>43012</v>
      </c>
      <c r="K359" s="94">
        <f t="shared" si="25"/>
        <v>43198</v>
      </c>
    </row>
    <row r="360" spans="1:11" ht="14">
      <c r="A360" s="142">
        <v>484</v>
      </c>
      <c r="B360" s="158"/>
      <c r="C360" s="159"/>
      <c r="D360" s="150">
        <v>42870</v>
      </c>
      <c r="E360" s="83">
        <v>42971</v>
      </c>
      <c r="F360" s="86" t="str">
        <f t="shared" si="24"/>
        <v>Bilan n°2</v>
      </c>
      <c r="G360" s="115"/>
      <c r="H360" s="88">
        <f t="shared" si="1"/>
        <v>43067</v>
      </c>
      <c r="I360" s="90">
        <v>4</v>
      </c>
      <c r="J360" s="93">
        <f t="shared" si="23"/>
        <v>42975</v>
      </c>
      <c r="K360" s="94">
        <f t="shared" si="25"/>
        <v>43163</v>
      </c>
    </row>
    <row r="361" spans="1:11" ht="14">
      <c r="A361" s="163">
        <v>485</v>
      </c>
      <c r="B361" s="160"/>
      <c r="C361" s="161"/>
      <c r="D361" s="150">
        <v>42867</v>
      </c>
      <c r="E361" s="83">
        <v>42870</v>
      </c>
      <c r="F361" s="86" t="str">
        <f t="shared" si="24"/>
        <v>Bilan n°1</v>
      </c>
      <c r="G361" s="115"/>
      <c r="H361" s="88">
        <f t="shared" si="1"/>
        <v>42970</v>
      </c>
      <c r="I361" s="90">
        <v>8</v>
      </c>
      <c r="J361" s="93">
        <f t="shared" si="23"/>
        <v>42878</v>
      </c>
      <c r="K361" s="94">
        <f t="shared" si="25"/>
        <v>43066</v>
      </c>
    </row>
    <row r="362" spans="1:11" ht="14">
      <c r="A362" s="142">
        <v>486</v>
      </c>
      <c r="B362" s="158"/>
      <c r="C362" s="159"/>
      <c r="D362" s="150">
        <v>42867</v>
      </c>
      <c r="E362" s="83">
        <v>42870</v>
      </c>
      <c r="F362" s="86" t="str">
        <f t="shared" si="24"/>
        <v>Bilan n°1</v>
      </c>
      <c r="G362" s="115"/>
      <c r="H362" s="88">
        <f t="shared" si="1"/>
        <v>42971</v>
      </c>
      <c r="I362" s="90">
        <v>9</v>
      </c>
      <c r="J362" s="93">
        <f t="shared" si="23"/>
        <v>42879</v>
      </c>
      <c r="K362" s="94">
        <f t="shared" si="25"/>
        <v>43067</v>
      </c>
    </row>
    <row r="363" spans="1:11" ht="14">
      <c r="A363" s="163">
        <v>487</v>
      </c>
      <c r="B363" s="160"/>
      <c r="C363" s="161"/>
      <c r="D363" s="150">
        <v>42886</v>
      </c>
      <c r="E363" s="83">
        <v>42886</v>
      </c>
      <c r="F363" s="86" t="str">
        <f t="shared" si="24"/>
        <v>Bilan n°1</v>
      </c>
      <c r="G363" s="111"/>
      <c r="H363" s="88">
        <f t="shared" si="1"/>
        <v>42985</v>
      </c>
      <c r="I363" s="90">
        <v>7</v>
      </c>
      <c r="J363" s="93">
        <f t="shared" si="23"/>
        <v>42893</v>
      </c>
      <c r="K363" s="94">
        <f t="shared" si="25"/>
        <v>43080</v>
      </c>
    </row>
    <row r="364" spans="1:11" ht="14">
      <c r="A364" s="142">
        <v>488</v>
      </c>
      <c r="B364" s="158"/>
      <c r="C364" s="159"/>
      <c r="D364" s="150">
        <v>42877</v>
      </c>
      <c r="E364" s="110">
        <v>42969</v>
      </c>
      <c r="F364" s="86" t="str">
        <f t="shared" si="24"/>
        <v>Bilan n°2</v>
      </c>
      <c r="G364" s="115"/>
      <c r="H364" s="88">
        <f t="shared" si="1"/>
        <v>43070</v>
      </c>
      <c r="I364" s="90">
        <v>10</v>
      </c>
      <c r="J364" s="93">
        <f t="shared" si="23"/>
        <v>42979</v>
      </c>
      <c r="K364" s="94">
        <f t="shared" si="25"/>
        <v>43164</v>
      </c>
    </row>
    <row r="365" spans="1:11" ht="14">
      <c r="A365" s="163">
        <v>489</v>
      </c>
      <c r="B365" s="160"/>
      <c r="C365" s="161"/>
      <c r="D365" s="150">
        <v>42881</v>
      </c>
      <c r="E365" s="83">
        <v>42983</v>
      </c>
      <c r="F365" s="86" t="str">
        <f t="shared" si="24"/>
        <v>Bilan n°2</v>
      </c>
      <c r="G365" s="115"/>
      <c r="H365" s="88">
        <f t="shared" si="1"/>
        <v>43078</v>
      </c>
      <c r="I365" s="90">
        <v>4</v>
      </c>
      <c r="J365" s="93">
        <f t="shared" si="23"/>
        <v>42987</v>
      </c>
      <c r="K365" s="94">
        <f t="shared" si="25"/>
        <v>43172</v>
      </c>
    </row>
    <row r="366" spans="1:11" ht="14">
      <c r="A366" s="142">
        <v>490</v>
      </c>
      <c r="B366" s="158"/>
      <c r="C366" s="159"/>
      <c r="D366" s="150">
        <v>42877</v>
      </c>
      <c r="E366" s="83">
        <v>42985</v>
      </c>
      <c r="F366" s="86" t="str">
        <f t="shared" si="24"/>
        <v>Bilan n°2</v>
      </c>
      <c r="G366" s="115"/>
      <c r="H366" s="88">
        <f t="shared" si="1"/>
        <v>43081</v>
      </c>
      <c r="I366" s="90">
        <v>5</v>
      </c>
      <c r="J366" s="93">
        <f t="shared" si="23"/>
        <v>42990</v>
      </c>
      <c r="K366" s="94">
        <f t="shared" si="25"/>
        <v>43175</v>
      </c>
    </row>
    <row r="367" spans="1:11" ht="14">
      <c r="A367" s="163">
        <v>491</v>
      </c>
      <c r="B367" s="160"/>
      <c r="C367" s="161"/>
      <c r="D367" s="150">
        <v>42875</v>
      </c>
      <c r="E367" s="83">
        <v>42993</v>
      </c>
      <c r="F367" s="86" t="str">
        <f t="shared" si="24"/>
        <v>Bilan n°2</v>
      </c>
      <c r="G367" s="111"/>
      <c r="H367" s="88">
        <f t="shared" si="1"/>
        <v>43091</v>
      </c>
      <c r="I367" s="90">
        <v>7</v>
      </c>
      <c r="J367" s="93">
        <f t="shared" si="23"/>
        <v>43000</v>
      </c>
      <c r="K367" s="94">
        <f t="shared" si="25"/>
        <v>43185</v>
      </c>
    </row>
    <row r="368" spans="1:11" ht="14">
      <c r="A368" s="142">
        <v>492</v>
      </c>
      <c r="B368" s="158"/>
      <c r="C368" s="159"/>
      <c r="D368" s="150">
        <v>42878</v>
      </c>
      <c r="E368" s="83">
        <v>43018</v>
      </c>
      <c r="F368" s="86" t="str">
        <f t="shared" si="24"/>
        <v>Bilan n°2</v>
      </c>
      <c r="G368" s="111"/>
      <c r="H368" s="88" t="e">
        <f t="shared" si="1"/>
        <v>#VALUE!</v>
      </c>
      <c r="I368" s="90" t="s">
        <v>28</v>
      </c>
      <c r="J368" s="93" t="str">
        <f t="shared" si="23"/>
        <v/>
      </c>
      <c r="K368" s="94" t="e">
        <f t="shared" si="25"/>
        <v>#VALUE!</v>
      </c>
    </row>
    <row r="369" spans="1:11" ht="14">
      <c r="A369" s="163">
        <v>493</v>
      </c>
      <c r="B369" s="160"/>
      <c r="C369" s="161"/>
      <c r="D369" s="150">
        <v>42879</v>
      </c>
      <c r="E369" s="83">
        <v>42987</v>
      </c>
      <c r="F369" s="86" t="str">
        <f t="shared" si="24"/>
        <v>Bilan n°2</v>
      </c>
      <c r="G369" s="115"/>
      <c r="H369" s="88">
        <f t="shared" si="1"/>
        <v>43088</v>
      </c>
      <c r="I369" s="90">
        <v>10</v>
      </c>
      <c r="J369" s="93">
        <f t="shared" si="23"/>
        <v>42997</v>
      </c>
      <c r="K369" s="94">
        <f t="shared" si="25"/>
        <v>43182</v>
      </c>
    </row>
    <row r="370" spans="1:11" ht="14">
      <c r="A370" s="142">
        <v>494</v>
      </c>
      <c r="B370" s="158"/>
      <c r="C370" s="159"/>
      <c r="D370" s="150">
        <v>42879</v>
      </c>
      <c r="E370" s="83">
        <v>42892</v>
      </c>
      <c r="F370" s="86" t="str">
        <f t="shared" si="24"/>
        <v>Bilan n°1</v>
      </c>
      <c r="G370" s="115"/>
      <c r="H370" s="88">
        <f t="shared" si="1"/>
        <v>42990</v>
      </c>
      <c r="I370" s="90">
        <v>6</v>
      </c>
      <c r="J370" s="93">
        <f t="shared" si="23"/>
        <v>42898</v>
      </c>
      <c r="K370" s="94">
        <f t="shared" si="25"/>
        <v>43085</v>
      </c>
    </row>
    <row r="371" spans="1:11" ht="14">
      <c r="A371" s="163">
        <v>495</v>
      </c>
      <c r="B371" s="160"/>
      <c r="C371" s="161"/>
      <c r="D371" s="150">
        <v>42879</v>
      </c>
      <c r="E371" s="83">
        <v>42892</v>
      </c>
      <c r="F371" s="86" t="str">
        <f t="shared" si="24"/>
        <v>Bilan n°1</v>
      </c>
      <c r="G371" s="115"/>
      <c r="H371" s="88">
        <f t="shared" si="1"/>
        <v>42990</v>
      </c>
      <c r="I371" s="90">
        <v>6</v>
      </c>
      <c r="J371" s="93">
        <f t="shared" si="23"/>
        <v>42898</v>
      </c>
      <c r="K371" s="94">
        <f t="shared" si="25"/>
        <v>43085</v>
      </c>
    </row>
    <row r="372" spans="1:11" ht="14">
      <c r="A372" s="142">
        <v>496</v>
      </c>
      <c r="B372" s="158"/>
      <c r="C372" s="159"/>
      <c r="D372" s="150">
        <v>42881</v>
      </c>
      <c r="E372" s="83">
        <v>42881</v>
      </c>
      <c r="F372" s="86" t="str">
        <f t="shared" si="24"/>
        <v>Bilan n°1</v>
      </c>
      <c r="G372" s="115"/>
      <c r="H372" s="88">
        <f t="shared" si="1"/>
        <v>42979</v>
      </c>
      <c r="I372" s="90">
        <v>6</v>
      </c>
      <c r="J372" s="93">
        <f t="shared" si="23"/>
        <v>42887</v>
      </c>
      <c r="K372" s="94">
        <f t="shared" si="25"/>
        <v>43074</v>
      </c>
    </row>
    <row r="373" spans="1:11" ht="14">
      <c r="A373" s="163">
        <v>497</v>
      </c>
      <c r="B373" s="160"/>
      <c r="C373" s="161"/>
      <c r="D373" s="150">
        <v>42884</v>
      </c>
      <c r="E373" s="83">
        <v>42884</v>
      </c>
      <c r="F373" s="86" t="str">
        <f t="shared" si="24"/>
        <v>Bilan n°1</v>
      </c>
      <c r="G373" s="115"/>
      <c r="H373" s="88">
        <f t="shared" si="1"/>
        <v>42981</v>
      </c>
      <c r="I373" s="90">
        <v>5</v>
      </c>
      <c r="J373" s="93">
        <f t="shared" si="23"/>
        <v>42889</v>
      </c>
      <c r="K373" s="94">
        <f t="shared" si="25"/>
        <v>43076</v>
      </c>
    </row>
    <row r="374" spans="1:11" ht="14">
      <c r="A374" s="142">
        <v>498</v>
      </c>
      <c r="B374" s="164"/>
      <c r="C374" s="165"/>
      <c r="D374" s="166">
        <v>42884</v>
      </c>
      <c r="E374" s="83">
        <v>42884</v>
      </c>
      <c r="F374" s="86" t="str">
        <f t="shared" si="24"/>
        <v>Bilan n°1</v>
      </c>
      <c r="G374" s="115"/>
      <c r="H374" s="88">
        <f t="shared" si="1"/>
        <v>43004</v>
      </c>
      <c r="I374" s="90">
        <v>28</v>
      </c>
      <c r="J374" s="93">
        <f t="shared" si="23"/>
        <v>42912</v>
      </c>
      <c r="K374" s="94">
        <f t="shared" si="25"/>
        <v>43099</v>
      </c>
    </row>
    <row r="375" spans="1:11" ht="14">
      <c r="A375" s="163">
        <v>499</v>
      </c>
      <c r="B375" s="167"/>
      <c r="C375" s="168"/>
      <c r="D375" s="152">
        <v>42889</v>
      </c>
      <c r="E375" s="83">
        <v>43014</v>
      </c>
      <c r="F375" s="86" t="str">
        <f t="shared" si="24"/>
        <v>Bilan n°2</v>
      </c>
      <c r="G375" s="111"/>
      <c r="H375" s="88" t="e">
        <f t="shared" si="1"/>
        <v>#VALUE!</v>
      </c>
      <c r="I375" s="90" t="s">
        <v>28</v>
      </c>
      <c r="J375" s="93" t="str">
        <f t="shared" si="23"/>
        <v/>
      </c>
      <c r="K375" s="94" t="e">
        <f t="shared" si="25"/>
        <v>#VALUE!</v>
      </c>
    </row>
    <row r="376" spans="1:11" ht="14">
      <c r="A376" s="142">
        <v>500</v>
      </c>
      <c r="B376" s="167"/>
      <c r="C376" s="168"/>
      <c r="D376" s="152">
        <v>42903</v>
      </c>
      <c r="E376" s="83">
        <v>42923</v>
      </c>
      <c r="F376" s="86" t="str">
        <f t="shared" si="24"/>
        <v>Bilan n°1</v>
      </c>
      <c r="G376" s="115"/>
      <c r="H376" s="88">
        <f t="shared" si="1"/>
        <v>43020</v>
      </c>
      <c r="I376" s="90">
        <v>5</v>
      </c>
      <c r="J376" s="93">
        <f t="shared" si="23"/>
        <v>42928</v>
      </c>
      <c r="K376" s="94">
        <f t="shared" si="25"/>
        <v>43116</v>
      </c>
    </row>
    <row r="377" spans="1:11" ht="14">
      <c r="A377" s="163">
        <v>501</v>
      </c>
      <c r="B377" s="167"/>
      <c r="C377" s="168"/>
      <c r="D377" s="152">
        <v>42884</v>
      </c>
      <c r="E377" s="83">
        <v>42892</v>
      </c>
      <c r="F377" s="86" t="str">
        <f t="shared" si="24"/>
        <v>Bilan n°1</v>
      </c>
      <c r="G377" s="115"/>
      <c r="H377" s="88">
        <f t="shared" si="1"/>
        <v>42986</v>
      </c>
      <c r="I377" s="90">
        <v>2</v>
      </c>
      <c r="J377" s="93">
        <f t="shared" si="23"/>
        <v>42894</v>
      </c>
      <c r="K377" s="94">
        <f t="shared" si="25"/>
        <v>43081</v>
      </c>
    </row>
    <row r="378" spans="1:11" ht="14">
      <c r="A378" s="142">
        <v>502</v>
      </c>
      <c r="B378" s="167"/>
      <c r="C378" s="168"/>
      <c r="D378" s="152">
        <v>42885</v>
      </c>
      <c r="E378" s="83">
        <v>42892</v>
      </c>
      <c r="F378" s="86" t="str">
        <f t="shared" si="24"/>
        <v>Bilan n°1</v>
      </c>
      <c r="G378" s="111">
        <v>15</v>
      </c>
      <c r="H378" s="88">
        <f t="shared" si="1"/>
        <v>43005</v>
      </c>
      <c r="I378" s="90">
        <v>6</v>
      </c>
      <c r="J378" s="93">
        <f t="shared" si="23"/>
        <v>42898</v>
      </c>
      <c r="K378" s="94">
        <f t="shared" si="25"/>
        <v>43100</v>
      </c>
    </row>
    <row r="379" spans="1:11" ht="14">
      <c r="A379" s="163">
        <v>503</v>
      </c>
      <c r="B379" s="167"/>
      <c r="C379" s="168"/>
      <c r="D379" s="152">
        <v>42885</v>
      </c>
      <c r="E379" s="83">
        <v>42894</v>
      </c>
      <c r="F379" s="86" t="str">
        <f t="shared" si="24"/>
        <v>Bilan n°1</v>
      </c>
      <c r="G379" s="115"/>
      <c r="H379" s="88">
        <f t="shared" si="1"/>
        <v>42994</v>
      </c>
      <c r="I379" s="90">
        <v>8</v>
      </c>
      <c r="J379" s="93">
        <f t="shared" si="23"/>
        <v>42902</v>
      </c>
      <c r="K379" s="94">
        <f t="shared" si="25"/>
        <v>43089</v>
      </c>
    </row>
    <row r="380" spans="1:11" ht="14">
      <c r="A380" s="142">
        <v>504</v>
      </c>
      <c r="B380" s="167"/>
      <c r="C380" s="168"/>
      <c r="D380" s="152">
        <v>42885</v>
      </c>
      <c r="E380" s="83">
        <v>43006</v>
      </c>
      <c r="F380" s="86" t="str">
        <f t="shared" si="24"/>
        <v>Bilan n°2</v>
      </c>
      <c r="G380" s="115"/>
      <c r="H380" s="88">
        <f t="shared" si="1"/>
        <v>43103</v>
      </c>
      <c r="I380" s="90">
        <v>5</v>
      </c>
      <c r="J380" s="93">
        <f t="shared" si="23"/>
        <v>43011</v>
      </c>
      <c r="K380" s="94">
        <f t="shared" si="25"/>
        <v>43197</v>
      </c>
    </row>
    <row r="381" spans="1:11" ht="14">
      <c r="A381" s="163">
        <v>505</v>
      </c>
      <c r="B381" s="167"/>
      <c r="C381" s="168"/>
      <c r="D381" s="152">
        <v>42885</v>
      </c>
      <c r="E381" s="110">
        <v>42906</v>
      </c>
      <c r="F381" s="86" t="str">
        <f t="shared" si="24"/>
        <v>Bilan n°1</v>
      </c>
      <c r="G381" s="115"/>
      <c r="H381" s="88">
        <f t="shared" si="1"/>
        <v>43000</v>
      </c>
      <c r="I381" s="90">
        <v>2</v>
      </c>
      <c r="J381" s="93">
        <f t="shared" si="23"/>
        <v>42908</v>
      </c>
      <c r="K381" s="94">
        <f t="shared" si="25"/>
        <v>43095</v>
      </c>
    </row>
    <row r="382" spans="1:11" ht="14">
      <c r="A382" s="142">
        <v>506</v>
      </c>
      <c r="B382" s="167"/>
      <c r="C382" s="168"/>
      <c r="D382" s="152">
        <v>42885</v>
      </c>
      <c r="E382" s="83">
        <v>42894</v>
      </c>
      <c r="F382" s="86" t="str">
        <f t="shared" si="24"/>
        <v>Bilan n°1</v>
      </c>
      <c r="G382" s="115"/>
      <c r="H382" s="88">
        <f t="shared" si="1"/>
        <v>43008</v>
      </c>
      <c r="I382" s="90">
        <v>22</v>
      </c>
      <c r="J382" s="93">
        <f t="shared" si="23"/>
        <v>42916</v>
      </c>
      <c r="K382" s="94">
        <f t="shared" si="25"/>
        <v>43103</v>
      </c>
    </row>
    <row r="383" spans="1:11" ht="14">
      <c r="A383" s="163">
        <v>507</v>
      </c>
      <c r="B383" s="167"/>
      <c r="C383" s="168"/>
      <c r="D383" s="152">
        <v>42963</v>
      </c>
      <c r="E383" s="83">
        <v>42954</v>
      </c>
      <c r="F383" s="86" t="str">
        <f t="shared" si="24"/>
        <v>Bilan n°1</v>
      </c>
      <c r="G383" s="115"/>
      <c r="H383" s="88">
        <f t="shared" si="1"/>
        <v>43046</v>
      </c>
      <c r="I383" s="90">
        <v>0</v>
      </c>
      <c r="J383" s="93">
        <f t="shared" si="23"/>
        <v>42954</v>
      </c>
      <c r="K383" s="94">
        <f t="shared" si="25"/>
        <v>43142</v>
      </c>
    </row>
    <row r="384" spans="1:11" ht="14">
      <c r="A384" s="142">
        <v>508</v>
      </c>
      <c r="B384" s="167"/>
      <c r="C384" s="168"/>
      <c r="D384" s="152">
        <v>42898</v>
      </c>
      <c r="E384" s="83">
        <v>42898</v>
      </c>
      <c r="F384" s="86" t="str">
        <f t="shared" si="24"/>
        <v>Bilan n°1</v>
      </c>
      <c r="G384" s="115"/>
      <c r="H384" s="88">
        <f t="shared" si="1"/>
        <v>42993</v>
      </c>
      <c r="I384" s="90">
        <v>3</v>
      </c>
      <c r="J384" s="93">
        <f t="shared" si="23"/>
        <v>42901</v>
      </c>
      <c r="K384" s="94">
        <f t="shared" si="25"/>
        <v>43088</v>
      </c>
    </row>
    <row r="385" spans="1:11" ht="14">
      <c r="A385" s="163">
        <v>509</v>
      </c>
      <c r="B385" s="167"/>
      <c r="C385" s="168"/>
      <c r="D385" s="152">
        <v>42899</v>
      </c>
      <c r="E385" s="83">
        <v>42905</v>
      </c>
      <c r="F385" s="86" t="str">
        <f t="shared" si="24"/>
        <v>Bilan n°1</v>
      </c>
      <c r="G385" s="111"/>
      <c r="H385" s="88">
        <f t="shared" si="1"/>
        <v>43000</v>
      </c>
      <c r="I385" s="90">
        <v>3</v>
      </c>
      <c r="J385" s="93">
        <f t="shared" si="23"/>
        <v>42908</v>
      </c>
      <c r="K385" s="94">
        <f t="shared" si="25"/>
        <v>43095</v>
      </c>
    </row>
    <row r="386" spans="1:11" ht="14">
      <c r="A386" s="142">
        <v>510</v>
      </c>
      <c r="B386" s="167"/>
      <c r="C386" s="168"/>
      <c r="D386" s="152">
        <v>42888</v>
      </c>
      <c r="E386" s="83">
        <v>42898</v>
      </c>
      <c r="F386" s="86" t="str">
        <f t="shared" si="24"/>
        <v>Bilan n°1</v>
      </c>
      <c r="G386" s="115"/>
      <c r="H386" s="88">
        <f t="shared" si="1"/>
        <v>42993</v>
      </c>
      <c r="I386" s="90">
        <v>3</v>
      </c>
      <c r="J386" s="93">
        <f t="shared" si="23"/>
        <v>42901</v>
      </c>
      <c r="K386" s="94">
        <f t="shared" si="25"/>
        <v>43088</v>
      </c>
    </row>
    <row r="387" spans="1:11" ht="14">
      <c r="A387" s="163">
        <v>511</v>
      </c>
      <c r="B387" s="167"/>
      <c r="C387" s="168"/>
      <c r="D387" s="152">
        <v>42898</v>
      </c>
      <c r="E387" s="83">
        <v>43007</v>
      </c>
      <c r="F387" s="86" t="str">
        <f t="shared" si="24"/>
        <v>Bilan n°2</v>
      </c>
      <c r="G387" s="115"/>
      <c r="H387" s="88">
        <f t="shared" si="1"/>
        <v>43102</v>
      </c>
      <c r="I387" s="90">
        <v>3</v>
      </c>
      <c r="J387" s="93">
        <f t="shared" si="23"/>
        <v>43010</v>
      </c>
      <c r="K387" s="94">
        <f t="shared" si="25"/>
        <v>43196</v>
      </c>
    </row>
    <row r="388" spans="1:11" ht="14">
      <c r="A388" s="142">
        <v>512</v>
      </c>
      <c r="B388" s="167"/>
      <c r="C388" s="168"/>
      <c r="D388" s="152">
        <v>42899</v>
      </c>
      <c r="E388" s="83">
        <v>42899</v>
      </c>
      <c r="F388" s="86" t="str">
        <f t="shared" si="24"/>
        <v>Bilan n°1</v>
      </c>
      <c r="G388" s="115"/>
      <c r="H388" s="88">
        <f t="shared" si="1"/>
        <v>43001</v>
      </c>
      <c r="I388" s="90">
        <v>10</v>
      </c>
      <c r="J388" s="93">
        <f t="shared" si="23"/>
        <v>42909</v>
      </c>
      <c r="K388" s="94">
        <f t="shared" si="25"/>
        <v>43096</v>
      </c>
    </row>
    <row r="389" spans="1:11" ht="14">
      <c r="A389" s="163">
        <v>513</v>
      </c>
      <c r="B389" s="167"/>
      <c r="C389" s="168"/>
      <c r="D389" s="152">
        <v>42901</v>
      </c>
      <c r="E389" s="83">
        <v>42908</v>
      </c>
      <c r="F389" s="86" t="str">
        <f t="shared" si="24"/>
        <v>Bilan n°1</v>
      </c>
      <c r="G389" s="115"/>
      <c r="H389" s="88">
        <f t="shared" si="1"/>
        <v>43005</v>
      </c>
      <c r="I389" s="90">
        <v>5</v>
      </c>
      <c r="J389" s="93">
        <f t="shared" si="23"/>
        <v>42913</v>
      </c>
      <c r="K389" s="94">
        <f t="shared" si="25"/>
        <v>43100</v>
      </c>
    </row>
    <row r="390" spans="1:11" ht="14">
      <c r="A390" s="142">
        <v>514</v>
      </c>
      <c r="B390" s="167"/>
      <c r="C390" s="168"/>
      <c r="D390" s="152">
        <v>42903</v>
      </c>
      <c r="E390" s="83">
        <v>42909</v>
      </c>
      <c r="F390" s="86" t="str">
        <f t="shared" si="24"/>
        <v>Bilan n°1</v>
      </c>
      <c r="G390" s="115"/>
      <c r="H390" s="88">
        <f t="shared" si="1"/>
        <v>43006</v>
      </c>
      <c r="I390" s="90">
        <v>5</v>
      </c>
      <c r="J390" s="93">
        <f t="shared" si="23"/>
        <v>42914</v>
      </c>
      <c r="K390" s="94">
        <f t="shared" si="25"/>
        <v>43101</v>
      </c>
    </row>
    <row r="391" spans="1:11" ht="14">
      <c r="A391" s="163">
        <v>515</v>
      </c>
      <c r="B391" s="167"/>
      <c r="C391" s="168"/>
      <c r="D391" s="152">
        <v>42903</v>
      </c>
      <c r="E391" s="83">
        <v>42906</v>
      </c>
      <c r="F391" s="86" t="str">
        <f t="shared" si="24"/>
        <v>Bilan n°1</v>
      </c>
      <c r="G391" s="115"/>
      <c r="H391" s="88">
        <f t="shared" si="1"/>
        <v>43001</v>
      </c>
      <c r="I391" s="90">
        <v>3</v>
      </c>
      <c r="J391" s="93">
        <f t="shared" si="23"/>
        <v>42909</v>
      </c>
      <c r="K391" s="94">
        <f t="shared" si="25"/>
        <v>43096</v>
      </c>
    </row>
    <row r="392" spans="1:11" ht="14">
      <c r="A392" s="163">
        <v>517</v>
      </c>
      <c r="B392" s="167"/>
      <c r="C392" s="168"/>
      <c r="D392" s="152">
        <v>42905</v>
      </c>
      <c r="E392" s="83">
        <v>42906</v>
      </c>
      <c r="F392" s="86" t="str">
        <f t="shared" si="24"/>
        <v>Bilan n°1</v>
      </c>
      <c r="G392" s="115"/>
      <c r="H392" s="88">
        <f t="shared" si="1"/>
        <v>43000</v>
      </c>
      <c r="I392" s="90">
        <v>2</v>
      </c>
      <c r="J392" s="93">
        <f t="shared" si="23"/>
        <v>42908</v>
      </c>
      <c r="K392" s="94">
        <f t="shared" si="25"/>
        <v>43095</v>
      </c>
    </row>
    <row r="393" spans="1:11" ht="14">
      <c r="A393" s="142">
        <v>518</v>
      </c>
      <c r="B393" s="167"/>
      <c r="C393" s="168"/>
      <c r="D393" s="152">
        <v>42905</v>
      </c>
      <c r="E393" s="83">
        <v>43014</v>
      </c>
      <c r="F393" s="86" t="str">
        <f t="shared" si="24"/>
        <v>Bilan n°2</v>
      </c>
      <c r="G393" s="115"/>
      <c r="H393" s="88">
        <f t="shared" si="1"/>
        <v>43109</v>
      </c>
      <c r="I393" s="90">
        <v>3</v>
      </c>
      <c r="J393" s="93">
        <f t="shared" si="23"/>
        <v>43017</v>
      </c>
      <c r="K393" s="94">
        <f t="shared" si="25"/>
        <v>43203</v>
      </c>
    </row>
    <row r="394" spans="1:11" ht="14">
      <c r="A394" s="163">
        <v>519</v>
      </c>
      <c r="B394" s="167"/>
      <c r="C394" s="168"/>
      <c r="D394" s="152">
        <v>42907</v>
      </c>
      <c r="E394" s="83">
        <v>43005</v>
      </c>
      <c r="F394" s="86" t="str">
        <f t="shared" si="24"/>
        <v>Bilan n°2</v>
      </c>
      <c r="G394" s="115"/>
      <c r="H394" s="88">
        <f t="shared" si="1"/>
        <v>43098</v>
      </c>
      <c r="I394" s="90">
        <v>2</v>
      </c>
      <c r="J394" s="93">
        <f t="shared" si="23"/>
        <v>43007</v>
      </c>
      <c r="K394" s="94">
        <f t="shared" si="25"/>
        <v>43192</v>
      </c>
    </row>
    <row r="395" spans="1:11" ht="14">
      <c r="A395" s="142">
        <v>520</v>
      </c>
      <c r="B395" s="167"/>
      <c r="C395" s="168"/>
      <c r="D395" s="152">
        <v>42908</v>
      </c>
      <c r="E395" s="83">
        <v>42909</v>
      </c>
      <c r="F395" s="86" t="str">
        <f t="shared" si="24"/>
        <v>Bilan n°1</v>
      </c>
      <c r="G395" s="115"/>
      <c r="H395" s="88">
        <f t="shared" si="1"/>
        <v>43006</v>
      </c>
      <c r="I395" s="90">
        <v>5</v>
      </c>
      <c r="J395" s="93">
        <f t="shared" si="23"/>
        <v>42914</v>
      </c>
      <c r="K395" s="94">
        <f t="shared" si="25"/>
        <v>43101</v>
      </c>
    </row>
    <row r="396" spans="1:11" ht="14">
      <c r="A396" s="163">
        <v>521</v>
      </c>
      <c r="B396" s="167"/>
      <c r="C396" s="168"/>
      <c r="D396" s="152">
        <v>42912</v>
      </c>
      <c r="E396" s="83">
        <v>42910</v>
      </c>
      <c r="F396" s="86" t="str">
        <f t="shared" si="24"/>
        <v>Bilan n°1</v>
      </c>
      <c r="G396" s="115"/>
      <c r="H396" s="88">
        <f t="shared" si="1"/>
        <v>43012</v>
      </c>
      <c r="I396" s="90">
        <v>10</v>
      </c>
      <c r="J396" s="93">
        <f t="shared" si="23"/>
        <v>42920</v>
      </c>
      <c r="K396" s="94">
        <f t="shared" si="25"/>
        <v>43108</v>
      </c>
    </row>
    <row r="397" spans="1:11" ht="14">
      <c r="A397" s="142">
        <v>522</v>
      </c>
      <c r="B397" s="167"/>
      <c r="C397" s="168"/>
      <c r="D397" s="152">
        <v>42912</v>
      </c>
      <c r="E397" s="83">
        <v>42921</v>
      </c>
      <c r="F397" s="86" t="str">
        <f t="shared" si="24"/>
        <v>Bilan n°1</v>
      </c>
      <c r="G397" s="115"/>
      <c r="H397" s="88">
        <f t="shared" si="1"/>
        <v>43015</v>
      </c>
      <c r="I397" s="90">
        <v>2</v>
      </c>
      <c r="J397" s="93">
        <f t="shared" si="23"/>
        <v>42923</v>
      </c>
      <c r="K397" s="94">
        <f t="shared" si="25"/>
        <v>43111</v>
      </c>
    </row>
    <row r="398" spans="1:11" ht="14">
      <c r="A398" s="163">
        <v>523</v>
      </c>
      <c r="B398" s="167"/>
      <c r="C398" s="168"/>
      <c r="D398" s="152">
        <v>42912</v>
      </c>
      <c r="E398" s="83">
        <v>42912</v>
      </c>
      <c r="F398" s="86" t="str">
        <f t="shared" si="24"/>
        <v>Bilan n°1</v>
      </c>
      <c r="G398" s="115"/>
      <c r="H398" s="88">
        <f t="shared" si="1"/>
        <v>43004</v>
      </c>
      <c r="I398" s="120"/>
      <c r="J398" s="93">
        <f t="shared" si="23"/>
        <v>42912</v>
      </c>
      <c r="K398" s="94">
        <f t="shared" si="25"/>
        <v>43099</v>
      </c>
    </row>
    <row r="399" spans="1:11" ht="14">
      <c r="A399" s="142">
        <v>524</v>
      </c>
      <c r="B399" s="167"/>
      <c r="C399" s="168"/>
      <c r="D399" s="152">
        <v>42913</v>
      </c>
      <c r="E399" s="83">
        <v>42920</v>
      </c>
      <c r="F399" s="86" t="str">
        <f t="shared" si="24"/>
        <v>Bilan n°1</v>
      </c>
      <c r="G399" s="115"/>
      <c r="H399" s="88">
        <f t="shared" si="1"/>
        <v>43015</v>
      </c>
      <c r="I399" s="90">
        <v>3</v>
      </c>
      <c r="J399" s="93">
        <f t="shared" si="23"/>
        <v>42923</v>
      </c>
      <c r="K399" s="94">
        <f t="shared" si="25"/>
        <v>43111</v>
      </c>
    </row>
    <row r="400" spans="1:11" ht="14">
      <c r="A400" s="163">
        <v>525</v>
      </c>
      <c r="B400" s="167"/>
      <c r="C400" s="168"/>
      <c r="D400" s="152">
        <v>42914</v>
      </c>
      <c r="E400" s="83"/>
      <c r="F400" s="86" t="str">
        <f t="shared" si="24"/>
        <v>-</v>
      </c>
      <c r="G400" s="115"/>
      <c r="H400" s="88" t="str">
        <f t="shared" si="1"/>
        <v>-</v>
      </c>
      <c r="I400" s="120"/>
      <c r="J400" s="93" t="str">
        <f t="shared" si="23"/>
        <v/>
      </c>
      <c r="K400" s="94" t="str">
        <f t="shared" si="25"/>
        <v/>
      </c>
    </row>
    <row r="401" spans="1:11" ht="14">
      <c r="A401" s="142">
        <v>526</v>
      </c>
      <c r="B401" s="167"/>
      <c r="C401" s="168"/>
      <c r="D401" s="152">
        <v>42914</v>
      </c>
      <c r="E401" s="83">
        <v>42914</v>
      </c>
      <c r="F401" s="86" t="str">
        <f t="shared" si="24"/>
        <v>Bilan n°1</v>
      </c>
      <c r="G401" s="115"/>
      <c r="H401" s="88">
        <f t="shared" si="1"/>
        <v>43013</v>
      </c>
      <c r="I401" s="90">
        <v>8</v>
      </c>
      <c r="J401" s="106">
        <v>42921</v>
      </c>
      <c r="K401" s="94">
        <f t="shared" si="25"/>
        <v>43109</v>
      </c>
    </row>
    <row r="402" spans="1:11" ht="14">
      <c r="A402" s="163">
        <v>527</v>
      </c>
      <c r="B402" s="167"/>
      <c r="C402" s="168"/>
      <c r="D402" s="152">
        <v>42916</v>
      </c>
      <c r="E402" s="83">
        <v>42922</v>
      </c>
      <c r="F402" s="86" t="str">
        <f t="shared" si="24"/>
        <v>Bilan n°1</v>
      </c>
      <c r="G402" s="115"/>
      <c r="H402" s="88">
        <f t="shared" si="1"/>
        <v>43015</v>
      </c>
      <c r="I402" s="90">
        <v>1</v>
      </c>
      <c r="J402" s="93">
        <f t="shared" ref="J402:J409" si="26">IF(I402="AP","",IF(E402="-","",IF(E402="","",EDATE(E402,0)+I402)))</f>
        <v>42923</v>
      </c>
      <c r="K402" s="94">
        <f t="shared" si="25"/>
        <v>43111</v>
      </c>
    </row>
    <row r="403" spans="1:11" ht="14">
      <c r="A403" s="142">
        <v>528</v>
      </c>
      <c r="B403" s="167"/>
      <c r="C403" s="168"/>
      <c r="D403" s="152">
        <v>42916</v>
      </c>
      <c r="E403" s="83">
        <v>42927</v>
      </c>
      <c r="F403" s="86" t="str">
        <f t="shared" si="24"/>
        <v>Bilan n°1</v>
      </c>
      <c r="G403" s="111"/>
      <c r="H403" s="88">
        <f t="shared" si="1"/>
        <v>43021</v>
      </c>
      <c r="I403" s="90">
        <v>2</v>
      </c>
      <c r="J403" s="93">
        <f t="shared" si="26"/>
        <v>42929</v>
      </c>
      <c r="K403" s="94">
        <f t="shared" si="25"/>
        <v>43117</v>
      </c>
    </row>
    <row r="404" spans="1:11" ht="14">
      <c r="A404" s="163">
        <v>529</v>
      </c>
      <c r="B404" s="167"/>
      <c r="C404" s="168"/>
      <c r="D404" s="152">
        <v>42928</v>
      </c>
      <c r="E404" s="83">
        <v>42931</v>
      </c>
      <c r="F404" s="86" t="str">
        <f t="shared" si="24"/>
        <v>Bilan n°1</v>
      </c>
      <c r="G404" s="115"/>
      <c r="H404" s="88">
        <f t="shared" si="1"/>
        <v>43033</v>
      </c>
      <c r="I404" s="90">
        <v>10</v>
      </c>
      <c r="J404" s="93">
        <f t="shared" si="26"/>
        <v>42941</v>
      </c>
      <c r="K404" s="94">
        <f t="shared" si="25"/>
        <v>43129</v>
      </c>
    </row>
    <row r="405" spans="1:11" ht="14">
      <c r="A405" s="142">
        <v>530</v>
      </c>
      <c r="B405" s="167"/>
      <c r="C405" s="168"/>
      <c r="D405" s="152">
        <v>42934</v>
      </c>
      <c r="E405" s="83">
        <v>42969</v>
      </c>
      <c r="F405" s="86" t="str">
        <f t="shared" si="24"/>
        <v>Bilan n°1</v>
      </c>
      <c r="G405" s="115"/>
      <c r="H405" s="88">
        <f t="shared" si="1"/>
        <v>43062</v>
      </c>
      <c r="I405" s="90">
        <v>1</v>
      </c>
      <c r="J405" s="93">
        <f t="shared" si="26"/>
        <v>42970</v>
      </c>
      <c r="K405" s="94">
        <f t="shared" si="25"/>
        <v>43158</v>
      </c>
    </row>
    <row r="406" spans="1:11" ht="14">
      <c r="A406" s="163">
        <v>531</v>
      </c>
      <c r="B406" s="167"/>
      <c r="C406" s="168"/>
      <c r="D406" s="152">
        <v>42936</v>
      </c>
      <c r="E406" s="83">
        <v>42937</v>
      </c>
      <c r="F406" s="86" t="str">
        <f t="shared" si="24"/>
        <v>Bilan n°1</v>
      </c>
      <c r="G406" s="115"/>
      <c r="H406" s="88">
        <f t="shared" si="1"/>
        <v>43032</v>
      </c>
      <c r="I406" s="90">
        <v>3</v>
      </c>
      <c r="J406" s="93">
        <f t="shared" si="26"/>
        <v>42940</v>
      </c>
      <c r="K406" s="94">
        <f t="shared" si="25"/>
        <v>43128</v>
      </c>
    </row>
    <row r="407" spans="1:11" ht="14">
      <c r="A407" s="142">
        <v>532</v>
      </c>
      <c r="B407" s="167"/>
      <c r="C407" s="168"/>
      <c r="D407" s="152">
        <v>42936</v>
      </c>
      <c r="E407" s="83">
        <v>42936</v>
      </c>
      <c r="F407" s="86" t="str">
        <f t="shared" si="24"/>
        <v>Bilan n°1</v>
      </c>
      <c r="G407" s="115"/>
      <c r="H407" s="88">
        <f t="shared" si="1"/>
        <v>43028</v>
      </c>
      <c r="I407" s="90">
        <v>0</v>
      </c>
      <c r="J407" s="93">
        <f t="shared" si="26"/>
        <v>42936</v>
      </c>
      <c r="K407" s="94">
        <f t="shared" si="25"/>
        <v>43124</v>
      </c>
    </row>
    <row r="408" spans="1:11" ht="14">
      <c r="A408" s="163">
        <v>533</v>
      </c>
      <c r="B408" s="167"/>
      <c r="C408" s="168"/>
      <c r="D408" s="152">
        <v>42961</v>
      </c>
      <c r="E408" s="83">
        <v>42964</v>
      </c>
      <c r="F408" s="86" t="str">
        <f t="shared" si="24"/>
        <v>Bilan n°1</v>
      </c>
      <c r="G408" s="115"/>
      <c r="H408" s="88">
        <f t="shared" si="1"/>
        <v>43063</v>
      </c>
      <c r="I408" s="90">
        <v>7</v>
      </c>
      <c r="J408" s="93">
        <f t="shared" si="26"/>
        <v>42971</v>
      </c>
      <c r="K408" s="94">
        <f t="shared" si="25"/>
        <v>43159</v>
      </c>
    </row>
    <row r="409" spans="1:11" ht="14">
      <c r="A409" s="142">
        <v>534</v>
      </c>
      <c r="B409" s="167"/>
      <c r="C409" s="168"/>
      <c r="D409" s="152">
        <v>42937</v>
      </c>
      <c r="E409" s="83">
        <v>42940</v>
      </c>
      <c r="F409" s="86" t="str">
        <f t="shared" si="24"/>
        <v>Bilan n°1</v>
      </c>
      <c r="G409" s="115"/>
      <c r="H409" s="88">
        <f t="shared" si="1"/>
        <v>43053</v>
      </c>
      <c r="I409" s="90">
        <v>21</v>
      </c>
      <c r="J409" s="93">
        <f t="shared" si="26"/>
        <v>42961</v>
      </c>
      <c r="K409" s="94">
        <f t="shared" si="25"/>
        <v>43149</v>
      </c>
    </row>
    <row r="410" spans="1:11" ht="14">
      <c r="A410" s="163">
        <v>535</v>
      </c>
      <c r="B410" s="167"/>
      <c r="C410" s="168"/>
      <c r="D410" s="152">
        <v>42951</v>
      </c>
      <c r="E410" s="83">
        <v>42951</v>
      </c>
      <c r="F410" s="86" t="str">
        <f t="shared" si="24"/>
        <v>Bilan n°1</v>
      </c>
      <c r="G410" s="115"/>
      <c r="H410" s="88">
        <f t="shared" si="1"/>
        <v>91</v>
      </c>
      <c r="I410" s="90">
        <v>6</v>
      </c>
      <c r="J410" s="106"/>
      <c r="K410" s="94">
        <f t="shared" si="25"/>
        <v>186</v>
      </c>
    </row>
    <row r="411" spans="1:11" ht="14">
      <c r="A411" s="142">
        <v>536</v>
      </c>
      <c r="B411" s="169"/>
      <c r="C411" s="168"/>
      <c r="D411" s="152">
        <v>42956</v>
      </c>
      <c r="E411" s="83">
        <v>42984</v>
      </c>
      <c r="F411" s="86" t="str">
        <f t="shared" si="24"/>
        <v>Bilan n°1</v>
      </c>
      <c r="G411" s="115"/>
      <c r="H411" s="88">
        <f t="shared" si="1"/>
        <v>43080</v>
      </c>
      <c r="I411" s="90">
        <v>5</v>
      </c>
      <c r="J411" s="93">
        <f t="shared" ref="J411:J418" si="27">IF(I411="AP","",IF(E411="-","",IF(E411="","",EDATE(E411,0)+I411)))</f>
        <v>42989</v>
      </c>
      <c r="K411" s="94">
        <f t="shared" si="25"/>
        <v>43174</v>
      </c>
    </row>
    <row r="412" spans="1:11" ht="14">
      <c r="A412" s="163">
        <v>537</v>
      </c>
      <c r="B412" s="167"/>
      <c r="C412" s="168"/>
      <c r="D412" s="152">
        <v>42956</v>
      </c>
      <c r="E412" s="83">
        <v>42956</v>
      </c>
      <c r="F412" s="86" t="str">
        <f t="shared" si="24"/>
        <v>Bilan n°1</v>
      </c>
      <c r="G412" s="111">
        <v>16</v>
      </c>
      <c r="H412" s="88">
        <f t="shared" si="1"/>
        <v>43066</v>
      </c>
      <c r="I412" s="90">
        <v>2</v>
      </c>
      <c r="J412" s="93">
        <f t="shared" si="27"/>
        <v>42958</v>
      </c>
      <c r="K412" s="94">
        <f t="shared" si="25"/>
        <v>43162</v>
      </c>
    </row>
    <row r="413" spans="1:11" ht="14">
      <c r="A413" s="142">
        <v>538</v>
      </c>
      <c r="B413" s="167"/>
      <c r="C413" s="168"/>
      <c r="D413" s="152">
        <v>42957</v>
      </c>
      <c r="E413" s="83">
        <v>42957</v>
      </c>
      <c r="F413" s="86" t="str">
        <f t="shared" si="24"/>
        <v>Bilan n°1</v>
      </c>
      <c r="G413" s="115"/>
      <c r="H413" s="88">
        <f t="shared" si="1"/>
        <v>43053</v>
      </c>
      <c r="I413" s="90">
        <v>4</v>
      </c>
      <c r="J413" s="93">
        <f t="shared" si="27"/>
        <v>42961</v>
      </c>
      <c r="K413" s="94">
        <f t="shared" si="25"/>
        <v>43149</v>
      </c>
    </row>
    <row r="414" spans="1:11" ht="14">
      <c r="A414" s="163">
        <v>539</v>
      </c>
      <c r="B414" s="167"/>
      <c r="C414" s="168"/>
      <c r="D414" s="152">
        <v>42957</v>
      </c>
      <c r="E414" s="83">
        <v>42957</v>
      </c>
      <c r="F414" s="86" t="str">
        <f t="shared" si="24"/>
        <v>Bilan n°1</v>
      </c>
      <c r="G414" s="115"/>
      <c r="H414" s="88">
        <f t="shared" si="1"/>
        <v>43055</v>
      </c>
      <c r="I414" s="90">
        <v>6</v>
      </c>
      <c r="J414" s="93">
        <f t="shared" si="27"/>
        <v>42963</v>
      </c>
      <c r="K414" s="94">
        <f t="shared" si="25"/>
        <v>43151</v>
      </c>
    </row>
    <row r="415" spans="1:11" ht="14">
      <c r="A415" s="142">
        <v>540</v>
      </c>
      <c r="B415" s="167"/>
      <c r="C415" s="168"/>
      <c r="D415" s="152">
        <v>42957</v>
      </c>
      <c r="E415" s="83">
        <v>42948</v>
      </c>
      <c r="F415" s="86" t="str">
        <f t="shared" si="24"/>
        <v>Bilan n°1</v>
      </c>
      <c r="G415" s="115"/>
      <c r="H415" s="88">
        <f t="shared" si="1"/>
        <v>43042</v>
      </c>
      <c r="I415" s="90">
        <v>2</v>
      </c>
      <c r="J415" s="93">
        <f t="shared" si="27"/>
        <v>42950</v>
      </c>
      <c r="K415" s="94">
        <f t="shared" si="25"/>
        <v>43138</v>
      </c>
    </row>
    <row r="416" spans="1:11" ht="14">
      <c r="A416" s="170">
        <v>541</v>
      </c>
      <c r="B416" s="167"/>
      <c r="C416" s="168"/>
      <c r="D416" s="152">
        <v>42958</v>
      </c>
      <c r="E416" s="171">
        <v>42964</v>
      </c>
      <c r="F416" s="172" t="str">
        <f t="shared" si="24"/>
        <v>Bilan n°1</v>
      </c>
      <c r="G416" s="173"/>
      <c r="H416" s="174">
        <f t="shared" si="1"/>
        <v>43063</v>
      </c>
      <c r="I416" s="175">
        <v>7</v>
      </c>
      <c r="J416" s="176">
        <f t="shared" si="27"/>
        <v>42971</v>
      </c>
      <c r="K416" s="177">
        <f t="shared" si="25"/>
        <v>43159</v>
      </c>
    </row>
    <row r="417" spans="1:11" ht="14">
      <c r="A417" s="170">
        <v>542</v>
      </c>
      <c r="B417" s="167"/>
      <c r="C417" s="168"/>
      <c r="D417" s="152">
        <v>42950</v>
      </c>
      <c r="E417" s="171">
        <v>42963</v>
      </c>
      <c r="F417" s="172" t="str">
        <f t="shared" si="24"/>
        <v>Bilan n°1</v>
      </c>
      <c r="G417" s="173"/>
      <c r="H417" s="174">
        <f t="shared" si="1"/>
        <v>43060</v>
      </c>
      <c r="I417" s="175">
        <v>5</v>
      </c>
      <c r="J417" s="176">
        <f t="shared" si="27"/>
        <v>42968</v>
      </c>
      <c r="K417" s="177"/>
    </row>
    <row r="418" spans="1:11" ht="14">
      <c r="A418" s="170">
        <v>543</v>
      </c>
      <c r="B418" s="167"/>
      <c r="C418" s="168"/>
      <c r="D418" s="152">
        <v>42968</v>
      </c>
      <c r="E418" s="171">
        <v>42968</v>
      </c>
      <c r="F418" s="172" t="str">
        <f t="shared" si="24"/>
        <v>Bilan n°1</v>
      </c>
      <c r="G418" s="173"/>
      <c r="H418" s="174">
        <f t="shared" si="1"/>
        <v>43064</v>
      </c>
      <c r="I418" s="175">
        <v>4</v>
      </c>
      <c r="J418" s="176">
        <f t="shared" si="27"/>
        <v>42972</v>
      </c>
      <c r="K418" s="177"/>
    </row>
    <row r="419" spans="1:11" ht="14">
      <c r="A419" s="170">
        <v>544</v>
      </c>
      <c r="B419" s="167"/>
      <c r="C419" s="168"/>
      <c r="D419" s="152">
        <v>42968</v>
      </c>
      <c r="E419" s="171">
        <v>42970</v>
      </c>
      <c r="F419" s="172" t="str">
        <f t="shared" si="24"/>
        <v>Bilan n°1</v>
      </c>
      <c r="G419" s="173"/>
      <c r="H419" s="174">
        <f t="shared" si="1"/>
        <v>43068</v>
      </c>
      <c r="I419" s="175">
        <v>7</v>
      </c>
      <c r="J419" s="178">
        <v>42976</v>
      </c>
      <c r="K419" s="177"/>
    </row>
    <row r="420" spans="1:11" ht="14">
      <c r="A420" s="170">
        <v>545</v>
      </c>
      <c r="B420" s="167"/>
      <c r="C420" s="168"/>
      <c r="D420" s="152">
        <v>42968</v>
      </c>
      <c r="E420" s="171">
        <v>42975</v>
      </c>
      <c r="F420" s="172" t="str">
        <f t="shared" si="24"/>
        <v>Bilan n°1</v>
      </c>
      <c r="G420" s="173"/>
      <c r="H420" s="174">
        <f t="shared" si="1"/>
        <v>43069</v>
      </c>
      <c r="I420" s="175">
        <v>2</v>
      </c>
      <c r="J420" s="176">
        <f t="shared" ref="J420:J456" si="28">IF(I420="AP","",IF(E420="-","",IF(E420="","",EDATE(E420,0)+I420)))</f>
        <v>42977</v>
      </c>
      <c r="K420" s="177"/>
    </row>
    <row r="421" spans="1:11" ht="14">
      <c r="A421" s="170">
        <v>546</v>
      </c>
      <c r="B421" s="167"/>
      <c r="C421" s="168"/>
      <c r="D421" s="152">
        <v>42968</v>
      </c>
      <c r="E421" s="171">
        <v>42972</v>
      </c>
      <c r="F421" s="172" t="str">
        <f t="shared" si="24"/>
        <v>Bilan n°1</v>
      </c>
      <c r="G421" s="173"/>
      <c r="H421" s="174">
        <f t="shared" si="1"/>
        <v>43069</v>
      </c>
      <c r="I421" s="175">
        <v>5</v>
      </c>
      <c r="J421" s="176">
        <f t="shared" si="28"/>
        <v>42977</v>
      </c>
      <c r="K421" s="177"/>
    </row>
    <row r="422" spans="1:11" ht="14">
      <c r="A422" s="170">
        <v>547</v>
      </c>
      <c r="B422" s="167"/>
      <c r="C422" s="168"/>
      <c r="D422" s="152">
        <v>42969</v>
      </c>
      <c r="E422" s="179">
        <v>42970</v>
      </c>
      <c r="F422" s="172" t="str">
        <f t="shared" si="24"/>
        <v>Bilan n°1</v>
      </c>
      <c r="G422" s="173"/>
      <c r="H422" s="174">
        <f t="shared" si="1"/>
        <v>43064</v>
      </c>
      <c r="I422" s="175">
        <v>2</v>
      </c>
      <c r="J422" s="176">
        <f t="shared" si="28"/>
        <v>42972</v>
      </c>
      <c r="K422" s="177"/>
    </row>
    <row r="423" spans="1:11" ht="14">
      <c r="A423" s="170">
        <v>548</v>
      </c>
      <c r="B423" s="167"/>
      <c r="C423" s="168"/>
      <c r="D423" s="152">
        <v>42970</v>
      </c>
      <c r="E423" s="171">
        <v>42977</v>
      </c>
      <c r="F423" s="172" t="str">
        <f t="shared" si="24"/>
        <v>Bilan n°1</v>
      </c>
      <c r="G423" s="173"/>
      <c r="H423" s="174">
        <f t="shared" si="1"/>
        <v>43069</v>
      </c>
      <c r="I423" s="175">
        <v>1</v>
      </c>
      <c r="J423" s="176">
        <f t="shared" si="28"/>
        <v>42978</v>
      </c>
      <c r="K423" s="177"/>
    </row>
    <row r="424" spans="1:11" ht="14">
      <c r="A424" s="170">
        <v>549</v>
      </c>
      <c r="B424" s="167"/>
      <c r="C424" s="168"/>
      <c r="D424" s="152">
        <v>42970</v>
      </c>
      <c r="E424" s="171">
        <v>42976</v>
      </c>
      <c r="F424" s="172" t="str">
        <f t="shared" si="24"/>
        <v>Bilan n°1</v>
      </c>
      <c r="G424" s="173"/>
      <c r="H424" s="174">
        <f t="shared" si="1"/>
        <v>43069</v>
      </c>
      <c r="I424" s="175">
        <v>1</v>
      </c>
      <c r="J424" s="176">
        <f t="shared" si="28"/>
        <v>42977</v>
      </c>
      <c r="K424" s="177"/>
    </row>
    <row r="425" spans="1:11" ht="14">
      <c r="A425" s="170">
        <v>550</v>
      </c>
      <c r="B425" s="167"/>
      <c r="C425" s="168"/>
      <c r="D425" s="152">
        <v>42973</v>
      </c>
      <c r="E425" s="171">
        <v>42973</v>
      </c>
      <c r="F425" s="172" t="str">
        <f t="shared" si="24"/>
        <v>Bilan n°1</v>
      </c>
      <c r="G425" s="173"/>
      <c r="H425" s="174">
        <f t="shared" si="1"/>
        <v>43073</v>
      </c>
      <c r="I425" s="175">
        <v>9</v>
      </c>
      <c r="J425" s="176">
        <f t="shared" si="28"/>
        <v>42982</v>
      </c>
      <c r="K425" s="177"/>
    </row>
    <row r="426" spans="1:11" ht="14">
      <c r="A426" s="170">
        <v>551</v>
      </c>
      <c r="B426" s="167"/>
      <c r="C426" s="168"/>
      <c r="D426" s="152">
        <v>42975</v>
      </c>
      <c r="E426" s="171">
        <v>42975</v>
      </c>
      <c r="F426" s="172" t="str">
        <f t="shared" si="24"/>
        <v>Bilan n°1</v>
      </c>
      <c r="G426" s="173"/>
      <c r="H426" s="174">
        <f t="shared" si="1"/>
        <v>43067</v>
      </c>
      <c r="I426" s="175">
        <v>0</v>
      </c>
      <c r="J426" s="176">
        <f t="shared" si="28"/>
        <v>42975</v>
      </c>
      <c r="K426" s="177"/>
    </row>
    <row r="427" spans="1:11" ht="14">
      <c r="A427" s="170">
        <v>552</v>
      </c>
      <c r="B427" s="167"/>
      <c r="C427" s="168"/>
      <c r="D427" s="152">
        <v>42975</v>
      </c>
      <c r="E427" s="171">
        <v>42978</v>
      </c>
      <c r="F427" s="172" t="str">
        <f t="shared" si="24"/>
        <v>Bilan n°1</v>
      </c>
      <c r="G427" s="173"/>
      <c r="H427" s="174">
        <f t="shared" si="1"/>
        <v>43076</v>
      </c>
      <c r="I427" s="175">
        <v>7</v>
      </c>
      <c r="J427" s="176">
        <f t="shared" si="28"/>
        <v>42985</v>
      </c>
      <c r="K427" s="177"/>
    </row>
    <row r="428" spans="1:11" ht="14">
      <c r="A428" s="170">
        <v>553</v>
      </c>
      <c r="B428" s="167"/>
      <c r="C428" s="168"/>
      <c r="D428" s="152">
        <v>42975</v>
      </c>
      <c r="E428" s="171">
        <v>42978</v>
      </c>
      <c r="F428" s="172" t="str">
        <f t="shared" si="24"/>
        <v>Bilan n°1</v>
      </c>
      <c r="G428" s="173"/>
      <c r="H428" s="174">
        <f t="shared" si="1"/>
        <v>43076</v>
      </c>
      <c r="I428" s="175">
        <v>7</v>
      </c>
      <c r="J428" s="176">
        <f t="shared" si="28"/>
        <v>42985</v>
      </c>
      <c r="K428" s="177"/>
    </row>
    <row r="429" spans="1:11" ht="14">
      <c r="A429" s="170">
        <v>554</v>
      </c>
      <c r="B429" s="167"/>
      <c r="C429" s="168"/>
      <c r="D429" s="152">
        <v>42975</v>
      </c>
      <c r="E429" s="171">
        <v>42975</v>
      </c>
      <c r="F429" s="172" t="str">
        <f t="shared" si="24"/>
        <v>Bilan n°1</v>
      </c>
      <c r="G429" s="173"/>
      <c r="H429" s="174">
        <f t="shared" si="1"/>
        <v>43075</v>
      </c>
      <c r="I429" s="175">
        <v>9</v>
      </c>
      <c r="J429" s="176">
        <f t="shared" si="28"/>
        <v>42984</v>
      </c>
      <c r="K429" s="177"/>
    </row>
    <row r="430" spans="1:11" ht="14">
      <c r="A430" s="170">
        <v>555</v>
      </c>
      <c r="B430" s="167"/>
      <c r="C430" s="168"/>
      <c r="D430" s="152">
        <v>43008</v>
      </c>
      <c r="E430" s="171">
        <v>42980</v>
      </c>
      <c r="F430" s="172" t="str">
        <f t="shared" si="24"/>
        <v>Bilan n°1</v>
      </c>
      <c r="G430" s="173"/>
      <c r="H430" s="174">
        <f t="shared" si="1"/>
        <v>43077</v>
      </c>
      <c r="I430" s="175">
        <v>6</v>
      </c>
      <c r="J430" s="176">
        <f t="shared" si="28"/>
        <v>42986</v>
      </c>
      <c r="K430" s="177"/>
    </row>
    <row r="431" spans="1:11" ht="14">
      <c r="A431" s="170">
        <v>556</v>
      </c>
      <c r="B431" s="167"/>
      <c r="C431" s="168"/>
      <c r="D431" s="152">
        <v>42978</v>
      </c>
      <c r="E431" s="171">
        <v>42984</v>
      </c>
      <c r="F431" s="172" t="str">
        <f t="shared" si="24"/>
        <v>Bilan n°1</v>
      </c>
      <c r="G431" s="173"/>
      <c r="H431" s="174">
        <f t="shared" si="1"/>
        <v>43078</v>
      </c>
      <c r="I431" s="175">
        <v>3</v>
      </c>
      <c r="J431" s="176">
        <f t="shared" si="28"/>
        <v>42987</v>
      </c>
      <c r="K431" s="177"/>
    </row>
    <row r="432" spans="1:11" ht="14">
      <c r="A432" s="170">
        <v>557</v>
      </c>
      <c r="B432" s="167"/>
      <c r="C432" s="168"/>
      <c r="D432" s="152">
        <v>42978</v>
      </c>
      <c r="E432" s="171">
        <v>42982</v>
      </c>
      <c r="F432" s="172" t="str">
        <f t="shared" si="24"/>
        <v>Bilan n°1</v>
      </c>
      <c r="G432" s="173"/>
      <c r="H432" s="174">
        <f t="shared" si="1"/>
        <v>43076</v>
      </c>
      <c r="I432" s="175">
        <v>3</v>
      </c>
      <c r="J432" s="176">
        <f t="shared" si="28"/>
        <v>42985</v>
      </c>
      <c r="K432" s="177"/>
    </row>
    <row r="433" spans="1:11" ht="14">
      <c r="A433" s="170">
        <v>558</v>
      </c>
      <c r="B433" s="167"/>
      <c r="C433" s="168"/>
      <c r="D433" s="152">
        <v>42978</v>
      </c>
      <c r="E433" s="171">
        <v>42986</v>
      </c>
      <c r="F433" s="172" t="str">
        <f t="shared" si="24"/>
        <v>Bilan n°1</v>
      </c>
      <c r="G433" s="173"/>
      <c r="H433" s="174">
        <f t="shared" si="1"/>
        <v>43082</v>
      </c>
      <c r="I433" s="175">
        <v>5</v>
      </c>
      <c r="J433" s="176">
        <f t="shared" si="28"/>
        <v>42991</v>
      </c>
      <c r="K433" s="177"/>
    </row>
    <row r="434" spans="1:11" ht="14">
      <c r="A434" s="170">
        <v>559</v>
      </c>
      <c r="B434" s="167"/>
      <c r="C434" s="168"/>
      <c r="D434" s="152">
        <v>42979</v>
      </c>
      <c r="E434" s="171">
        <v>42984</v>
      </c>
      <c r="F434" s="172" t="str">
        <f t="shared" si="24"/>
        <v>Bilan n°1</v>
      </c>
      <c r="G434" s="173"/>
      <c r="H434" s="174">
        <f t="shared" si="1"/>
        <v>43081</v>
      </c>
      <c r="I434" s="175">
        <v>6</v>
      </c>
      <c r="J434" s="176">
        <f t="shared" si="28"/>
        <v>42990</v>
      </c>
      <c r="K434" s="177"/>
    </row>
    <row r="435" spans="1:11" ht="14">
      <c r="A435" s="170">
        <v>560</v>
      </c>
      <c r="B435" s="167"/>
      <c r="C435" s="168"/>
      <c r="D435" s="152">
        <v>42983</v>
      </c>
      <c r="E435" s="171">
        <v>42986</v>
      </c>
      <c r="F435" s="172" t="str">
        <f t="shared" si="24"/>
        <v>Bilan n°1</v>
      </c>
      <c r="G435" s="173"/>
      <c r="H435" s="174">
        <f t="shared" si="1"/>
        <v>43084</v>
      </c>
      <c r="I435" s="175">
        <v>7</v>
      </c>
      <c r="J435" s="176">
        <f t="shared" si="28"/>
        <v>42993</v>
      </c>
      <c r="K435" s="177"/>
    </row>
    <row r="436" spans="1:11" ht="14">
      <c r="A436" s="170">
        <v>561</v>
      </c>
      <c r="B436" s="167"/>
      <c r="C436" s="168"/>
      <c r="D436" s="152">
        <v>42984</v>
      </c>
      <c r="E436" s="171"/>
      <c r="F436" s="172" t="str">
        <f t="shared" si="24"/>
        <v>-</v>
      </c>
      <c r="G436" s="173"/>
      <c r="H436" s="174" t="str">
        <f t="shared" si="1"/>
        <v>-</v>
      </c>
      <c r="I436" s="175">
        <v>5</v>
      </c>
      <c r="J436" s="176" t="str">
        <f t="shared" si="28"/>
        <v/>
      </c>
      <c r="K436" s="177"/>
    </row>
    <row r="437" spans="1:11" ht="14">
      <c r="A437" s="170">
        <v>562</v>
      </c>
      <c r="B437" s="167"/>
      <c r="C437" s="168"/>
      <c r="D437" s="152">
        <v>42989</v>
      </c>
      <c r="E437" s="171">
        <v>42991</v>
      </c>
      <c r="F437" s="172" t="str">
        <f t="shared" si="24"/>
        <v>Bilan n°1</v>
      </c>
      <c r="G437" s="180"/>
      <c r="H437" s="174">
        <f t="shared" si="1"/>
        <v>43087</v>
      </c>
      <c r="I437" s="175">
        <v>5</v>
      </c>
      <c r="J437" s="176">
        <f t="shared" si="28"/>
        <v>42996</v>
      </c>
      <c r="K437" s="177"/>
    </row>
    <row r="438" spans="1:11" ht="14">
      <c r="A438" s="170">
        <v>563</v>
      </c>
      <c r="B438" s="167"/>
      <c r="C438" s="168"/>
      <c r="D438" s="152">
        <v>42989</v>
      </c>
      <c r="E438" s="171">
        <v>42999</v>
      </c>
      <c r="F438" s="172" t="str">
        <f t="shared" si="24"/>
        <v>Bilan n°1</v>
      </c>
      <c r="G438" s="173"/>
      <c r="H438" s="174">
        <f t="shared" si="1"/>
        <v>43097</v>
      </c>
      <c r="I438" s="175">
        <v>7</v>
      </c>
      <c r="J438" s="176">
        <f t="shared" si="28"/>
        <v>43006</v>
      </c>
      <c r="K438" s="177"/>
    </row>
    <row r="439" spans="1:11" ht="14">
      <c r="A439" s="170">
        <v>564</v>
      </c>
      <c r="B439" s="167"/>
      <c r="C439" s="168"/>
      <c r="D439" s="152">
        <v>42989</v>
      </c>
      <c r="E439" s="171">
        <v>42989</v>
      </c>
      <c r="F439" s="172" t="str">
        <f t="shared" si="24"/>
        <v>Bilan n°1</v>
      </c>
      <c r="G439" s="173"/>
      <c r="H439" s="174">
        <f t="shared" si="1"/>
        <v>43087</v>
      </c>
      <c r="I439" s="175">
        <v>7</v>
      </c>
      <c r="J439" s="176">
        <f t="shared" si="28"/>
        <v>42996</v>
      </c>
      <c r="K439" s="177"/>
    </row>
    <row r="440" spans="1:11" ht="14">
      <c r="A440" s="170">
        <v>565</v>
      </c>
      <c r="B440" s="167"/>
      <c r="C440" s="168"/>
      <c r="D440" s="152">
        <v>42989</v>
      </c>
      <c r="E440" s="171">
        <v>42994</v>
      </c>
      <c r="F440" s="172" t="str">
        <f t="shared" si="24"/>
        <v>Bilan n°1</v>
      </c>
      <c r="G440" s="173"/>
      <c r="H440" s="174">
        <f t="shared" si="1"/>
        <v>43091</v>
      </c>
      <c r="I440" s="175">
        <v>6</v>
      </c>
      <c r="J440" s="176">
        <f t="shared" si="28"/>
        <v>43000</v>
      </c>
      <c r="K440" s="177"/>
    </row>
    <row r="441" spans="1:11" ht="14">
      <c r="A441" s="170">
        <v>566</v>
      </c>
      <c r="B441" s="167"/>
      <c r="C441" s="168"/>
      <c r="D441" s="152">
        <v>42990</v>
      </c>
      <c r="E441" s="171">
        <v>42993</v>
      </c>
      <c r="F441" s="172" t="str">
        <f t="shared" si="24"/>
        <v>Bilan n°1</v>
      </c>
      <c r="G441" s="173"/>
      <c r="H441" s="174">
        <f t="shared" si="1"/>
        <v>43087</v>
      </c>
      <c r="I441" s="175">
        <v>3</v>
      </c>
      <c r="J441" s="176">
        <f t="shared" si="28"/>
        <v>42996</v>
      </c>
      <c r="K441" s="177"/>
    </row>
    <row r="442" spans="1:11" ht="14">
      <c r="A442" s="170">
        <v>567</v>
      </c>
      <c r="B442" s="167"/>
      <c r="C442" s="168"/>
      <c r="D442" s="152">
        <v>42990</v>
      </c>
      <c r="E442" s="171">
        <v>42997</v>
      </c>
      <c r="F442" s="172" t="str">
        <f t="shared" si="24"/>
        <v>Bilan n°1</v>
      </c>
      <c r="G442" s="173"/>
      <c r="H442" s="174">
        <f t="shared" si="1"/>
        <v>43095</v>
      </c>
      <c r="I442" s="175">
        <v>7</v>
      </c>
      <c r="J442" s="176">
        <f t="shared" si="28"/>
        <v>43004</v>
      </c>
      <c r="K442" s="177"/>
    </row>
    <row r="443" spans="1:11" ht="14">
      <c r="A443" s="170">
        <v>568</v>
      </c>
      <c r="B443" s="167"/>
      <c r="C443" s="168"/>
      <c r="D443" s="152">
        <v>42990</v>
      </c>
      <c r="E443" s="171">
        <v>42997</v>
      </c>
      <c r="F443" s="172" t="str">
        <f t="shared" si="24"/>
        <v>Bilan n°1</v>
      </c>
      <c r="G443" s="173"/>
      <c r="H443" s="174">
        <f t="shared" si="1"/>
        <v>43095</v>
      </c>
      <c r="I443" s="175">
        <v>7</v>
      </c>
      <c r="J443" s="176">
        <f t="shared" si="28"/>
        <v>43004</v>
      </c>
      <c r="K443" s="177"/>
    </row>
    <row r="444" spans="1:11" ht="14">
      <c r="A444" s="170">
        <v>569</v>
      </c>
      <c r="B444" s="167"/>
      <c r="C444" s="168"/>
      <c r="D444" s="152">
        <v>42991</v>
      </c>
      <c r="E444" s="171">
        <v>42994</v>
      </c>
      <c r="F444" s="172" t="str">
        <f t="shared" si="24"/>
        <v>Bilan n°1</v>
      </c>
      <c r="G444" s="173"/>
      <c r="H444" s="174">
        <f t="shared" si="1"/>
        <v>43091</v>
      </c>
      <c r="I444" s="175">
        <v>6</v>
      </c>
      <c r="J444" s="176">
        <f t="shared" si="28"/>
        <v>43000</v>
      </c>
      <c r="K444" s="177"/>
    </row>
    <row r="445" spans="1:11" ht="14">
      <c r="A445" s="170">
        <v>570</v>
      </c>
      <c r="B445" s="167"/>
      <c r="C445" s="168"/>
      <c r="D445" s="152">
        <v>42991</v>
      </c>
      <c r="E445" s="171">
        <v>42998</v>
      </c>
      <c r="F445" s="172" t="str">
        <f t="shared" si="24"/>
        <v>Bilan n°1</v>
      </c>
      <c r="G445" s="173"/>
      <c r="H445" s="174">
        <f t="shared" si="1"/>
        <v>43090</v>
      </c>
      <c r="I445" s="175">
        <v>1</v>
      </c>
      <c r="J445" s="176">
        <f t="shared" si="28"/>
        <v>42999</v>
      </c>
      <c r="K445" s="177"/>
    </row>
    <row r="446" spans="1:11" ht="14">
      <c r="A446" s="170">
        <v>571</v>
      </c>
      <c r="B446" s="167"/>
      <c r="C446" s="168"/>
      <c r="D446" s="152">
        <v>42992</v>
      </c>
      <c r="E446" s="171">
        <v>43000</v>
      </c>
      <c r="F446" s="172" t="str">
        <f t="shared" si="24"/>
        <v>Bilan n°1</v>
      </c>
      <c r="G446" s="173"/>
      <c r="H446" s="174">
        <f t="shared" si="1"/>
        <v>43094</v>
      </c>
      <c r="I446" s="175">
        <v>3</v>
      </c>
      <c r="J446" s="176">
        <f t="shared" si="28"/>
        <v>43003</v>
      </c>
      <c r="K446" s="177"/>
    </row>
    <row r="447" spans="1:11" ht="14">
      <c r="A447" s="170">
        <v>572</v>
      </c>
      <c r="B447" s="167"/>
      <c r="C447" s="168"/>
      <c r="D447" s="152">
        <v>42993</v>
      </c>
      <c r="E447" s="171">
        <v>42999</v>
      </c>
      <c r="F447" s="172" t="str">
        <f t="shared" si="24"/>
        <v>Bilan n°1</v>
      </c>
      <c r="G447" s="173"/>
      <c r="H447" s="174" t="e">
        <f t="shared" si="1"/>
        <v>#VALUE!</v>
      </c>
      <c r="I447" s="175" t="s">
        <v>28</v>
      </c>
      <c r="J447" s="176" t="str">
        <f t="shared" si="28"/>
        <v/>
      </c>
      <c r="K447" s="177"/>
    </row>
    <row r="448" spans="1:11" ht="14">
      <c r="A448" s="170">
        <v>573</v>
      </c>
      <c r="B448" s="167"/>
      <c r="C448" s="168"/>
      <c r="D448" s="152">
        <v>42993</v>
      </c>
      <c r="E448" s="171">
        <v>42999</v>
      </c>
      <c r="F448" s="172" t="str">
        <f t="shared" si="24"/>
        <v>Bilan n°1</v>
      </c>
      <c r="G448" s="173"/>
      <c r="H448" s="174">
        <f t="shared" si="1"/>
        <v>43097</v>
      </c>
      <c r="I448" s="175">
        <v>7</v>
      </c>
      <c r="J448" s="176">
        <f t="shared" si="28"/>
        <v>43006</v>
      </c>
      <c r="K448" s="177"/>
    </row>
    <row r="449" spans="1:11" ht="14">
      <c r="A449" s="170">
        <v>574</v>
      </c>
      <c r="B449" s="167"/>
      <c r="C449" s="168"/>
      <c r="D449" s="152">
        <v>42992</v>
      </c>
      <c r="E449" s="171"/>
      <c r="F449" s="172" t="str">
        <f t="shared" si="24"/>
        <v>-</v>
      </c>
      <c r="G449" s="173"/>
      <c r="H449" s="174" t="str">
        <f t="shared" si="1"/>
        <v>-</v>
      </c>
      <c r="I449" s="175">
        <v>7</v>
      </c>
      <c r="J449" s="176" t="str">
        <f t="shared" si="28"/>
        <v/>
      </c>
      <c r="K449" s="177"/>
    </row>
    <row r="450" spans="1:11" ht="14">
      <c r="A450" s="170">
        <v>575</v>
      </c>
      <c r="B450" s="167"/>
      <c r="C450" s="168"/>
      <c r="D450" s="152">
        <v>42996</v>
      </c>
      <c r="E450" s="171">
        <v>42996</v>
      </c>
      <c r="F450" s="172" t="str">
        <f t="shared" si="24"/>
        <v>Bilan n°1</v>
      </c>
      <c r="G450" s="173"/>
      <c r="H450" s="174">
        <f t="shared" si="1"/>
        <v>43091</v>
      </c>
      <c r="I450" s="175">
        <v>4</v>
      </c>
      <c r="J450" s="176">
        <f t="shared" si="28"/>
        <v>43000</v>
      </c>
      <c r="K450" s="177"/>
    </row>
    <row r="451" spans="1:11" ht="14">
      <c r="A451" s="170">
        <v>576</v>
      </c>
      <c r="B451" s="167"/>
      <c r="C451" s="168"/>
      <c r="D451" s="152">
        <v>42997</v>
      </c>
      <c r="E451" s="171">
        <v>43005</v>
      </c>
      <c r="F451" s="172" t="str">
        <f t="shared" si="24"/>
        <v>Bilan n°1</v>
      </c>
      <c r="G451" s="173"/>
      <c r="H451" s="174" t="e">
        <f t="shared" si="1"/>
        <v>#VALUE!</v>
      </c>
      <c r="I451" s="175" t="s">
        <v>28</v>
      </c>
      <c r="J451" s="176" t="str">
        <f t="shared" si="28"/>
        <v/>
      </c>
      <c r="K451" s="177"/>
    </row>
    <row r="452" spans="1:11" ht="14">
      <c r="A452" s="170">
        <v>578</v>
      </c>
      <c r="B452" s="167"/>
      <c r="C452" s="168"/>
      <c r="D452" s="152">
        <v>42997</v>
      </c>
      <c r="E452" s="171">
        <v>42997</v>
      </c>
      <c r="F452" s="172" t="str">
        <f t="shared" si="24"/>
        <v>Bilan n°1</v>
      </c>
      <c r="G452" s="173"/>
      <c r="H452" s="174">
        <f t="shared" si="1"/>
        <v>43089</v>
      </c>
      <c r="I452" s="175">
        <v>1</v>
      </c>
      <c r="J452" s="176">
        <f t="shared" si="28"/>
        <v>42998</v>
      </c>
      <c r="K452" s="177"/>
    </row>
    <row r="453" spans="1:11" ht="14">
      <c r="A453" s="170">
        <v>579</v>
      </c>
      <c r="B453" s="167"/>
      <c r="C453" s="168"/>
      <c r="D453" s="152">
        <v>42999</v>
      </c>
      <c r="E453" s="171">
        <v>43017</v>
      </c>
      <c r="F453" s="172" t="str">
        <f t="shared" si="24"/>
        <v>Bilan n°1</v>
      </c>
      <c r="G453" s="173"/>
      <c r="H453" s="174">
        <f t="shared" si="1"/>
        <v>43111</v>
      </c>
      <c r="I453" s="175">
        <v>2</v>
      </c>
      <c r="J453" s="176">
        <f t="shared" si="28"/>
        <v>43019</v>
      </c>
      <c r="K453" s="177"/>
    </row>
    <row r="454" spans="1:11" ht="14">
      <c r="A454" s="170">
        <v>580</v>
      </c>
      <c r="B454" s="181"/>
      <c r="C454" s="168"/>
      <c r="D454" s="152">
        <v>43000</v>
      </c>
      <c r="E454" s="171">
        <v>43007</v>
      </c>
      <c r="F454" s="172" t="str">
        <f t="shared" si="24"/>
        <v>Bilan n°1</v>
      </c>
      <c r="G454" s="173"/>
      <c r="H454" s="174">
        <f t="shared" si="1"/>
        <v>43103</v>
      </c>
      <c r="I454" s="175">
        <v>4</v>
      </c>
      <c r="J454" s="176">
        <f t="shared" si="28"/>
        <v>43011</v>
      </c>
      <c r="K454" s="177"/>
    </row>
    <row r="455" spans="1:11" ht="14">
      <c r="A455" s="170"/>
      <c r="B455" s="181"/>
      <c r="C455" s="182"/>
      <c r="D455" s="183"/>
      <c r="E455" s="171"/>
      <c r="F455" s="172" t="str">
        <f t="shared" si="24"/>
        <v>-</v>
      </c>
      <c r="G455" s="173"/>
      <c r="H455" s="174" t="str">
        <f t="shared" si="1"/>
        <v>-</v>
      </c>
      <c r="I455" s="175">
        <v>7</v>
      </c>
      <c r="J455" s="176" t="str">
        <f t="shared" si="28"/>
        <v/>
      </c>
      <c r="K455" s="177"/>
    </row>
    <row r="456" spans="1:11" ht="15" thickBot="1">
      <c r="A456" s="184"/>
      <c r="B456" s="185"/>
      <c r="C456" s="186"/>
      <c r="D456" s="187"/>
      <c r="E456" s="188"/>
      <c r="F456" s="189" t="str">
        <f t="shared" si="24"/>
        <v>-</v>
      </c>
      <c r="G456" s="190"/>
      <c r="H456" s="191" t="str">
        <f t="shared" si="1"/>
        <v>-</v>
      </c>
      <c r="I456" s="192">
        <v>7</v>
      </c>
      <c r="J456" s="193" t="str">
        <f t="shared" si="28"/>
        <v/>
      </c>
      <c r="K456" s="177"/>
    </row>
    <row r="457" spans="1:11" ht="15" thickTop="1">
      <c r="A457" s="194"/>
      <c r="B457" s="195"/>
      <c r="C457" s="195"/>
      <c r="D457" s="196"/>
      <c r="E457" s="197"/>
      <c r="F457" s="198"/>
      <c r="G457" s="199"/>
      <c r="H457" s="196"/>
      <c r="I457" s="200"/>
      <c r="J457" s="201"/>
      <c r="K457" s="196"/>
    </row>
    <row r="458" spans="1:11" ht="14">
      <c r="A458" s="194"/>
      <c r="B458" s="195"/>
      <c r="C458" s="195"/>
      <c r="D458" s="196"/>
      <c r="E458" s="197"/>
      <c r="F458" s="198"/>
      <c r="G458" s="199"/>
      <c r="H458" s="196"/>
      <c r="I458" s="200"/>
      <c r="J458" s="201"/>
      <c r="K458" s="196"/>
    </row>
    <row r="459" spans="1:11" ht="14">
      <c r="A459" s="194"/>
      <c r="B459" s="195"/>
      <c r="C459" s="195"/>
      <c r="D459" s="196"/>
      <c r="E459" s="197"/>
      <c r="F459" s="198"/>
      <c r="G459" s="199"/>
      <c r="H459" s="196"/>
      <c r="I459" s="200"/>
      <c r="J459" s="201"/>
      <c r="K459" s="196"/>
    </row>
    <row r="460" spans="1:11" ht="14">
      <c r="A460" s="194"/>
      <c r="B460" s="195"/>
      <c r="C460" s="195"/>
      <c r="D460" s="196"/>
      <c r="E460" s="197"/>
      <c r="F460" s="198"/>
      <c r="G460" s="199"/>
      <c r="H460" s="196"/>
      <c r="I460" s="200"/>
      <c r="J460" s="201"/>
      <c r="K460" s="196"/>
    </row>
    <row r="461" spans="1:11" ht="14">
      <c r="A461" s="194"/>
      <c r="B461" s="195"/>
      <c r="C461" s="195"/>
      <c r="D461" s="196"/>
      <c r="E461" s="197"/>
      <c r="F461" s="198"/>
      <c r="G461" s="199"/>
      <c r="H461" s="196"/>
      <c r="I461" s="200"/>
      <c r="J461" s="201"/>
      <c r="K461" s="196"/>
    </row>
    <row r="462" spans="1:11" ht="14">
      <c r="A462" s="194"/>
      <c r="B462" s="195"/>
      <c r="C462" s="195"/>
      <c r="D462" s="196"/>
      <c r="E462" s="197"/>
      <c r="F462" s="198"/>
      <c r="G462" s="199"/>
      <c r="H462" s="196"/>
      <c r="I462" s="200"/>
      <c r="J462" s="201"/>
      <c r="K462" s="196"/>
    </row>
    <row r="463" spans="1:11" ht="14">
      <c r="A463" s="194"/>
      <c r="B463" s="195"/>
      <c r="C463" s="195"/>
      <c r="D463" s="196"/>
      <c r="E463" s="197"/>
      <c r="F463" s="198"/>
      <c r="G463" s="199"/>
      <c r="H463" s="196"/>
      <c r="I463" s="200"/>
      <c r="J463" s="201"/>
      <c r="K463" s="196"/>
    </row>
    <row r="464" spans="1:11" ht="14">
      <c r="A464" s="194"/>
      <c r="B464" s="195"/>
      <c r="C464" s="195"/>
      <c r="D464" s="196"/>
      <c r="E464" s="197"/>
      <c r="F464" s="198"/>
      <c r="G464" s="199"/>
      <c r="H464" s="196"/>
      <c r="I464" s="200"/>
      <c r="J464" s="201"/>
      <c r="K464" s="196"/>
    </row>
    <row r="465" spans="1:11" ht="14">
      <c r="A465" s="194"/>
      <c r="B465" s="195"/>
      <c r="C465" s="195"/>
      <c r="D465" s="196"/>
      <c r="E465" s="197"/>
      <c r="F465" s="198"/>
      <c r="G465" s="199"/>
      <c r="H465" s="196"/>
      <c r="I465" s="200"/>
      <c r="J465" s="201"/>
      <c r="K465" s="196"/>
    </row>
    <row r="466" spans="1:11" ht="14">
      <c r="A466" s="194"/>
      <c r="B466" s="195"/>
      <c r="C466" s="195"/>
      <c r="D466" s="196"/>
      <c r="E466" s="197"/>
      <c r="F466" s="198"/>
      <c r="G466" s="199"/>
      <c r="H466" s="196"/>
      <c r="I466" s="200"/>
      <c r="J466" s="201"/>
      <c r="K466" s="196"/>
    </row>
  </sheetData>
  <mergeCells count="3">
    <mergeCell ref="A5:C5"/>
    <mergeCell ref="I5:K5"/>
    <mergeCell ref="E5:H5"/>
  </mergeCells>
  <conditionalFormatting sqref="J7:J466">
    <cfRule type="expression" dxfId="19" priority="1">
      <formula>#REF!="Inactif"</formula>
    </cfRule>
  </conditionalFormatting>
  <conditionalFormatting sqref="J7:J466">
    <cfRule type="expression" dxfId="18" priority="2">
      <formula>#REF!="Résiliation"</formula>
    </cfRule>
  </conditionalFormatting>
  <conditionalFormatting sqref="H7:H466">
    <cfRule type="expression" dxfId="17" priority="6">
      <formula>AND(ISNUMBER(H7),TRUNC(H7)&lt;TODAY())</formula>
    </cfRule>
  </conditionalFormatting>
  <conditionalFormatting sqref="H7:H466">
    <cfRule type="timePeriod" dxfId="16" priority="7" timePeriod="last7Days">
      <formula>AND(TODAY()-FLOOR(H7,1)&lt;=6,FLOOR(H7,1)&lt;=TODAY())</formula>
    </cfRule>
  </conditionalFormatting>
  <conditionalFormatting sqref="E7:E466">
    <cfRule type="expression" dxfId="15" priority="8">
      <formula>MOD(ROW(),2)</formula>
    </cfRule>
  </conditionalFormatting>
  <conditionalFormatting sqref="G7:G466">
    <cfRule type="expression" dxfId="14" priority="9">
      <formula>MOD(ROW(),2)</formula>
    </cfRule>
  </conditionalFormatting>
  <conditionalFormatting sqref="E7:H466">
    <cfRule type="expression" dxfId="13" priority="10">
      <formula>MOD(ROW(),2)</formula>
    </cfRule>
  </conditionalFormatting>
  <conditionalFormatting sqref="I7:I466">
    <cfRule type="expression" dxfId="12" priority="11">
      <formula>MOD(ROW(),2)</formula>
    </cfRule>
  </conditionalFormatting>
  <conditionalFormatting sqref="A7:K466">
    <cfRule type="expression" dxfId="7" priority="16">
      <formula>NOT(MOD(ROW(),2))</formula>
    </cfRule>
  </conditionalFormatting>
  <conditionalFormatting sqref="I7:J466">
    <cfRule type="expression" dxfId="5" priority="18">
      <formula>MOD(ROW(),2)</formula>
    </cfRule>
  </conditionalFormatting>
  <conditionalFormatting sqref="A7:C466">
    <cfRule type="expression" dxfId="4" priority="19">
      <formula>MOD(ROW(),2)</formula>
    </cfRule>
  </conditionalFormatting>
  <conditionalFormatting sqref="D7:D466">
    <cfRule type="expression" dxfId="3" priority="20">
      <formula>MOD(ROW(),2)</formula>
    </cfRule>
  </conditionalFormatting>
  <conditionalFormatting sqref="A7:K466">
    <cfRule type="expression" dxfId="2" priority="47">
      <formula>#REF!="Medical"</formula>
    </cfRule>
  </conditionalFormatting>
  <conditionalFormatting sqref="A7:K466">
    <cfRule type="expression" dxfId="1" priority="48">
      <formula>#REF!="Résiliation"</formula>
    </cfRule>
  </conditionalFormatting>
  <conditionalFormatting sqref="A7:K466">
    <cfRule type="expression" dxfId="0" priority="49">
      <formula>#REF!="Inactif"</formula>
    </cfRule>
  </conditionalFormatting>
  <dataValidations count="1">
    <dataValidation type="list" allowBlank="1" sqref="F7:F466">
      <formula1>"Bilan n°1,Bilan n°2,Bilan n°3,Bilan n°4,Bilan n°5,Bilan n°6,Bilan n°7,Bilan n°8,Bilan n°9,Bilan n°10,-"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O19"/>
  <sheetViews>
    <sheetView showGridLines="0" tabSelected="1" workbookViewId="0">
      <selection activeCell="D5" sqref="D5"/>
    </sheetView>
  </sheetViews>
  <sheetFormatPr baseColWidth="10" defaultColWidth="14.5" defaultRowHeight="15.75" customHeight="1" x14ac:dyDescent="0"/>
  <cols>
    <col min="1" max="1" width="15.83203125" customWidth="1"/>
    <col min="2" max="2" width="3.6640625" customWidth="1"/>
    <col min="3" max="4" width="14.5" customWidth="1"/>
    <col min="5" max="5" width="3.6640625" customWidth="1"/>
    <col min="6" max="6" width="18.5" customWidth="1"/>
    <col min="7" max="7" width="3.6640625" customWidth="1"/>
    <col min="8" max="8" width="14.5" customWidth="1"/>
    <col min="9" max="12" width="25.1640625" customWidth="1"/>
    <col min="13" max="13" width="14.5" customWidth="1"/>
    <col min="14" max="14" width="3.6640625" customWidth="1"/>
  </cols>
  <sheetData>
    <row r="1" spans="1:15" ht="28">
      <c r="B1" s="1"/>
      <c r="C1" s="1"/>
      <c r="D1" s="1"/>
      <c r="E1" s="1"/>
      <c r="F1" s="1"/>
      <c r="G1" s="214" t="s">
        <v>0</v>
      </c>
      <c r="H1" s="207"/>
      <c r="I1" s="207"/>
      <c r="J1" s="207"/>
      <c r="K1" s="207"/>
      <c r="L1" s="207"/>
      <c r="M1" s="207"/>
      <c r="N1" s="207"/>
    </row>
    <row r="2" spans="1:15" ht="12">
      <c r="B2" s="18"/>
      <c r="C2" s="18"/>
      <c r="D2" s="18"/>
      <c r="E2" s="18"/>
      <c r="F2" s="18"/>
      <c r="G2" s="207"/>
      <c r="H2" s="207"/>
      <c r="I2" s="207"/>
      <c r="J2" s="207"/>
      <c r="K2" s="207"/>
      <c r="L2" s="207"/>
      <c r="M2" s="207"/>
      <c r="N2" s="207"/>
    </row>
    <row r="3" spans="1:15" ht="12">
      <c r="B3" s="18"/>
      <c r="C3" s="18"/>
      <c r="D3" s="18"/>
      <c r="E3" s="18"/>
      <c r="F3" s="18"/>
      <c r="G3" s="207"/>
      <c r="H3" s="207"/>
      <c r="I3" s="207"/>
      <c r="J3" s="207"/>
      <c r="K3" s="207"/>
      <c r="L3" s="207"/>
      <c r="M3" s="207"/>
      <c r="N3" s="207"/>
    </row>
    <row r="4" spans="1:15" ht="18.75" customHeight="1">
      <c r="B4" s="18"/>
      <c r="C4" s="18"/>
      <c r="D4" s="18"/>
      <c r="E4" s="18"/>
      <c r="F4" s="18"/>
      <c r="G4" s="19"/>
      <c r="H4" s="20"/>
      <c r="I4" s="20"/>
      <c r="J4" s="20"/>
      <c r="K4" s="20"/>
      <c r="L4" s="20"/>
      <c r="M4" s="20"/>
      <c r="N4" s="21"/>
    </row>
    <row r="5" spans="1:15" ht="18.75" customHeight="1">
      <c r="B5" s="18"/>
      <c r="C5" s="18"/>
      <c r="D5" s="18"/>
      <c r="E5" s="18"/>
      <c r="F5" s="18"/>
      <c r="G5" s="22"/>
      <c r="H5" s="23"/>
      <c r="I5" s="23"/>
      <c r="J5" s="211" t="s">
        <v>18</v>
      </c>
      <c r="K5" s="207"/>
      <c r="L5" s="207"/>
      <c r="M5" s="24"/>
      <c r="N5" s="26"/>
    </row>
    <row r="6" spans="1:15" ht="18.75" customHeight="1">
      <c r="B6" s="18"/>
      <c r="C6" s="18"/>
      <c r="D6" s="18"/>
      <c r="E6" s="18"/>
      <c r="F6" s="18"/>
      <c r="G6" s="22"/>
      <c r="H6" s="27"/>
      <c r="I6" s="27" t="s">
        <v>19</v>
      </c>
      <c r="J6" s="29" t="s">
        <v>20</v>
      </c>
      <c r="K6" s="31" t="s">
        <v>21</v>
      </c>
      <c r="L6" s="32" t="s">
        <v>22</v>
      </c>
      <c r="M6" s="24"/>
      <c r="N6" s="26"/>
    </row>
    <row r="7" spans="1:15" ht="37.5" customHeight="1">
      <c r="A7" s="18"/>
      <c r="B7" s="18"/>
      <c r="C7" s="18"/>
      <c r="D7" s="18"/>
      <c r="E7" s="18"/>
      <c r="F7" s="18"/>
      <c r="G7" s="25"/>
      <c r="H7" s="33"/>
      <c r="I7" s="35">
        <f t="array" ref="I7">INDEX(Suivi!A7:H100009,MATCH($C$10,Suivi!H7:H100009,0),1)</f>
        <v>37</v>
      </c>
      <c r="J7" s="35">
        <f>VLOOKUP($C$10,Suivi!H7:H100009,1,0)</f>
        <v>43001</v>
      </c>
      <c r="K7" s="38" t="e">
        <f>VLOOKUP(C10,Suivi!A7:K746,15,FALSE)</f>
        <v>#N/A</v>
      </c>
      <c r="L7" s="40" t="e">
        <f>VLOOKUP(C10,Suivi!A7:L746,19,FALSE)</f>
        <v>#N/A</v>
      </c>
      <c r="M7" s="42"/>
      <c r="N7" s="28"/>
    </row>
    <row r="8" spans="1:15" ht="37.5" customHeight="1">
      <c r="A8" s="18"/>
      <c r="B8" s="30"/>
      <c r="C8" s="216"/>
      <c r="D8" s="207"/>
      <c r="E8" s="30"/>
      <c r="F8" s="18"/>
      <c r="G8" s="34"/>
      <c r="H8" s="44"/>
      <c r="I8" s="35">
        <f t="array" ref="I8">INDEX(Suivi!A8:H100010,MATCH($C$10,Suivi!H8:H100010,0),1)</f>
        <v>37</v>
      </c>
      <c r="J8" s="35" t="e">
        <f>DCOUNTA(Suivi!A7:X550,"",$C$10)</f>
        <v>#VALUE!</v>
      </c>
      <c r="K8" s="48" t="e">
        <f t="shared" ref="K8:L8" ca="1" si="0">IF(K7&lt;TODAY(),"A modifier","A jour")</f>
        <v>#N/A</v>
      </c>
      <c r="L8" s="48" t="e">
        <f t="shared" ca="1" si="0"/>
        <v>#N/A</v>
      </c>
      <c r="M8" s="45"/>
      <c r="N8" s="28"/>
    </row>
    <row r="9" spans="1:15" ht="30" customHeight="1">
      <c r="A9" s="47"/>
      <c r="B9" s="215" t="s">
        <v>23</v>
      </c>
      <c r="C9" s="212"/>
      <c r="D9" s="212"/>
      <c r="E9" s="213"/>
      <c r="F9" s="49"/>
      <c r="G9" s="34"/>
      <c r="H9" s="50"/>
      <c r="I9" s="35">
        <f t="array" ref="I9">INDEX(Suivi!A9:H100011,MATCH($C$10,Suivi!H9:H100011,0),1)</f>
        <v>37</v>
      </c>
      <c r="J9" s="35" t="e">
        <f>DCOUNTA(Suivi!H8:H551,"Prochain Bilan",$C$10)</f>
        <v>#VALUE!</v>
      </c>
      <c r="K9" s="50"/>
      <c r="L9" s="50"/>
      <c r="M9" s="43"/>
      <c r="N9" s="28"/>
      <c r="O9" s="51"/>
    </row>
    <row r="10" spans="1:15" ht="30" customHeight="1">
      <c r="A10" s="47"/>
      <c r="B10" s="52"/>
      <c r="C10" s="219">
        <v>43001</v>
      </c>
      <c r="D10" s="207"/>
      <c r="E10" s="53"/>
      <c r="F10" s="56"/>
      <c r="G10" s="34"/>
      <c r="H10" s="50"/>
      <c r="I10" s="35">
        <f t="array" ref="I10">INDEX(Suivi!A10:H100012,MATCH($C$10,Suivi!H10:H100012,0),1)</f>
        <v>37</v>
      </c>
      <c r="J10" s="35" t="e">
        <f>DCOUNTA(Suivi!H9:H552,"Prochain Bilan",$C$10)</f>
        <v>#VALUE!</v>
      </c>
      <c r="K10" s="50"/>
      <c r="L10" s="50"/>
      <c r="M10" s="43"/>
      <c r="N10" s="28"/>
      <c r="O10" s="51"/>
    </row>
    <row r="11" spans="1:15" ht="22.5" customHeight="1">
      <c r="A11" s="59"/>
      <c r="B11" s="52"/>
      <c r="C11" s="207"/>
      <c r="D11" s="207"/>
      <c r="E11" s="53"/>
      <c r="F11" s="56"/>
      <c r="G11" s="34"/>
      <c r="H11" s="50"/>
      <c r="I11" s="50"/>
      <c r="J11" s="61" t="b">
        <f ca="1">IF($C$10=TODAY(),VLOOKUP($C$10,Suivi!H11:H564,1,FALSE))</f>
        <v>0</v>
      </c>
      <c r="K11" s="50"/>
      <c r="L11" s="50"/>
      <c r="M11" s="43"/>
      <c r="N11" s="28"/>
      <c r="O11" s="62"/>
    </row>
    <row r="12" spans="1:15" ht="22.5" customHeight="1">
      <c r="A12" s="64"/>
      <c r="B12" s="52"/>
      <c r="C12" s="207"/>
      <c r="D12" s="207"/>
      <c r="E12" s="53"/>
      <c r="F12" s="56"/>
      <c r="G12" s="34"/>
      <c r="H12" s="65"/>
      <c r="I12" s="65"/>
      <c r="J12" s="61" t="b">
        <f ca="1">IF($C$10=TODAY(),VLOOKUP($C$10,Suivi!H12:H565,1,FALSE))</f>
        <v>0</v>
      </c>
      <c r="K12" s="206"/>
      <c r="L12" s="43"/>
      <c r="M12" s="43"/>
      <c r="N12" s="28"/>
      <c r="O12" s="62"/>
    </row>
    <row r="13" spans="1:15" ht="22.5" customHeight="1">
      <c r="A13" s="67"/>
      <c r="B13" s="68"/>
      <c r="C13" s="217"/>
      <c r="D13" s="218"/>
      <c r="E13" s="69"/>
      <c r="F13" s="70"/>
      <c r="G13" s="71"/>
      <c r="H13" s="65"/>
      <c r="I13" s="65"/>
      <c r="J13" s="61" t="b">
        <f ca="1">IF($C$10=TODAY(),VLOOKUP($C$10,Suivi!H13:H566,1,FALSE))</f>
        <v>0</v>
      </c>
      <c r="K13" s="207"/>
      <c r="L13" s="43"/>
      <c r="M13" s="43"/>
      <c r="N13" s="28"/>
      <c r="O13" s="74"/>
    </row>
    <row r="14" spans="1:15" ht="22.5" customHeight="1">
      <c r="A14" s="67"/>
      <c r="B14" s="64"/>
      <c r="C14" s="64"/>
      <c r="D14" s="67"/>
      <c r="E14" s="67"/>
      <c r="F14" s="67"/>
      <c r="G14" s="71"/>
      <c r="H14" s="75"/>
      <c r="I14" s="75"/>
      <c r="J14" s="61" t="b">
        <f ca="1">IF($C$10=TODAY(),VLOOKUP($C$10,Suivi!H14:H567,1,FALSE))</f>
        <v>0</v>
      </c>
      <c r="K14" s="76"/>
      <c r="L14" s="77"/>
      <c r="M14" s="66"/>
      <c r="N14" s="28"/>
      <c r="O14" s="74"/>
    </row>
    <row r="15" spans="1:15" ht="22.5" customHeight="1">
      <c r="A15" s="80" t="s">
        <v>24</v>
      </c>
      <c r="B15" s="209" t="str">
        <f>HYPERLINK("https://docs.google.com/spreadsheets/d/14rCsf97RoLu4mhCMOx6ZP1XyOG5qdf403L32alGrM08/edit#rangeid=167878040","Modifier date bilan sportif")</f>
        <v>Modifier date bilan sportif</v>
      </c>
      <c r="C15" s="207"/>
      <c r="D15" s="207"/>
      <c r="E15" s="207"/>
      <c r="F15" s="84" t="s">
        <v>25</v>
      </c>
      <c r="G15" s="71"/>
      <c r="H15" s="85"/>
      <c r="I15" s="85"/>
      <c r="J15" s="61" t="b">
        <f ca="1">IF($C$10=TODAY(),VLOOKUP($C$10,Suivi!H15:H568,1,FALSE))</f>
        <v>0</v>
      </c>
      <c r="K15" s="85"/>
      <c r="L15" s="95"/>
      <c r="M15" s="43"/>
      <c r="N15" s="28"/>
      <c r="O15" s="74"/>
    </row>
    <row r="16" spans="1:15" ht="22.5" customHeight="1">
      <c r="A16" s="89" t="s">
        <v>24</v>
      </c>
      <c r="B16" s="209" t="str">
        <f>HYPERLINK("https://docs.google.com/spreadsheets/d/14rCsf97RoLu4mhCMOx6ZP1XyOG5qdf403L32alGrM08/edit#rangeid=342671740","Modifier date séance coaching")</f>
        <v>Modifier date séance coaching</v>
      </c>
      <c r="C16" s="207"/>
      <c r="D16" s="207"/>
      <c r="E16" s="207"/>
      <c r="F16" s="91" t="s">
        <v>25</v>
      </c>
      <c r="G16" s="71"/>
      <c r="H16" s="72"/>
      <c r="I16" s="72"/>
      <c r="J16" s="72"/>
      <c r="K16" s="43"/>
      <c r="L16" s="43"/>
      <c r="M16" s="43"/>
      <c r="N16" s="28"/>
      <c r="O16" s="92"/>
    </row>
    <row r="17" spans="1:14" ht="22.5" customHeight="1">
      <c r="A17" s="89" t="s">
        <v>24</v>
      </c>
      <c r="B17" s="210" t="str">
        <f>HYPERLINK("https://docs.google.com/spreadsheets/d/14rCsf97RoLu4mhCMOx6ZP1XyOG5qdf403L32alGrM08/edit#rangeid=247250017","Insérer un report")</f>
        <v>Insérer un report</v>
      </c>
      <c r="C17" s="207"/>
      <c r="D17" s="207"/>
      <c r="E17" s="207"/>
      <c r="F17" s="96" t="s">
        <v>25</v>
      </c>
      <c r="G17" s="97"/>
      <c r="H17" s="98"/>
      <c r="I17" s="98"/>
      <c r="J17" s="98"/>
      <c r="K17" s="98"/>
      <c r="L17" s="98"/>
      <c r="M17" s="98"/>
      <c r="N17" s="99"/>
    </row>
    <row r="18" spans="1:14" ht="18">
      <c r="B18" s="100"/>
      <c r="C18" s="208"/>
      <c r="D18" s="207"/>
      <c r="E18" s="207"/>
      <c r="F18" s="207"/>
      <c r="G18" s="207"/>
      <c r="H18" s="100"/>
      <c r="I18" s="100"/>
      <c r="J18" s="208"/>
      <c r="K18" s="207"/>
      <c r="L18" s="208"/>
      <c r="M18" s="207"/>
      <c r="N18" s="18"/>
    </row>
    <row r="19" spans="1:14" ht="12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</row>
  </sheetData>
  <mergeCells count="13">
    <mergeCell ref="K12:K13"/>
    <mergeCell ref="J5:L5"/>
    <mergeCell ref="G1:N3"/>
    <mergeCell ref="J18:K18"/>
    <mergeCell ref="C18:G18"/>
    <mergeCell ref="C10:D12"/>
    <mergeCell ref="C13:D13"/>
    <mergeCell ref="B15:E15"/>
    <mergeCell ref="B16:E16"/>
    <mergeCell ref="C8:D8"/>
    <mergeCell ref="B9:E9"/>
    <mergeCell ref="L18:M18"/>
    <mergeCell ref="B17:E17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Synthèse prog à modifer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 B</cp:lastModifiedBy>
  <dcterms:created xsi:type="dcterms:W3CDTF">2017-09-24T14:11:21Z</dcterms:created>
  <dcterms:modified xsi:type="dcterms:W3CDTF">2017-09-24T14:11:21Z</dcterms:modified>
</cp:coreProperties>
</file>