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320" windowHeight="11700" activeTab="1"/>
  </bookViews>
  <sheets>
    <sheet name="données" sheetId="1" r:id="rId1"/>
    <sheet name="Visuel" sheetId="2" r:id="rId2"/>
    <sheet name="Détail" sheetId="3" r:id="rId3"/>
    <sheet name="Article" sheetId="6" r:id="rId4"/>
  </sheets>
  <definedNames>
    <definedName name="_xlnm._FilterDatabase" localSheetId="3" hidden="1">Article!$A$1:$E$400</definedName>
    <definedName name="_xlnm._FilterDatabase" localSheetId="0" hidden="1">données!$A$1:$AK$419</definedName>
    <definedName name="_xlnm._FilterDatabase" localSheetId="1" hidden="1">Visuel!$A$3:$M$136</definedName>
    <definedName name="Client">Détail!$J$4:$J$20</definedName>
    <definedName name="Mois">Détail!$E$4:$E$15</definedName>
    <definedName name="Produit">Détail!$F$4:$F$6</definedName>
    <definedName name="Source">Détail!$H$4:$H$5</definedName>
    <definedName name="statut">Détail!$A$4:$A$6</definedName>
  </definedNames>
  <calcPr calcId="145621" concurrentCalc="0" concurrentManualCount="2"/>
</workbook>
</file>

<file path=xl/calcChain.xml><?xml version="1.0" encoding="utf-8"?>
<calcChain xmlns="http://schemas.openxmlformats.org/spreadsheetml/2006/main">
  <c r="AG2" i="1" l="1"/>
  <c r="F418" i="1"/>
  <c r="F417" i="1"/>
  <c r="F419" i="1"/>
  <c r="F416" i="1"/>
  <c r="F415" i="1"/>
  <c r="F414" i="1"/>
  <c r="F412" i="1"/>
  <c r="F413" i="1"/>
  <c r="F411" i="1"/>
  <c r="F410" i="1"/>
  <c r="F409" i="1"/>
  <c r="F408" i="1"/>
  <c r="F407" i="1"/>
  <c r="F396" i="1"/>
  <c r="F401" i="1"/>
  <c r="F404" i="1"/>
  <c r="F391" i="1"/>
  <c r="F406" i="1"/>
  <c r="F394" i="1"/>
  <c r="F393" i="1"/>
  <c r="F392" i="1"/>
  <c r="F405" i="1"/>
  <c r="F402" i="1"/>
  <c r="F395" i="1"/>
  <c r="F403" i="1"/>
  <c r="F390" i="1"/>
  <c r="F397" i="1"/>
  <c r="F399" i="1"/>
  <c r="F400" i="1"/>
  <c r="F398" i="1"/>
  <c r="F389" i="1"/>
  <c r="F388" i="1"/>
  <c r="F387" i="1"/>
  <c r="F386" i="1"/>
  <c r="F385" i="1"/>
  <c r="F384" i="1"/>
  <c r="F383" i="1"/>
  <c r="F382" i="1"/>
  <c r="F381" i="1"/>
  <c r="F380" i="1"/>
  <c r="F372" i="1"/>
  <c r="F373" i="1"/>
  <c r="F368" i="1"/>
  <c r="F374" i="1"/>
  <c r="F370" i="1"/>
  <c r="F371" i="1"/>
  <c r="F369" i="1"/>
  <c r="F377" i="1"/>
  <c r="F378" i="1"/>
  <c r="F379" i="1"/>
  <c r="F376" i="1"/>
  <c r="F375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19" i="1"/>
  <c r="F321" i="1"/>
  <c r="F322" i="1"/>
  <c r="F323" i="1"/>
  <c r="F320" i="1"/>
  <c r="F310" i="1"/>
  <c r="F311" i="1"/>
  <c r="F312" i="1"/>
  <c r="F313" i="1"/>
  <c r="F314" i="1"/>
  <c r="F315" i="1"/>
  <c r="F316" i="1"/>
  <c r="F317" i="1"/>
  <c r="F318" i="1"/>
  <c r="F309" i="1"/>
  <c r="F308" i="1"/>
  <c r="F307" i="1"/>
  <c r="F306" i="1"/>
  <c r="F304" i="1"/>
  <c r="F305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18" i="1"/>
  <c r="F288" i="1"/>
  <c r="F284" i="1"/>
  <c r="F285" i="1"/>
  <c r="F286" i="1"/>
  <c r="F283" i="1"/>
  <c r="F277" i="1"/>
  <c r="F278" i="1"/>
  <c r="F279" i="1"/>
  <c r="F280" i="1"/>
  <c r="F281" i="1"/>
  <c r="F282" i="1"/>
  <c r="F276" i="1"/>
  <c r="F273" i="1"/>
  <c r="F274" i="1"/>
  <c r="F275" i="1"/>
  <c r="F272" i="1"/>
  <c r="F268" i="1"/>
  <c r="F269" i="1"/>
  <c r="F270" i="1"/>
  <c r="F271" i="1"/>
  <c r="F265" i="1"/>
  <c r="F266" i="1"/>
  <c r="F267" i="1"/>
  <c r="F264" i="1"/>
  <c r="F255" i="1"/>
  <c r="F256" i="1"/>
  <c r="F257" i="1"/>
  <c r="F258" i="1"/>
  <c r="F259" i="1"/>
  <c r="F260" i="1"/>
  <c r="F261" i="1"/>
  <c r="F262" i="1"/>
  <c r="F263" i="1"/>
  <c r="F245" i="1"/>
  <c r="F246" i="1"/>
  <c r="F247" i="1"/>
  <c r="F248" i="1"/>
  <c r="F249" i="1"/>
  <c r="F250" i="1"/>
  <c r="F251" i="1"/>
  <c r="F252" i="1"/>
  <c r="F253" i="1"/>
  <c r="F254" i="1"/>
  <c r="F243" i="1"/>
  <c r="F244" i="1"/>
  <c r="F242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09" i="1"/>
  <c r="F210" i="1"/>
  <c r="F211" i="1"/>
  <c r="F212" i="1"/>
  <c r="F213" i="1"/>
  <c r="F214" i="1"/>
  <c r="F215" i="1"/>
  <c r="F216" i="1"/>
  <c r="F208" i="1"/>
  <c r="F204" i="1"/>
  <c r="F205" i="1"/>
  <c r="F206" i="1"/>
  <c r="F20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177" i="1"/>
  <c r="F178" i="1"/>
  <c r="F179" i="1"/>
  <c r="F180" i="1"/>
  <c r="F181" i="1"/>
  <c r="F182" i="1"/>
  <c r="F183" i="1"/>
  <c r="F184" i="1"/>
  <c r="F185" i="1"/>
  <c r="F186" i="1"/>
  <c r="F187" i="1"/>
  <c r="F147" i="1"/>
  <c r="F146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4" i="1"/>
  <c r="F75" i="1"/>
  <c r="F76" i="1"/>
  <c r="F77" i="1"/>
  <c r="F78" i="1"/>
  <c r="F73" i="1"/>
  <c r="F72" i="1"/>
  <c r="F71" i="1"/>
  <c r="F69" i="1"/>
  <c r="F70" i="1"/>
  <c r="F68" i="1"/>
  <c r="F67" i="1"/>
  <c r="F66" i="1"/>
  <c r="F65" i="1"/>
  <c r="F3" i="1"/>
  <c r="F4" i="1"/>
  <c r="F5" i="1"/>
  <c r="F6" i="1"/>
  <c r="F7" i="1"/>
  <c r="F8" i="1"/>
  <c r="F9" i="1"/>
  <c r="F10" i="1"/>
  <c r="F11" i="1"/>
  <c r="F12" i="1"/>
  <c r="F13" i="1"/>
  <c r="F14" i="1"/>
  <c r="F24" i="1"/>
  <c r="F15" i="1"/>
  <c r="F26" i="1"/>
  <c r="F16" i="1"/>
  <c r="F27" i="1"/>
  <c r="F17" i="1"/>
  <c r="F28" i="1"/>
  <c r="F29" i="1"/>
  <c r="F19" i="1"/>
  <c r="F30" i="1"/>
  <c r="F25" i="1"/>
  <c r="F20" i="1"/>
  <c r="F21" i="1"/>
  <c r="F22" i="1"/>
  <c r="F23" i="1"/>
  <c r="F287" i="1"/>
  <c r="F33" i="1"/>
  <c r="F34" i="1"/>
  <c r="F36" i="1"/>
  <c r="F39" i="1"/>
  <c r="F40" i="1"/>
  <c r="F41" i="1"/>
  <c r="F42" i="1"/>
  <c r="F44" i="1"/>
  <c r="F45" i="1"/>
  <c r="F46" i="1"/>
  <c r="F47" i="1"/>
  <c r="F48" i="1"/>
  <c r="F51" i="1"/>
  <c r="F31" i="1"/>
  <c r="F50" i="1"/>
  <c r="F37" i="1"/>
  <c r="F49" i="1"/>
  <c r="F32" i="1"/>
  <c r="F38" i="1"/>
  <c r="F43" i="1"/>
  <c r="F35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2" i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4" i="2"/>
  <c r="R4" i="2"/>
  <c r="G306" i="2"/>
  <c r="F306" i="2"/>
  <c r="G301" i="2"/>
  <c r="F301" i="2"/>
  <c r="H2" i="2"/>
  <c r="H311" i="2"/>
  <c r="H306" i="2"/>
  <c r="H301" i="2"/>
  <c r="B306" i="2"/>
  <c r="B301" i="2"/>
  <c r="B311" i="2"/>
  <c r="G311" i="2"/>
  <c r="F311" i="2"/>
  <c r="M306" i="2"/>
  <c r="L306" i="2"/>
  <c r="M301" i="2"/>
  <c r="L301" i="2"/>
  <c r="M311" i="2"/>
  <c r="L311" i="2"/>
</calcChain>
</file>

<file path=xl/sharedStrings.xml><?xml version="1.0" encoding="utf-8"?>
<sst xmlns="http://schemas.openxmlformats.org/spreadsheetml/2006/main" count="3744" uniqueCount="236">
  <si>
    <t>Année</t>
  </si>
  <si>
    <t>Client</t>
  </si>
  <si>
    <t>Mois Magasin</t>
  </si>
  <si>
    <t>Code SAP</t>
  </si>
  <si>
    <t>Description article</t>
  </si>
  <si>
    <t>Taux</t>
  </si>
  <si>
    <t>Ventes UC</t>
  </si>
  <si>
    <t>Juillet</t>
  </si>
  <si>
    <t>Août</t>
  </si>
  <si>
    <t>Novembre</t>
  </si>
  <si>
    <t>Avril</t>
  </si>
  <si>
    <t>Mai</t>
  </si>
  <si>
    <t>Mars</t>
  </si>
  <si>
    <t>Février</t>
  </si>
  <si>
    <t>Octobre</t>
  </si>
  <si>
    <t>Juin</t>
  </si>
  <si>
    <t>Janvier</t>
  </si>
  <si>
    <t>Septembre</t>
  </si>
  <si>
    <t>Statut</t>
  </si>
  <si>
    <t>Emetteur</t>
  </si>
  <si>
    <t>Nom mois</t>
  </si>
  <si>
    <t>Offre proposée</t>
  </si>
  <si>
    <t>Offre confirmée</t>
  </si>
  <si>
    <t>Offre non retenue</t>
  </si>
  <si>
    <t>Décembre</t>
  </si>
  <si>
    <t>Type produit</t>
  </si>
  <si>
    <t>Semaine début Appro</t>
  </si>
  <si>
    <t>Semaine Fin Appro</t>
  </si>
  <si>
    <t>Début OP magasin</t>
  </si>
  <si>
    <t>Fin OP magasin</t>
  </si>
  <si>
    <t>Nom OP</t>
  </si>
  <si>
    <t>Source prévision</t>
  </si>
  <si>
    <t>Prévisions UC</t>
  </si>
  <si>
    <t>Mis à jour</t>
  </si>
  <si>
    <t>PCB</t>
  </si>
  <si>
    <t>Prévisions colis</t>
  </si>
  <si>
    <t>Date correspondante</t>
  </si>
  <si>
    <t xml:space="preserve">PLANNING PROMOTIONNEL </t>
  </si>
  <si>
    <t>Mois</t>
  </si>
  <si>
    <t>CODE ARTICLE</t>
  </si>
  <si>
    <t>PRODUIT</t>
  </si>
  <si>
    <t>Standard</t>
  </si>
  <si>
    <t>PFA</t>
  </si>
  <si>
    <t>Standard/PFA</t>
  </si>
  <si>
    <t>Interne</t>
  </si>
  <si>
    <t>Ecart réalisé vs prévision</t>
  </si>
  <si>
    <t>Type Produit</t>
  </si>
  <si>
    <t>Division</t>
  </si>
  <si>
    <t>Code article</t>
  </si>
  <si>
    <t>Désignation</t>
  </si>
  <si>
    <t>Segment</t>
  </si>
  <si>
    <t>Ventes prévisionnelles</t>
  </si>
  <si>
    <t>Liste déroulante</t>
  </si>
  <si>
    <t>Formule, ne pas modifier</t>
  </si>
  <si>
    <t>Date du jour</t>
  </si>
  <si>
    <t>#SCE POIVRE VERT 600G TRD</t>
  </si>
  <si>
    <t>#CE HOLLANDAISE 600G TRD</t>
  </si>
  <si>
    <t>#GAL CHEVRE TOMATE 125GX4 TRD</t>
  </si>
  <si>
    <t>#GAL JAMBON FROMAGE 125GX4 TRD</t>
  </si>
  <si>
    <t>#SCE BEURRE CITRON 600G TRD</t>
  </si>
  <si>
    <t>#SCE OSEILLE 600G TRD</t>
  </si>
  <si>
    <t>#NOIX STJ CUIS BRET 360G TRD</t>
  </si>
  <si>
    <t>#GAL STJ SCE HOMARD 125GX4 TRD</t>
  </si>
  <si>
    <t>#SAUCE AUX CÊPES 300G TRD</t>
  </si>
  <si>
    <t>#GAL JB MOZZAREL 125GX2+1GT TIP</t>
  </si>
  <si>
    <t>#SCE BEURRE BLANC 600G TRD</t>
  </si>
  <si>
    <t>PREFOU LARDON COMTE 20T TIPIAK</t>
  </si>
  <si>
    <t>#SCE AUX MORILLES 300G TRD</t>
  </si>
  <si>
    <t>VOLUME UC</t>
  </si>
  <si>
    <t>Taux promo</t>
  </si>
  <si>
    <t>Client BO</t>
  </si>
  <si>
    <t>Ligne production</t>
  </si>
  <si>
    <t>M2</t>
  </si>
  <si>
    <t>Fiabilité prévisionnelle</t>
  </si>
  <si>
    <t>Clef ventes</t>
  </si>
  <si>
    <t>APERITIFS</t>
  </si>
  <si>
    <t>Date fin OP Appro</t>
  </si>
  <si>
    <t>Date début OP Appro</t>
  </si>
  <si>
    <t>TTP</t>
  </si>
  <si>
    <t>juin</t>
  </si>
  <si>
    <t>net</t>
  </si>
  <si>
    <t>12 Canapés Saumon fumé 100g LAD</t>
  </si>
  <si>
    <t>12 Mini Eclairs d'Exception 180g LAD</t>
  </si>
  <si>
    <t>12 Macarons d'Exception 120g LAD</t>
  </si>
  <si>
    <t>38 Petits Fours Classiques 430g</t>
  </si>
  <si>
    <t>36 Macarons Gluten Free 360g</t>
  </si>
  <si>
    <t>40 Canapés Marins 270g</t>
  </si>
  <si>
    <t>35 Créations Gourmandes 420g</t>
  </si>
  <si>
    <t>10</t>
  </si>
  <si>
    <t>08</t>
  </si>
  <si>
    <t>06</t>
  </si>
  <si>
    <t>12</t>
  </si>
  <si>
    <t>07</t>
  </si>
  <si>
    <t>03</t>
  </si>
  <si>
    <t>01</t>
  </si>
  <si>
    <t>LEROUX Karl</t>
  </si>
  <si>
    <t>CERVEAU Paul</t>
  </si>
  <si>
    <t>GARBE Luc</t>
  </si>
  <si>
    <t>MARTHY Marie</t>
  </si>
  <si>
    <t>aaa</t>
  </si>
  <si>
    <t>aab</t>
  </si>
  <si>
    <t>abb</t>
  </si>
  <si>
    <t>bbb</t>
  </si>
  <si>
    <t>bbc</t>
  </si>
  <si>
    <t>bcc</t>
  </si>
  <si>
    <t>ccc</t>
  </si>
  <si>
    <t>Dentrifrice A</t>
  </si>
  <si>
    <t>Dentrifrice 5</t>
  </si>
  <si>
    <t>Dentrifrice J</t>
  </si>
  <si>
    <t>Dentrifrice 8</t>
  </si>
  <si>
    <t>BAD Fluo</t>
  </si>
  <si>
    <t>BAD Sensitive</t>
  </si>
  <si>
    <t>BAD Multi</t>
  </si>
  <si>
    <t>BDB Total</t>
  </si>
  <si>
    <t>BDB Intense</t>
  </si>
  <si>
    <t>BDB Anti</t>
  </si>
  <si>
    <t>BDB Frais</t>
  </si>
  <si>
    <t>Dentrifice</t>
  </si>
  <si>
    <t>Brosse à dent</t>
  </si>
  <si>
    <t>Bain de bouche</t>
  </si>
  <si>
    <t>Dentrifrice 6</t>
  </si>
  <si>
    <t>Dentrifrice 9</t>
  </si>
  <si>
    <t>Dentrifrice 7</t>
  </si>
  <si>
    <t>Dentrifrice 10</t>
  </si>
  <si>
    <t>Dentrifrice 11</t>
  </si>
  <si>
    <t>Dentrifrice 12</t>
  </si>
  <si>
    <t>Dentrifrice 13</t>
  </si>
  <si>
    <t>Dentrifrice 14</t>
  </si>
  <si>
    <t>Dentrifrice 15</t>
  </si>
  <si>
    <t>Dentrifrice 16</t>
  </si>
  <si>
    <t>Dentrifrice 17</t>
  </si>
  <si>
    <t>Dentrifrice 18</t>
  </si>
  <si>
    <t>Dentrifrice 19</t>
  </si>
  <si>
    <t>Dentrifrice 20</t>
  </si>
  <si>
    <t>Dentrifrice 21</t>
  </si>
  <si>
    <t>Dentrifrice 22</t>
  </si>
  <si>
    <t>Dentrifrice 23</t>
  </si>
  <si>
    <t>Dentrifrice 24</t>
  </si>
  <si>
    <t>Dentrifrice 25</t>
  </si>
  <si>
    <t>Dentrifrice 26</t>
  </si>
  <si>
    <t>Dentrifrice 27</t>
  </si>
  <si>
    <t>Dentrifrice 28</t>
  </si>
  <si>
    <t>Dentrifrice 29</t>
  </si>
  <si>
    <t>Dentrifrice 30</t>
  </si>
  <si>
    <t>Dentrifrice 31</t>
  </si>
  <si>
    <t>Dentrifrice 32</t>
  </si>
  <si>
    <t>Dentrifrice 33</t>
  </si>
  <si>
    <t>Dentrifrice 34</t>
  </si>
  <si>
    <t>Dentrifrice 35</t>
  </si>
  <si>
    <t>Dentrifrice 36</t>
  </si>
  <si>
    <t>Dentrifrice 37</t>
  </si>
  <si>
    <t>Dentrifrice 38</t>
  </si>
  <si>
    <t>Dentrifrice 39</t>
  </si>
  <si>
    <t>Dentrifrice 40</t>
  </si>
  <si>
    <t>Dentrifrice 41</t>
  </si>
  <si>
    <t>Dentrifrice 42</t>
  </si>
  <si>
    <t>Dentrifrice 43</t>
  </si>
  <si>
    <t>Dentrifrice 44</t>
  </si>
  <si>
    <t>Dentrifrice 45</t>
  </si>
  <si>
    <t>30200080aaa</t>
  </si>
  <si>
    <t>30200100aab</t>
  </si>
  <si>
    <t>30200110abb</t>
  </si>
  <si>
    <t>30203910bbb</t>
  </si>
  <si>
    <t>30203919bbc</t>
  </si>
  <si>
    <t>30203920bcc</t>
  </si>
  <si>
    <t>30203940ccc</t>
  </si>
  <si>
    <t>30203950aaa</t>
  </si>
  <si>
    <t>30203960aab</t>
  </si>
  <si>
    <t>30205029abb</t>
  </si>
  <si>
    <t>30218310bbb</t>
  </si>
  <si>
    <t>30200080bbc</t>
  </si>
  <si>
    <t>30200100bcc</t>
  </si>
  <si>
    <t>30200110ccc</t>
  </si>
  <si>
    <t>30203910aaa</t>
  </si>
  <si>
    <t>30203919aab</t>
  </si>
  <si>
    <t>30203920abb</t>
  </si>
  <si>
    <t>30203940bbb</t>
  </si>
  <si>
    <t>30203950bbc</t>
  </si>
  <si>
    <t>30203960bcc</t>
  </si>
  <si>
    <t>30205029ccc</t>
  </si>
  <si>
    <t>30218310aaa</t>
  </si>
  <si>
    <t>30200080aab</t>
  </si>
  <si>
    <t>30200100abb</t>
  </si>
  <si>
    <t>30200110bbb</t>
  </si>
  <si>
    <t>30203910bbc</t>
  </si>
  <si>
    <t>30203919bcc</t>
  </si>
  <si>
    <t>30203920ccc</t>
  </si>
  <si>
    <t>30203940aaa</t>
  </si>
  <si>
    <t>30203950aab</t>
  </si>
  <si>
    <t>30203960abb</t>
  </si>
  <si>
    <t>30205029bbb</t>
  </si>
  <si>
    <t>30218310bbc</t>
  </si>
  <si>
    <t>30200080bcc</t>
  </si>
  <si>
    <t>30200100ccc</t>
  </si>
  <si>
    <t>30200110aaa</t>
  </si>
  <si>
    <t>30203910aab</t>
  </si>
  <si>
    <t>30203919abb</t>
  </si>
  <si>
    <t>30203920bbb</t>
  </si>
  <si>
    <t>30203940bbc</t>
  </si>
  <si>
    <t>30203950bcc</t>
  </si>
  <si>
    <t>30203960ccc</t>
  </si>
  <si>
    <t>30205029aaa</t>
  </si>
  <si>
    <t>30218310aab</t>
  </si>
  <si>
    <t>30200080abb</t>
  </si>
  <si>
    <t>30200100bbb</t>
  </si>
  <si>
    <t>30200110bbc</t>
  </si>
  <si>
    <t>30203910bcc</t>
  </si>
  <si>
    <t>30203919ccc</t>
  </si>
  <si>
    <t>30203920aaa</t>
  </si>
  <si>
    <t>30203940aab</t>
  </si>
  <si>
    <t>30203950abb</t>
  </si>
  <si>
    <t>30203960bbb</t>
  </si>
  <si>
    <t>30205029bbc</t>
  </si>
  <si>
    <t>30218310bcc</t>
  </si>
  <si>
    <t>30200080ccc</t>
  </si>
  <si>
    <t>30200100aaa</t>
  </si>
  <si>
    <t>30200110aab</t>
  </si>
  <si>
    <t>30203910abb</t>
  </si>
  <si>
    <t>30203919bbb</t>
  </si>
  <si>
    <t>30203920bbc</t>
  </si>
  <si>
    <t>30203940bcc</t>
  </si>
  <si>
    <t>30203950ccc</t>
  </si>
  <si>
    <t>30203960aaa</t>
  </si>
  <si>
    <t>30205029aab</t>
  </si>
  <si>
    <t>30218310abb</t>
  </si>
  <si>
    <t>30200080bbb</t>
  </si>
  <si>
    <t>30200100bbc</t>
  </si>
  <si>
    <t>30200110bcc</t>
  </si>
  <si>
    <t>30203910ccc</t>
  </si>
  <si>
    <t>30203919aaa</t>
  </si>
  <si>
    <t>30203920aab</t>
  </si>
  <si>
    <t>30203940abb</t>
  </si>
  <si>
    <t>30203950bbb</t>
  </si>
  <si>
    <t>30203960bbc</t>
  </si>
  <si>
    <t>30205029bcc</t>
  </si>
  <si>
    <t>30218310ccc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</si>
</sst>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"/>
    </font>
    <font>
      <sz val="10"/>
      <name val="Arial"/>
      <family val="2"/>
    </font>
    <font>
      <sz val="10"/>
      <name val="Helv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0"/>
      <name val="Calibri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6" fillId="0" borderId="0"/>
    <xf numFmtId="0" fontId="3" fillId="0" borderId="0"/>
    <xf numFmtId="0" fontId="5" fillId="0" borderId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</cellStyleXfs>
  <cellXfs count="100">
    <xf numFmtId="0" fontId="0" fillId="0" borderId="0" xfId="0"/>
    <xf numFmtId="0" fontId="2" fillId="0" borderId="1" xfId="0" applyFont="1" applyFill="1" applyBorder="1"/>
    <xf numFmtId="0" fontId="0" fillId="0" borderId="0" xfId="0" applyFill="1" applyBorder="1"/>
    <xf numFmtId="0" fontId="0" fillId="0" borderId="0" xfId="0" applyFill="1"/>
    <xf numFmtId="0" fontId="2" fillId="7" borderId="1" xfId="0" applyFont="1" applyFill="1" applyBorder="1"/>
    <xf numFmtId="0" fontId="0" fillId="0" borderId="0" xfId="0" applyBorder="1"/>
    <xf numFmtId="0" fontId="2" fillId="8" borderId="1" xfId="0" applyFont="1" applyFill="1" applyBorder="1"/>
    <xf numFmtId="0" fontId="2" fillId="7" borderId="1" xfId="0" applyNumberFormat="1" applyFont="1" applyFill="1" applyBorder="1"/>
    <xf numFmtId="0" fontId="0" fillId="0" borderId="2" xfId="0" applyBorder="1"/>
    <xf numFmtId="0" fontId="0" fillId="8" borderId="0" xfId="0" applyFill="1" applyBorder="1"/>
    <xf numFmtId="0" fontId="0" fillId="7" borderId="0" xfId="0" applyFill="1" applyBorder="1"/>
    <xf numFmtId="0" fontId="0" fillId="0" borderId="0" xfId="0" applyNumberFormat="1" applyBorder="1"/>
    <xf numFmtId="0" fontId="2" fillId="7" borderId="4" xfId="0" applyFont="1" applyFill="1" applyBorder="1"/>
    <xf numFmtId="0" fontId="0" fillId="7" borderId="0" xfId="0" applyFill="1"/>
    <xf numFmtId="0" fontId="2" fillId="7" borderId="0" xfId="0" applyFont="1" applyFill="1" applyBorder="1"/>
    <xf numFmtId="14" fontId="2" fillId="7" borderId="0" xfId="0" applyNumberFormat="1" applyFont="1" applyFill="1" applyBorder="1"/>
    <xf numFmtId="14" fontId="0" fillId="7" borderId="0" xfId="0" applyNumberFormat="1" applyFill="1"/>
    <xf numFmtId="9" fontId="0" fillId="0" borderId="0" xfId="1" applyFont="1" applyFill="1"/>
    <xf numFmtId="14" fontId="0" fillId="0" borderId="0" xfId="0" applyNumberFormat="1" applyFill="1" applyBorder="1"/>
    <xf numFmtId="0" fontId="4" fillId="0" borderId="0" xfId="3"/>
    <xf numFmtId="0" fontId="4" fillId="7" borderId="0" xfId="3" applyFill="1"/>
    <xf numFmtId="0" fontId="4" fillId="8" borderId="0" xfId="3" applyFill="1"/>
    <xf numFmtId="0" fontId="0" fillId="0" borderId="0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0" fontId="11" fillId="6" borderId="8" xfId="1" applyNumberFormat="1" applyFont="1" applyFill="1" applyBorder="1" applyAlignment="1">
      <alignment horizontal="left" vertical="center" wrapText="1"/>
    </xf>
    <xf numFmtId="0" fontId="11" fillId="6" borderId="3" xfId="1" applyNumberFormat="1" applyFont="1" applyFill="1" applyBorder="1" applyAlignment="1">
      <alignment horizontal="left" vertical="center" wrapText="1"/>
    </xf>
    <xf numFmtId="0" fontId="11" fillId="6" borderId="5" xfId="1" applyNumberFormat="1" applyFont="1" applyFill="1" applyBorder="1" applyAlignment="1">
      <alignment horizontal="left" vertical="center" wrapText="1"/>
    </xf>
    <xf numFmtId="0" fontId="12" fillId="4" borderId="5" xfId="7" applyNumberFormat="1" applyFont="1" applyFill="1" applyBorder="1" applyAlignment="1"/>
    <xf numFmtId="0" fontId="12" fillId="5" borderId="3" xfId="7" applyNumberFormat="1" applyFont="1" applyFill="1" applyBorder="1" applyAlignment="1"/>
    <xf numFmtId="0" fontId="0" fillId="0" borderId="0" xfId="7" applyNumberFormat="1" applyFont="1" applyAlignment="1"/>
    <xf numFmtId="2" fontId="11" fillId="2" borderId="3" xfId="2" applyNumberFormat="1" applyFont="1" applyFill="1" applyBorder="1" applyAlignment="1">
      <alignment horizontal="left" vertical="center" wrapText="1"/>
    </xf>
    <xf numFmtId="2" fontId="0" fillId="0" borderId="0" xfId="0" applyNumberFormat="1" applyFont="1" applyAlignment="1">
      <alignment horizontal="left" vertical="center"/>
    </xf>
    <xf numFmtId="1" fontId="12" fillId="5" borderId="3" xfId="7" applyNumberFormat="1" applyFont="1" applyFill="1" applyBorder="1" applyAlignment="1"/>
    <xf numFmtId="1" fontId="12" fillId="4" borderId="5" xfId="7" applyNumberFormat="1" applyFont="1" applyFill="1" applyBorder="1" applyAlignment="1"/>
    <xf numFmtId="0" fontId="12" fillId="4" borderId="3" xfId="7" applyNumberFormat="1" applyFont="1" applyFill="1" applyBorder="1" applyAlignment="1"/>
    <xf numFmtId="0" fontId="0" fillId="0" borderId="0" xfId="0" applyNumberFormat="1" applyAlignment="1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ont="1" applyFill="1"/>
    <xf numFmtId="49" fontId="13" fillId="0" borderId="0" xfId="0" applyNumberFormat="1" applyFont="1" applyFill="1" applyBorder="1" applyAlignment="1">
      <alignment horizontal="left"/>
    </xf>
    <xf numFmtId="0" fontId="0" fillId="10" borderId="0" xfId="0" applyFill="1" applyAlignment="1">
      <alignment wrapText="1"/>
    </xf>
    <xf numFmtId="0" fontId="0" fillId="14" borderId="0" xfId="0" applyFill="1" applyAlignment="1">
      <alignment wrapText="1"/>
    </xf>
    <xf numFmtId="0" fontId="0" fillId="13" borderId="0" xfId="0" applyFill="1" applyAlignment="1">
      <alignment wrapText="1"/>
    </xf>
    <xf numFmtId="0" fontId="0" fillId="12" borderId="0" xfId="0" applyFill="1" applyAlignment="1">
      <alignment wrapText="1"/>
    </xf>
    <xf numFmtId="0" fontId="0" fillId="11" borderId="0" xfId="0" applyFill="1" applyAlignment="1">
      <alignment wrapText="1"/>
    </xf>
    <xf numFmtId="0" fontId="7" fillId="9" borderId="0" xfId="5" applyFont="1" applyFill="1" applyBorder="1" applyAlignment="1">
      <alignment horizontal="center" vertical="center" wrapText="1"/>
    </xf>
    <xf numFmtId="0" fontId="2" fillId="7" borderId="0" xfId="0" applyNumberFormat="1" applyFont="1" applyFill="1" applyBorder="1"/>
    <xf numFmtId="0" fontId="0" fillId="7" borderId="0" xfId="0" applyNumberFormat="1" applyFill="1"/>
    <xf numFmtId="0" fontId="0" fillId="0" borderId="0" xfId="0"/>
    <xf numFmtId="0" fontId="0" fillId="0" borderId="2" xfId="0" applyBorder="1"/>
    <xf numFmtId="0" fontId="0" fillId="8" borderId="0" xfId="0" applyFill="1" applyBorder="1"/>
    <xf numFmtId="0" fontId="0" fillId="0" borderId="0" xfId="0" quotePrefix="1"/>
    <xf numFmtId="0" fontId="0" fillId="8" borderId="0" xfId="0" applyFill="1" applyBorder="1"/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0" fontId="0" fillId="8" borderId="0" xfId="0" applyFill="1" applyBorder="1"/>
    <xf numFmtId="9" fontId="0" fillId="0" borderId="0" xfId="1" applyFont="1" applyBorder="1"/>
    <xf numFmtId="14" fontId="0" fillId="7" borderId="0" xfId="0" applyNumberFormat="1" applyFill="1"/>
    <xf numFmtId="14" fontId="0" fillId="0" borderId="0" xfId="0" applyNumberFormat="1" applyFill="1" applyBorder="1"/>
    <xf numFmtId="10" fontId="0" fillId="0" borderId="0" xfId="1" applyNumberFormat="1" applyFont="1" applyBorder="1"/>
    <xf numFmtId="0" fontId="14" fillId="0" borderId="0" xfId="0" applyFont="1" applyBorder="1"/>
    <xf numFmtId="14" fontId="0" fillId="0" borderId="0" xfId="0" applyNumberFormat="1" applyBorder="1"/>
    <xf numFmtId="16" fontId="0" fillId="0" borderId="0" xfId="0" applyNumberFormat="1" applyBorder="1"/>
    <xf numFmtId="16" fontId="0" fillId="0" borderId="0" xfId="0" applyNumberFormat="1" applyFill="1" applyBorder="1"/>
    <xf numFmtId="14" fontId="2" fillId="7" borderId="0" xfId="0" applyNumberFormat="1" applyFont="1" applyFill="1" applyBorder="1"/>
    <xf numFmtId="9" fontId="0" fillId="0" borderId="0" xfId="1" applyFont="1" applyFill="1" applyBorder="1"/>
    <xf numFmtId="0" fontId="0" fillId="9" borderId="2" xfId="0" applyFill="1" applyBorder="1"/>
    <xf numFmtId="0" fontId="0" fillId="9" borderId="0" xfId="0" applyFill="1" applyBorder="1"/>
    <xf numFmtId="9" fontId="0" fillId="9" borderId="0" xfId="1" applyFont="1" applyFill="1" applyBorder="1"/>
    <xf numFmtId="0" fontId="0" fillId="9" borderId="0" xfId="0" applyFill="1"/>
    <xf numFmtId="14" fontId="0" fillId="9" borderId="0" xfId="0" applyNumberFormat="1" applyFill="1"/>
    <xf numFmtId="1" fontId="0" fillId="7" borderId="0" xfId="0" applyNumberFormat="1" applyFill="1"/>
    <xf numFmtId="0" fontId="0" fillId="15" borderId="0" xfId="0" applyFill="1" applyBorder="1"/>
    <xf numFmtId="0" fontId="14" fillId="0" borderId="0" xfId="0" applyFont="1" applyFill="1" applyBorder="1"/>
    <xf numFmtId="0" fontId="14" fillId="0" borderId="0" xfId="0" applyFont="1"/>
    <xf numFmtId="10" fontId="0" fillId="0" borderId="0" xfId="1" applyNumberFormat="1" applyFont="1" applyFill="1" applyBorder="1"/>
    <xf numFmtId="16" fontId="0" fillId="0" borderId="0" xfId="0" applyNumberFormat="1"/>
    <xf numFmtId="9" fontId="11" fillId="6" borderId="6" xfId="1" applyFont="1" applyFill="1" applyBorder="1" applyAlignment="1">
      <alignment horizontal="left" vertical="center" wrapText="1"/>
    </xf>
    <xf numFmtId="9" fontId="0" fillId="0" borderId="0" xfId="1" applyFont="1" applyFill="1" applyBorder="1" applyAlignment="1">
      <alignment horizontal="left" vertical="center"/>
    </xf>
    <xf numFmtId="9" fontId="0" fillId="0" borderId="0" xfId="1" applyFont="1" applyAlignment="1">
      <alignment horizontal="left" vertical="center"/>
    </xf>
    <xf numFmtId="9" fontId="0" fillId="0" borderId="0" xfId="1" applyFont="1" applyAlignment="1"/>
    <xf numFmtId="0" fontId="9" fillId="3" borderId="5" xfId="1" applyNumberFormat="1" applyFont="1" applyFill="1" applyBorder="1" applyAlignment="1">
      <alignment horizontal="center" vertical="center"/>
    </xf>
    <xf numFmtId="0" fontId="9" fillId="3" borderId="6" xfId="1" applyNumberFormat="1" applyFont="1" applyFill="1" applyBorder="1" applyAlignment="1">
      <alignment horizontal="center" vertical="center"/>
    </xf>
    <xf numFmtId="0" fontId="9" fillId="3" borderId="7" xfId="1" applyNumberFormat="1" applyFont="1" applyFill="1" applyBorder="1" applyAlignment="1">
      <alignment horizontal="center" vertical="center"/>
    </xf>
    <xf numFmtId="0" fontId="12" fillId="5" borderId="5" xfId="7" applyNumberFormat="1" applyFont="1" applyFill="1" applyBorder="1" applyAlignment="1"/>
    <xf numFmtId="0" fontId="12" fillId="5" borderId="6" xfId="7" applyNumberFormat="1" applyFont="1" applyFill="1" applyBorder="1" applyAlignment="1"/>
    <xf numFmtId="0" fontId="12" fillId="4" borderId="5" xfId="7" applyNumberFormat="1" applyFont="1" applyFill="1" applyBorder="1" applyAlignment="1">
      <alignment horizontal="left"/>
    </xf>
    <xf numFmtId="0" fontId="12" fillId="4" borderId="6" xfId="7" applyNumberFormat="1" applyFont="1" applyFill="1" applyBorder="1" applyAlignment="1">
      <alignment horizontal="left"/>
    </xf>
    <xf numFmtId="0" fontId="12" fillId="4" borderId="7" xfId="7" applyNumberFormat="1" applyFont="1" applyFill="1" applyBorder="1" applyAlignment="1">
      <alignment horizontal="left"/>
    </xf>
    <xf numFmtId="0" fontId="10" fillId="4" borderId="5" xfId="1" applyNumberFormat="1" applyFont="1" applyFill="1" applyBorder="1" applyAlignment="1">
      <alignment horizontal="center" vertical="center"/>
    </xf>
    <xf numFmtId="0" fontId="10" fillId="4" borderId="6" xfId="1" applyNumberFormat="1" applyFont="1" applyFill="1" applyBorder="1" applyAlignment="1">
      <alignment horizontal="center" vertical="center"/>
    </xf>
    <xf numFmtId="0" fontId="10" fillId="4" borderId="7" xfId="1" applyNumberFormat="1" applyFont="1" applyFill="1" applyBorder="1" applyAlignment="1">
      <alignment horizontal="center" vertical="center"/>
    </xf>
    <xf numFmtId="0" fontId="10" fillId="5" borderId="5" xfId="1" applyNumberFormat="1" applyFont="1" applyFill="1" applyBorder="1" applyAlignment="1">
      <alignment horizontal="center" vertical="center"/>
    </xf>
    <xf numFmtId="0" fontId="10" fillId="5" borderId="6" xfId="1" applyNumberFormat="1" applyFont="1" applyFill="1" applyBorder="1" applyAlignment="1">
      <alignment horizontal="center" vertical="center"/>
    </xf>
    <xf numFmtId="0" fontId="10" fillId="5" borderId="7" xfId="1" applyNumberFormat="1" applyFont="1" applyFill="1" applyBorder="1" applyAlignment="1">
      <alignment horizontal="center" vertical="center"/>
    </xf>
  </cellXfs>
  <cellStyles count="11">
    <cellStyle name="Normal" xfId="0" builtinId="0"/>
    <cellStyle name="Normal 2" xfId="4"/>
    <cellStyle name="Normal 2 2" xfId="5"/>
    <cellStyle name="Normal 3" xfId="2"/>
    <cellStyle name="Normal 3 2" xfId="6"/>
    <cellStyle name="Normal 3 2 2" xfId="10"/>
    <cellStyle name="Normal 3 2 3" xfId="9"/>
    <cellStyle name="Normal 4" xfId="3"/>
    <cellStyle name="Pourcentage" xfId="1" builtinId="5"/>
    <cellStyle name="Pourcentage 2" xfId="8"/>
    <cellStyle name="Pourcentage 3" xfId="7"/>
  </cellStyles>
  <dxfs count="26"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7C8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7C8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FF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K419"/>
  <sheetViews>
    <sheetView zoomScale="80" zoomScaleNormal="80" workbookViewId="0">
      <selection activeCell="E21" sqref="E21"/>
    </sheetView>
  </sheetViews>
  <sheetFormatPr baseColWidth="10" defaultRowHeight="15" x14ac:dyDescent="0.25"/>
  <cols>
    <col min="1" max="1" width="12" style="8" customWidth="1"/>
    <col min="2" max="2" width="11.42578125" style="9" customWidth="1"/>
    <col min="3" max="3" width="14.140625" style="9" customWidth="1"/>
    <col min="4" max="4" width="16.28515625" style="11" customWidth="1"/>
    <col min="5" max="5" width="37" style="10" customWidth="1"/>
    <col min="6" max="6" width="22.140625" style="10" customWidth="1"/>
    <col min="7" max="7" width="22.140625" style="9" customWidth="1"/>
    <col min="8" max="8" width="18.7109375" style="9" bestFit="1" customWidth="1"/>
    <col min="9" max="9" width="27.42578125" style="5" customWidth="1"/>
    <col min="10" max="10" width="24.85546875" style="5" customWidth="1"/>
    <col min="11" max="11" width="22.28515625" style="5" customWidth="1"/>
    <col min="12" max="12" width="20.42578125" style="5" customWidth="1"/>
    <col min="13" max="13" width="20.5703125" style="5" customWidth="1"/>
    <col min="14" max="14" width="10.5703125" style="5" customWidth="1"/>
    <col min="15" max="15" width="17.42578125" style="9" customWidth="1"/>
    <col min="16" max="16" width="18.28515625" style="5" customWidth="1"/>
    <col min="17" max="17" width="18.140625" customWidth="1"/>
    <col min="18" max="18" width="15.140625" style="10" customWidth="1"/>
    <col min="19" max="19" width="25.140625" style="13" customWidth="1"/>
    <col min="20" max="20" width="17.42578125" style="2" bestFit="1" customWidth="1"/>
    <col min="21" max="21" width="15.28515625" style="10" customWidth="1"/>
    <col min="22" max="22" width="27.140625" style="13" bestFit="1" customWidth="1"/>
    <col min="23" max="23" width="23.7109375" style="16" customWidth="1"/>
    <col min="24" max="24" width="24.140625" style="49" bestFit="1" customWidth="1"/>
    <col min="25" max="25" width="30" style="13" bestFit="1" customWidth="1"/>
    <col min="26" max="26" width="27" style="3" bestFit="1" customWidth="1"/>
    <col min="28" max="29" width="23.7109375" style="62" customWidth="1"/>
    <col min="32" max="34" width="37" style="2" customWidth="1"/>
    <col min="283" max="283" width="12" customWidth="1"/>
    <col min="284" max="284" width="11.42578125" customWidth="1"/>
    <col min="285" max="285" width="14.140625" customWidth="1"/>
    <col min="286" max="286" width="16.28515625" customWidth="1"/>
    <col min="287" max="287" width="37" customWidth="1"/>
    <col min="288" max="288" width="10.5703125" customWidth="1"/>
    <col min="289" max="289" width="18.5703125" customWidth="1"/>
    <col min="539" max="539" width="12" customWidth="1"/>
    <col min="540" max="540" width="11.42578125" customWidth="1"/>
    <col min="541" max="541" width="14.140625" customWidth="1"/>
    <col min="542" max="542" width="16.28515625" customWidth="1"/>
    <col min="543" max="543" width="37" customWidth="1"/>
    <col min="544" max="544" width="10.5703125" customWidth="1"/>
    <col min="545" max="545" width="18.5703125" customWidth="1"/>
    <col min="795" max="795" width="12" customWidth="1"/>
    <col min="796" max="796" width="11.42578125" customWidth="1"/>
    <col min="797" max="797" width="14.140625" customWidth="1"/>
    <col min="798" max="798" width="16.28515625" customWidth="1"/>
    <col min="799" max="799" width="37" customWidth="1"/>
    <col min="800" max="800" width="10.5703125" customWidth="1"/>
    <col min="801" max="801" width="18.5703125" customWidth="1"/>
    <col min="1051" max="1051" width="12" customWidth="1"/>
    <col min="1052" max="1052" width="11.42578125" customWidth="1"/>
    <col min="1053" max="1053" width="14.140625" customWidth="1"/>
    <col min="1054" max="1054" width="16.28515625" customWidth="1"/>
    <col min="1055" max="1055" width="37" customWidth="1"/>
    <col min="1056" max="1056" width="10.5703125" customWidth="1"/>
    <col min="1057" max="1057" width="18.5703125" customWidth="1"/>
    <col min="1307" max="1307" width="12" customWidth="1"/>
    <col min="1308" max="1308" width="11.42578125" customWidth="1"/>
    <col min="1309" max="1309" width="14.140625" customWidth="1"/>
    <col min="1310" max="1310" width="16.28515625" customWidth="1"/>
    <col min="1311" max="1311" width="37" customWidth="1"/>
    <col min="1312" max="1312" width="10.5703125" customWidth="1"/>
    <col min="1313" max="1313" width="18.5703125" customWidth="1"/>
    <col min="1563" max="1563" width="12" customWidth="1"/>
    <col min="1564" max="1564" width="11.42578125" customWidth="1"/>
    <col min="1565" max="1565" width="14.140625" customWidth="1"/>
    <col min="1566" max="1566" width="16.28515625" customWidth="1"/>
    <col min="1567" max="1567" width="37" customWidth="1"/>
    <col min="1568" max="1568" width="10.5703125" customWidth="1"/>
    <col min="1569" max="1569" width="18.5703125" customWidth="1"/>
    <col min="1819" max="1819" width="12" customWidth="1"/>
    <col min="1820" max="1820" width="11.42578125" customWidth="1"/>
    <col min="1821" max="1821" width="14.140625" customWidth="1"/>
    <col min="1822" max="1822" width="16.28515625" customWidth="1"/>
    <col min="1823" max="1823" width="37" customWidth="1"/>
    <col min="1824" max="1824" width="10.5703125" customWidth="1"/>
    <col min="1825" max="1825" width="18.5703125" customWidth="1"/>
    <col min="2075" max="2075" width="12" customWidth="1"/>
    <col min="2076" max="2076" width="11.42578125" customWidth="1"/>
    <col min="2077" max="2077" width="14.140625" customWidth="1"/>
    <col min="2078" max="2078" width="16.28515625" customWidth="1"/>
    <col min="2079" max="2079" width="37" customWidth="1"/>
    <col min="2080" max="2080" width="10.5703125" customWidth="1"/>
    <col min="2081" max="2081" width="18.5703125" customWidth="1"/>
    <col min="2331" max="2331" width="12" customWidth="1"/>
    <col min="2332" max="2332" width="11.42578125" customWidth="1"/>
    <col min="2333" max="2333" width="14.140625" customWidth="1"/>
    <col min="2334" max="2334" width="16.28515625" customWidth="1"/>
    <col min="2335" max="2335" width="37" customWidth="1"/>
    <col min="2336" max="2336" width="10.5703125" customWidth="1"/>
    <col min="2337" max="2337" width="18.5703125" customWidth="1"/>
    <col min="2587" max="2587" width="12" customWidth="1"/>
    <col min="2588" max="2588" width="11.42578125" customWidth="1"/>
    <col min="2589" max="2589" width="14.140625" customWidth="1"/>
    <col min="2590" max="2590" width="16.28515625" customWidth="1"/>
    <col min="2591" max="2591" width="37" customWidth="1"/>
    <col min="2592" max="2592" width="10.5703125" customWidth="1"/>
    <col min="2593" max="2593" width="18.5703125" customWidth="1"/>
    <col min="2843" max="2843" width="12" customWidth="1"/>
    <col min="2844" max="2844" width="11.42578125" customWidth="1"/>
    <col min="2845" max="2845" width="14.140625" customWidth="1"/>
    <col min="2846" max="2846" width="16.28515625" customWidth="1"/>
    <col min="2847" max="2847" width="37" customWidth="1"/>
    <col min="2848" max="2848" width="10.5703125" customWidth="1"/>
    <col min="2849" max="2849" width="18.5703125" customWidth="1"/>
    <col min="3099" max="3099" width="12" customWidth="1"/>
    <col min="3100" max="3100" width="11.42578125" customWidth="1"/>
    <col min="3101" max="3101" width="14.140625" customWidth="1"/>
    <col min="3102" max="3102" width="16.28515625" customWidth="1"/>
    <col min="3103" max="3103" width="37" customWidth="1"/>
    <col min="3104" max="3104" width="10.5703125" customWidth="1"/>
    <col min="3105" max="3105" width="18.5703125" customWidth="1"/>
    <col min="3355" max="3355" width="12" customWidth="1"/>
    <col min="3356" max="3356" width="11.42578125" customWidth="1"/>
    <col min="3357" max="3357" width="14.140625" customWidth="1"/>
    <col min="3358" max="3358" width="16.28515625" customWidth="1"/>
    <col min="3359" max="3359" width="37" customWidth="1"/>
    <col min="3360" max="3360" width="10.5703125" customWidth="1"/>
    <col min="3361" max="3361" width="18.5703125" customWidth="1"/>
    <col min="3611" max="3611" width="12" customWidth="1"/>
    <col min="3612" max="3612" width="11.42578125" customWidth="1"/>
    <col min="3613" max="3613" width="14.140625" customWidth="1"/>
    <col min="3614" max="3614" width="16.28515625" customWidth="1"/>
    <col min="3615" max="3615" width="37" customWidth="1"/>
    <col min="3616" max="3616" width="10.5703125" customWidth="1"/>
    <col min="3617" max="3617" width="18.5703125" customWidth="1"/>
    <col min="3867" max="3867" width="12" customWidth="1"/>
    <col min="3868" max="3868" width="11.42578125" customWidth="1"/>
    <col min="3869" max="3869" width="14.140625" customWidth="1"/>
    <col min="3870" max="3870" width="16.28515625" customWidth="1"/>
    <col min="3871" max="3871" width="37" customWidth="1"/>
    <col min="3872" max="3872" width="10.5703125" customWidth="1"/>
    <col min="3873" max="3873" width="18.5703125" customWidth="1"/>
    <col min="4123" max="4123" width="12" customWidth="1"/>
    <col min="4124" max="4124" width="11.42578125" customWidth="1"/>
    <col min="4125" max="4125" width="14.140625" customWidth="1"/>
    <col min="4126" max="4126" width="16.28515625" customWidth="1"/>
    <col min="4127" max="4127" width="37" customWidth="1"/>
    <col min="4128" max="4128" width="10.5703125" customWidth="1"/>
    <col min="4129" max="4129" width="18.5703125" customWidth="1"/>
    <col min="4379" max="4379" width="12" customWidth="1"/>
    <col min="4380" max="4380" width="11.42578125" customWidth="1"/>
    <col min="4381" max="4381" width="14.140625" customWidth="1"/>
    <col min="4382" max="4382" width="16.28515625" customWidth="1"/>
    <col min="4383" max="4383" width="37" customWidth="1"/>
    <col min="4384" max="4384" width="10.5703125" customWidth="1"/>
    <col min="4385" max="4385" width="18.5703125" customWidth="1"/>
    <col min="4635" max="4635" width="12" customWidth="1"/>
    <col min="4636" max="4636" width="11.42578125" customWidth="1"/>
    <col min="4637" max="4637" width="14.140625" customWidth="1"/>
    <col min="4638" max="4638" width="16.28515625" customWidth="1"/>
    <col min="4639" max="4639" width="37" customWidth="1"/>
    <col min="4640" max="4640" width="10.5703125" customWidth="1"/>
    <col min="4641" max="4641" width="18.5703125" customWidth="1"/>
    <col min="4891" max="4891" width="12" customWidth="1"/>
    <col min="4892" max="4892" width="11.42578125" customWidth="1"/>
    <col min="4893" max="4893" width="14.140625" customWidth="1"/>
    <col min="4894" max="4894" width="16.28515625" customWidth="1"/>
    <col min="4895" max="4895" width="37" customWidth="1"/>
    <col min="4896" max="4896" width="10.5703125" customWidth="1"/>
    <col min="4897" max="4897" width="18.5703125" customWidth="1"/>
    <col min="5147" max="5147" width="12" customWidth="1"/>
    <col min="5148" max="5148" width="11.42578125" customWidth="1"/>
    <col min="5149" max="5149" width="14.140625" customWidth="1"/>
    <col min="5150" max="5150" width="16.28515625" customWidth="1"/>
    <col min="5151" max="5151" width="37" customWidth="1"/>
    <col min="5152" max="5152" width="10.5703125" customWidth="1"/>
    <col min="5153" max="5153" width="18.5703125" customWidth="1"/>
    <col min="5403" max="5403" width="12" customWidth="1"/>
    <col min="5404" max="5404" width="11.42578125" customWidth="1"/>
    <col min="5405" max="5405" width="14.140625" customWidth="1"/>
    <col min="5406" max="5406" width="16.28515625" customWidth="1"/>
    <col min="5407" max="5407" width="37" customWidth="1"/>
    <col min="5408" max="5408" width="10.5703125" customWidth="1"/>
    <col min="5409" max="5409" width="18.5703125" customWidth="1"/>
    <col min="5659" max="5659" width="12" customWidth="1"/>
    <col min="5660" max="5660" width="11.42578125" customWidth="1"/>
    <col min="5661" max="5661" width="14.140625" customWidth="1"/>
    <col min="5662" max="5662" width="16.28515625" customWidth="1"/>
    <col min="5663" max="5663" width="37" customWidth="1"/>
    <col min="5664" max="5664" width="10.5703125" customWidth="1"/>
    <col min="5665" max="5665" width="18.5703125" customWidth="1"/>
    <col min="5915" max="5915" width="12" customWidth="1"/>
    <col min="5916" max="5916" width="11.42578125" customWidth="1"/>
    <col min="5917" max="5917" width="14.140625" customWidth="1"/>
    <col min="5918" max="5918" width="16.28515625" customWidth="1"/>
    <col min="5919" max="5919" width="37" customWidth="1"/>
    <col min="5920" max="5920" width="10.5703125" customWidth="1"/>
    <col min="5921" max="5921" width="18.5703125" customWidth="1"/>
    <col min="6171" max="6171" width="12" customWidth="1"/>
    <col min="6172" max="6172" width="11.42578125" customWidth="1"/>
    <col min="6173" max="6173" width="14.140625" customWidth="1"/>
    <col min="6174" max="6174" width="16.28515625" customWidth="1"/>
    <col min="6175" max="6175" width="37" customWidth="1"/>
    <col min="6176" max="6176" width="10.5703125" customWidth="1"/>
    <col min="6177" max="6177" width="18.5703125" customWidth="1"/>
    <col min="6427" max="6427" width="12" customWidth="1"/>
    <col min="6428" max="6428" width="11.42578125" customWidth="1"/>
    <col min="6429" max="6429" width="14.140625" customWidth="1"/>
    <col min="6430" max="6430" width="16.28515625" customWidth="1"/>
    <col min="6431" max="6431" width="37" customWidth="1"/>
    <col min="6432" max="6432" width="10.5703125" customWidth="1"/>
    <col min="6433" max="6433" width="18.5703125" customWidth="1"/>
    <col min="6683" max="6683" width="12" customWidth="1"/>
    <col min="6684" max="6684" width="11.42578125" customWidth="1"/>
    <col min="6685" max="6685" width="14.140625" customWidth="1"/>
    <col min="6686" max="6686" width="16.28515625" customWidth="1"/>
    <col min="6687" max="6687" width="37" customWidth="1"/>
    <col min="6688" max="6688" width="10.5703125" customWidth="1"/>
    <col min="6689" max="6689" width="18.5703125" customWidth="1"/>
    <col min="6939" max="6939" width="12" customWidth="1"/>
    <col min="6940" max="6940" width="11.42578125" customWidth="1"/>
    <col min="6941" max="6941" width="14.140625" customWidth="1"/>
    <col min="6942" max="6942" width="16.28515625" customWidth="1"/>
    <col min="6943" max="6943" width="37" customWidth="1"/>
    <col min="6944" max="6944" width="10.5703125" customWidth="1"/>
    <col min="6945" max="6945" width="18.5703125" customWidth="1"/>
    <col min="7195" max="7195" width="12" customWidth="1"/>
    <col min="7196" max="7196" width="11.42578125" customWidth="1"/>
    <col min="7197" max="7197" width="14.140625" customWidth="1"/>
    <col min="7198" max="7198" width="16.28515625" customWidth="1"/>
    <col min="7199" max="7199" width="37" customWidth="1"/>
    <col min="7200" max="7200" width="10.5703125" customWidth="1"/>
    <col min="7201" max="7201" width="18.5703125" customWidth="1"/>
    <col min="7451" max="7451" width="12" customWidth="1"/>
    <col min="7452" max="7452" width="11.42578125" customWidth="1"/>
    <col min="7453" max="7453" width="14.140625" customWidth="1"/>
    <col min="7454" max="7454" width="16.28515625" customWidth="1"/>
    <col min="7455" max="7455" width="37" customWidth="1"/>
    <col min="7456" max="7456" width="10.5703125" customWidth="1"/>
    <col min="7457" max="7457" width="18.5703125" customWidth="1"/>
    <col min="7707" max="7707" width="12" customWidth="1"/>
    <col min="7708" max="7708" width="11.42578125" customWidth="1"/>
    <col min="7709" max="7709" width="14.140625" customWidth="1"/>
    <col min="7710" max="7710" width="16.28515625" customWidth="1"/>
    <col min="7711" max="7711" width="37" customWidth="1"/>
    <col min="7712" max="7712" width="10.5703125" customWidth="1"/>
    <col min="7713" max="7713" width="18.5703125" customWidth="1"/>
    <col min="7963" max="7963" width="12" customWidth="1"/>
    <col min="7964" max="7964" width="11.42578125" customWidth="1"/>
    <col min="7965" max="7965" width="14.140625" customWidth="1"/>
    <col min="7966" max="7966" width="16.28515625" customWidth="1"/>
    <col min="7967" max="7967" width="37" customWidth="1"/>
    <col min="7968" max="7968" width="10.5703125" customWidth="1"/>
    <col min="7969" max="7969" width="18.5703125" customWidth="1"/>
    <col min="8219" max="8219" width="12" customWidth="1"/>
    <col min="8220" max="8220" width="11.42578125" customWidth="1"/>
    <col min="8221" max="8221" width="14.140625" customWidth="1"/>
    <col min="8222" max="8222" width="16.28515625" customWidth="1"/>
    <col min="8223" max="8223" width="37" customWidth="1"/>
    <col min="8224" max="8224" width="10.5703125" customWidth="1"/>
    <col min="8225" max="8225" width="18.5703125" customWidth="1"/>
    <col min="8475" max="8475" width="12" customWidth="1"/>
    <col min="8476" max="8476" width="11.42578125" customWidth="1"/>
    <col min="8477" max="8477" width="14.140625" customWidth="1"/>
    <col min="8478" max="8478" width="16.28515625" customWidth="1"/>
    <col min="8479" max="8479" width="37" customWidth="1"/>
    <col min="8480" max="8480" width="10.5703125" customWidth="1"/>
    <col min="8481" max="8481" width="18.5703125" customWidth="1"/>
    <col min="8731" max="8731" width="12" customWidth="1"/>
    <col min="8732" max="8732" width="11.42578125" customWidth="1"/>
    <col min="8733" max="8733" width="14.140625" customWidth="1"/>
    <col min="8734" max="8734" width="16.28515625" customWidth="1"/>
    <col min="8735" max="8735" width="37" customWidth="1"/>
    <col min="8736" max="8736" width="10.5703125" customWidth="1"/>
    <col min="8737" max="8737" width="18.5703125" customWidth="1"/>
    <col min="8987" max="8987" width="12" customWidth="1"/>
    <col min="8988" max="8988" width="11.42578125" customWidth="1"/>
    <col min="8989" max="8989" width="14.140625" customWidth="1"/>
    <col min="8990" max="8990" width="16.28515625" customWidth="1"/>
    <col min="8991" max="8991" width="37" customWidth="1"/>
    <col min="8992" max="8992" width="10.5703125" customWidth="1"/>
    <col min="8993" max="8993" width="18.5703125" customWidth="1"/>
    <col min="9243" max="9243" width="12" customWidth="1"/>
    <col min="9244" max="9244" width="11.42578125" customWidth="1"/>
    <col min="9245" max="9245" width="14.140625" customWidth="1"/>
    <col min="9246" max="9246" width="16.28515625" customWidth="1"/>
    <col min="9247" max="9247" width="37" customWidth="1"/>
    <col min="9248" max="9248" width="10.5703125" customWidth="1"/>
    <col min="9249" max="9249" width="18.5703125" customWidth="1"/>
    <col min="9499" max="9499" width="12" customWidth="1"/>
    <col min="9500" max="9500" width="11.42578125" customWidth="1"/>
    <col min="9501" max="9501" width="14.140625" customWidth="1"/>
    <col min="9502" max="9502" width="16.28515625" customWidth="1"/>
    <col min="9503" max="9503" width="37" customWidth="1"/>
    <col min="9504" max="9504" width="10.5703125" customWidth="1"/>
    <col min="9505" max="9505" width="18.5703125" customWidth="1"/>
    <col min="9755" max="9755" width="12" customWidth="1"/>
    <col min="9756" max="9756" width="11.42578125" customWidth="1"/>
    <col min="9757" max="9757" width="14.140625" customWidth="1"/>
    <col min="9758" max="9758" width="16.28515625" customWidth="1"/>
    <col min="9759" max="9759" width="37" customWidth="1"/>
    <col min="9760" max="9760" width="10.5703125" customWidth="1"/>
    <col min="9761" max="9761" width="18.5703125" customWidth="1"/>
    <col min="10011" max="10011" width="12" customWidth="1"/>
    <col min="10012" max="10012" width="11.42578125" customWidth="1"/>
    <col min="10013" max="10013" width="14.140625" customWidth="1"/>
    <col min="10014" max="10014" width="16.28515625" customWidth="1"/>
    <col min="10015" max="10015" width="37" customWidth="1"/>
    <col min="10016" max="10016" width="10.5703125" customWidth="1"/>
    <col min="10017" max="10017" width="18.5703125" customWidth="1"/>
    <col min="10267" max="10267" width="12" customWidth="1"/>
    <col min="10268" max="10268" width="11.42578125" customWidth="1"/>
    <col min="10269" max="10269" width="14.140625" customWidth="1"/>
    <col min="10270" max="10270" width="16.28515625" customWidth="1"/>
    <col min="10271" max="10271" width="37" customWidth="1"/>
    <col min="10272" max="10272" width="10.5703125" customWidth="1"/>
    <col min="10273" max="10273" width="18.5703125" customWidth="1"/>
    <col min="10523" max="10523" width="12" customWidth="1"/>
    <col min="10524" max="10524" width="11.42578125" customWidth="1"/>
    <col min="10525" max="10525" width="14.140625" customWidth="1"/>
    <col min="10526" max="10526" width="16.28515625" customWidth="1"/>
    <col min="10527" max="10527" width="37" customWidth="1"/>
    <col min="10528" max="10528" width="10.5703125" customWidth="1"/>
    <col min="10529" max="10529" width="18.5703125" customWidth="1"/>
    <col min="10779" max="10779" width="12" customWidth="1"/>
    <col min="10780" max="10780" width="11.42578125" customWidth="1"/>
    <col min="10781" max="10781" width="14.140625" customWidth="1"/>
    <col min="10782" max="10782" width="16.28515625" customWidth="1"/>
    <col min="10783" max="10783" width="37" customWidth="1"/>
    <col min="10784" max="10784" width="10.5703125" customWidth="1"/>
    <col min="10785" max="10785" width="18.5703125" customWidth="1"/>
    <col min="11035" max="11035" width="12" customWidth="1"/>
    <col min="11036" max="11036" width="11.42578125" customWidth="1"/>
    <col min="11037" max="11037" width="14.140625" customWidth="1"/>
    <col min="11038" max="11038" width="16.28515625" customWidth="1"/>
    <col min="11039" max="11039" width="37" customWidth="1"/>
    <col min="11040" max="11040" width="10.5703125" customWidth="1"/>
    <col min="11041" max="11041" width="18.5703125" customWidth="1"/>
    <col min="11291" max="11291" width="12" customWidth="1"/>
    <col min="11292" max="11292" width="11.42578125" customWidth="1"/>
    <col min="11293" max="11293" width="14.140625" customWidth="1"/>
    <col min="11294" max="11294" width="16.28515625" customWidth="1"/>
    <col min="11295" max="11295" width="37" customWidth="1"/>
    <col min="11296" max="11296" width="10.5703125" customWidth="1"/>
    <col min="11297" max="11297" width="18.5703125" customWidth="1"/>
    <col min="11547" max="11547" width="12" customWidth="1"/>
    <col min="11548" max="11548" width="11.42578125" customWidth="1"/>
    <col min="11549" max="11549" width="14.140625" customWidth="1"/>
    <col min="11550" max="11550" width="16.28515625" customWidth="1"/>
    <col min="11551" max="11551" width="37" customWidth="1"/>
    <col min="11552" max="11552" width="10.5703125" customWidth="1"/>
    <col min="11553" max="11553" width="18.5703125" customWidth="1"/>
    <col min="11803" max="11803" width="12" customWidth="1"/>
    <col min="11804" max="11804" width="11.42578125" customWidth="1"/>
    <col min="11805" max="11805" width="14.140625" customWidth="1"/>
    <col min="11806" max="11806" width="16.28515625" customWidth="1"/>
    <col min="11807" max="11807" width="37" customWidth="1"/>
    <col min="11808" max="11808" width="10.5703125" customWidth="1"/>
    <col min="11809" max="11809" width="18.5703125" customWidth="1"/>
    <col min="12059" max="12059" width="12" customWidth="1"/>
    <col min="12060" max="12060" width="11.42578125" customWidth="1"/>
    <col min="12061" max="12061" width="14.140625" customWidth="1"/>
    <col min="12062" max="12062" width="16.28515625" customWidth="1"/>
    <col min="12063" max="12063" width="37" customWidth="1"/>
    <col min="12064" max="12064" width="10.5703125" customWidth="1"/>
    <col min="12065" max="12065" width="18.5703125" customWidth="1"/>
    <col min="12315" max="12315" width="12" customWidth="1"/>
    <col min="12316" max="12316" width="11.42578125" customWidth="1"/>
    <col min="12317" max="12317" width="14.140625" customWidth="1"/>
    <col min="12318" max="12318" width="16.28515625" customWidth="1"/>
    <col min="12319" max="12319" width="37" customWidth="1"/>
    <col min="12320" max="12320" width="10.5703125" customWidth="1"/>
    <col min="12321" max="12321" width="18.5703125" customWidth="1"/>
    <col min="12571" max="12571" width="12" customWidth="1"/>
    <col min="12572" max="12572" width="11.42578125" customWidth="1"/>
    <col min="12573" max="12573" width="14.140625" customWidth="1"/>
    <col min="12574" max="12574" width="16.28515625" customWidth="1"/>
    <col min="12575" max="12575" width="37" customWidth="1"/>
    <col min="12576" max="12576" width="10.5703125" customWidth="1"/>
    <col min="12577" max="12577" width="18.5703125" customWidth="1"/>
    <col min="12827" max="12827" width="12" customWidth="1"/>
    <col min="12828" max="12828" width="11.42578125" customWidth="1"/>
    <col min="12829" max="12829" width="14.140625" customWidth="1"/>
    <col min="12830" max="12830" width="16.28515625" customWidth="1"/>
    <col min="12831" max="12831" width="37" customWidth="1"/>
    <col min="12832" max="12832" width="10.5703125" customWidth="1"/>
    <col min="12833" max="12833" width="18.5703125" customWidth="1"/>
    <col min="13083" max="13083" width="12" customWidth="1"/>
    <col min="13084" max="13084" width="11.42578125" customWidth="1"/>
    <col min="13085" max="13085" width="14.140625" customWidth="1"/>
    <col min="13086" max="13086" width="16.28515625" customWidth="1"/>
    <col min="13087" max="13087" width="37" customWidth="1"/>
    <col min="13088" max="13088" width="10.5703125" customWidth="1"/>
    <col min="13089" max="13089" width="18.5703125" customWidth="1"/>
    <col min="13339" max="13339" width="12" customWidth="1"/>
    <col min="13340" max="13340" width="11.42578125" customWidth="1"/>
    <col min="13341" max="13341" width="14.140625" customWidth="1"/>
    <col min="13342" max="13342" width="16.28515625" customWidth="1"/>
    <col min="13343" max="13343" width="37" customWidth="1"/>
    <col min="13344" max="13344" width="10.5703125" customWidth="1"/>
    <col min="13345" max="13345" width="18.5703125" customWidth="1"/>
    <col min="13595" max="13595" width="12" customWidth="1"/>
    <col min="13596" max="13596" width="11.42578125" customWidth="1"/>
    <col min="13597" max="13597" width="14.140625" customWidth="1"/>
    <col min="13598" max="13598" width="16.28515625" customWidth="1"/>
    <col min="13599" max="13599" width="37" customWidth="1"/>
    <col min="13600" max="13600" width="10.5703125" customWidth="1"/>
    <col min="13601" max="13601" width="18.5703125" customWidth="1"/>
    <col min="13851" max="13851" width="12" customWidth="1"/>
    <col min="13852" max="13852" width="11.42578125" customWidth="1"/>
    <col min="13853" max="13853" width="14.140625" customWidth="1"/>
    <col min="13854" max="13854" width="16.28515625" customWidth="1"/>
    <col min="13855" max="13855" width="37" customWidth="1"/>
    <col min="13856" max="13856" width="10.5703125" customWidth="1"/>
    <col min="13857" max="13857" width="18.5703125" customWidth="1"/>
    <col min="14107" max="14107" width="12" customWidth="1"/>
    <col min="14108" max="14108" width="11.42578125" customWidth="1"/>
    <col min="14109" max="14109" width="14.140625" customWidth="1"/>
    <col min="14110" max="14110" width="16.28515625" customWidth="1"/>
    <col min="14111" max="14111" width="37" customWidth="1"/>
    <col min="14112" max="14112" width="10.5703125" customWidth="1"/>
    <col min="14113" max="14113" width="18.5703125" customWidth="1"/>
    <col min="14363" max="14363" width="12" customWidth="1"/>
    <col min="14364" max="14364" width="11.42578125" customWidth="1"/>
    <col min="14365" max="14365" width="14.140625" customWidth="1"/>
    <col min="14366" max="14366" width="16.28515625" customWidth="1"/>
    <col min="14367" max="14367" width="37" customWidth="1"/>
    <col min="14368" max="14368" width="10.5703125" customWidth="1"/>
    <col min="14369" max="14369" width="18.5703125" customWidth="1"/>
    <col min="14619" max="14619" width="12" customWidth="1"/>
    <col min="14620" max="14620" width="11.42578125" customWidth="1"/>
    <col min="14621" max="14621" width="14.140625" customWidth="1"/>
    <col min="14622" max="14622" width="16.28515625" customWidth="1"/>
    <col min="14623" max="14623" width="37" customWidth="1"/>
    <col min="14624" max="14624" width="10.5703125" customWidth="1"/>
    <col min="14625" max="14625" width="18.5703125" customWidth="1"/>
    <col min="14875" max="14875" width="12" customWidth="1"/>
    <col min="14876" max="14876" width="11.42578125" customWidth="1"/>
    <col min="14877" max="14877" width="14.140625" customWidth="1"/>
    <col min="14878" max="14878" width="16.28515625" customWidth="1"/>
    <col min="14879" max="14879" width="37" customWidth="1"/>
    <col min="14880" max="14880" width="10.5703125" customWidth="1"/>
    <col min="14881" max="14881" width="18.5703125" customWidth="1"/>
    <col min="15131" max="15131" width="12" customWidth="1"/>
    <col min="15132" max="15132" width="11.42578125" customWidth="1"/>
    <col min="15133" max="15133" width="14.140625" customWidth="1"/>
    <col min="15134" max="15134" width="16.28515625" customWidth="1"/>
    <col min="15135" max="15135" width="37" customWidth="1"/>
    <col min="15136" max="15136" width="10.5703125" customWidth="1"/>
    <col min="15137" max="15137" width="18.5703125" customWidth="1"/>
    <col min="15387" max="15387" width="12" customWidth="1"/>
    <col min="15388" max="15388" width="11.42578125" customWidth="1"/>
    <col min="15389" max="15389" width="14.140625" customWidth="1"/>
    <col min="15390" max="15390" width="16.28515625" customWidth="1"/>
    <col min="15391" max="15391" width="37" customWidth="1"/>
    <col min="15392" max="15392" width="10.5703125" customWidth="1"/>
    <col min="15393" max="15393" width="18.5703125" customWidth="1"/>
    <col min="15643" max="15643" width="12" customWidth="1"/>
    <col min="15644" max="15644" width="11.42578125" customWidth="1"/>
    <col min="15645" max="15645" width="14.140625" customWidth="1"/>
    <col min="15646" max="15646" width="16.28515625" customWidth="1"/>
    <col min="15647" max="15647" width="37" customWidth="1"/>
    <col min="15648" max="15648" width="10.5703125" customWidth="1"/>
    <col min="15649" max="15649" width="18.5703125" customWidth="1"/>
    <col min="15899" max="15899" width="12" customWidth="1"/>
    <col min="15900" max="15900" width="11.42578125" customWidth="1"/>
    <col min="15901" max="15901" width="14.140625" customWidth="1"/>
    <col min="15902" max="15902" width="16.28515625" customWidth="1"/>
    <col min="15903" max="15903" width="37" customWidth="1"/>
    <col min="15904" max="15904" width="10.5703125" customWidth="1"/>
    <col min="15905" max="15905" width="18.5703125" customWidth="1"/>
    <col min="16155" max="16155" width="12" customWidth="1"/>
    <col min="16156" max="16156" width="11.42578125" customWidth="1"/>
    <col min="16157" max="16157" width="14.140625" customWidth="1"/>
    <col min="16158" max="16158" width="16.28515625" customWidth="1"/>
    <col min="16159" max="16159" width="37" customWidth="1"/>
    <col min="16160" max="16160" width="10.5703125" customWidth="1"/>
    <col min="16161" max="16161" width="18.5703125" customWidth="1"/>
  </cols>
  <sheetData>
    <row r="1" spans="1:34" x14ac:dyDescent="0.25">
      <c r="A1" s="4" t="s">
        <v>0</v>
      </c>
      <c r="B1" s="6" t="s">
        <v>1</v>
      </c>
      <c r="C1" s="6" t="s">
        <v>2</v>
      </c>
      <c r="D1" s="7" t="s">
        <v>3</v>
      </c>
      <c r="E1" s="4" t="s">
        <v>4</v>
      </c>
      <c r="F1" s="4" t="s">
        <v>50</v>
      </c>
      <c r="G1" s="6" t="s">
        <v>25</v>
      </c>
      <c r="H1" s="6" t="s">
        <v>18</v>
      </c>
      <c r="I1" s="4" t="s">
        <v>26</v>
      </c>
      <c r="J1" s="4" t="s">
        <v>27</v>
      </c>
      <c r="K1" s="4" t="s">
        <v>28</v>
      </c>
      <c r="L1" s="4" t="s">
        <v>29</v>
      </c>
      <c r="M1" s="4" t="s">
        <v>30</v>
      </c>
      <c r="N1" s="4" t="s">
        <v>5</v>
      </c>
      <c r="O1" s="6" t="s">
        <v>31</v>
      </c>
      <c r="P1" s="4" t="s">
        <v>32</v>
      </c>
      <c r="Q1" s="4" t="s">
        <v>33</v>
      </c>
      <c r="R1" s="4" t="s">
        <v>34</v>
      </c>
      <c r="S1" s="12" t="s">
        <v>35</v>
      </c>
      <c r="T1" s="1" t="s">
        <v>19</v>
      </c>
      <c r="U1" s="4" t="s">
        <v>6</v>
      </c>
      <c r="V1" s="14" t="s">
        <v>51</v>
      </c>
      <c r="W1" s="15" t="s">
        <v>36</v>
      </c>
      <c r="X1" s="48" t="s">
        <v>74</v>
      </c>
      <c r="Y1" s="14" t="s">
        <v>45</v>
      </c>
      <c r="Z1" s="14" t="s">
        <v>73</v>
      </c>
      <c r="AB1" s="69" t="s">
        <v>77</v>
      </c>
      <c r="AC1" s="69" t="s">
        <v>76</v>
      </c>
      <c r="AF1" s="1"/>
      <c r="AG1" s="1"/>
      <c r="AH1" s="1"/>
    </row>
    <row r="2" spans="1:34" ht="12.75" customHeight="1" x14ac:dyDescent="0.25">
      <c r="A2" s="51">
        <v>2018</v>
      </c>
      <c r="B2" s="41" t="s">
        <v>99</v>
      </c>
      <c r="C2" s="52" t="s">
        <v>16</v>
      </c>
      <c r="D2" s="50">
        <v>30200080</v>
      </c>
      <c r="E2" s="10" t="s">
        <v>106</v>
      </c>
      <c r="F2" s="10" t="str">
        <f>VLOOKUP($D2,Article!$B:$E,4,0)</f>
        <v>Dentrifice</v>
      </c>
      <c r="G2" s="9" t="s">
        <v>41</v>
      </c>
      <c r="H2" s="54" t="s">
        <v>22</v>
      </c>
      <c r="I2" s="59">
        <v>51</v>
      </c>
      <c r="J2" s="59">
        <v>2</v>
      </c>
      <c r="K2" s="55"/>
      <c r="L2" s="56"/>
      <c r="M2" s="55"/>
      <c r="N2" s="64">
        <v>0.33329999999999999</v>
      </c>
      <c r="O2" s="60" t="s">
        <v>1</v>
      </c>
      <c r="P2" s="59">
        <v>30000</v>
      </c>
      <c r="Q2" s="57"/>
      <c r="R2" s="10" t="s">
        <v>88</v>
      </c>
      <c r="S2" s="76">
        <v>3000</v>
      </c>
      <c r="T2" s="55" t="s">
        <v>95</v>
      </c>
      <c r="U2" s="10">
        <v>0</v>
      </c>
      <c r="V2" s="13">
        <v>0</v>
      </c>
      <c r="W2" s="16">
        <v>43112</v>
      </c>
      <c r="X2" s="49" t="s">
        <v>159</v>
      </c>
      <c r="Y2" s="13">
        <v>30000</v>
      </c>
      <c r="Z2" s="17">
        <v>0</v>
      </c>
      <c r="AB2" s="62">
        <v>43451</v>
      </c>
      <c r="AC2" s="62">
        <v>43112</v>
      </c>
      <c r="AF2" s="19" t="s">
        <v>54</v>
      </c>
      <c r="AG2" s="18">
        <f ca="1">TODAY()</f>
        <v>43115</v>
      </c>
    </row>
    <row r="3" spans="1:34" ht="12.75" customHeight="1" x14ac:dyDescent="0.25">
      <c r="A3" s="51">
        <v>2018</v>
      </c>
      <c r="B3" s="40" t="s">
        <v>100</v>
      </c>
      <c r="C3" s="52" t="s">
        <v>16</v>
      </c>
      <c r="D3" s="50">
        <v>30200100</v>
      </c>
      <c r="E3" s="10" t="s">
        <v>107</v>
      </c>
      <c r="F3" s="10" t="str">
        <f>VLOOKUP($D3,Article!$B:$E,4,0)</f>
        <v>Dentrifice</v>
      </c>
      <c r="G3" s="9" t="s">
        <v>41</v>
      </c>
      <c r="H3" s="54" t="s">
        <v>22</v>
      </c>
      <c r="I3" s="55">
        <v>1</v>
      </c>
      <c r="J3" s="55">
        <v>5</v>
      </c>
      <c r="K3" s="55"/>
      <c r="L3" s="56"/>
      <c r="M3" s="65"/>
      <c r="N3" s="61">
        <v>0.25</v>
      </c>
      <c r="O3" s="60" t="s">
        <v>1</v>
      </c>
      <c r="P3" s="59">
        <v>4500</v>
      </c>
      <c r="Q3" s="57"/>
      <c r="R3" s="10" t="s">
        <v>88</v>
      </c>
      <c r="S3" s="76">
        <v>450</v>
      </c>
      <c r="T3" s="55" t="s">
        <v>96</v>
      </c>
      <c r="U3" s="10">
        <v>1080</v>
      </c>
      <c r="V3" s="13">
        <v>4500</v>
      </c>
      <c r="W3" s="62">
        <v>43133</v>
      </c>
      <c r="X3" s="49" t="s">
        <v>160</v>
      </c>
      <c r="Y3" s="13">
        <v>3420</v>
      </c>
      <c r="Z3" s="17">
        <v>0.24</v>
      </c>
      <c r="AB3" s="62">
        <v>43101</v>
      </c>
      <c r="AC3" s="62">
        <v>43133</v>
      </c>
      <c r="AF3" s="21"/>
      <c r="AG3" s="19" t="s">
        <v>52</v>
      </c>
    </row>
    <row r="4" spans="1:34" ht="12.75" customHeight="1" x14ac:dyDescent="0.25">
      <c r="A4" s="51">
        <v>2018</v>
      </c>
      <c r="B4" s="41" t="s">
        <v>101</v>
      </c>
      <c r="C4" s="52" t="s">
        <v>12</v>
      </c>
      <c r="D4" s="50">
        <v>30200110</v>
      </c>
      <c r="E4" s="10" t="s">
        <v>108</v>
      </c>
      <c r="F4" s="10" t="str">
        <f>VLOOKUP($D4,Article!$B:$E,4,0)</f>
        <v>Dentrifice</v>
      </c>
      <c r="G4" s="9" t="s">
        <v>41</v>
      </c>
      <c r="H4" s="54" t="s">
        <v>21</v>
      </c>
      <c r="I4" s="59">
        <v>7</v>
      </c>
      <c r="J4" s="55">
        <v>12</v>
      </c>
      <c r="K4" s="55"/>
      <c r="L4" s="56"/>
      <c r="M4" s="59"/>
      <c r="N4" s="64">
        <v>0.33</v>
      </c>
      <c r="O4" s="60" t="s">
        <v>1</v>
      </c>
      <c r="P4" s="59">
        <v>2000</v>
      </c>
      <c r="Q4" s="57"/>
      <c r="R4" s="10" t="s">
        <v>88</v>
      </c>
      <c r="S4" s="76">
        <v>200</v>
      </c>
      <c r="T4" s="55" t="s">
        <v>97</v>
      </c>
      <c r="U4" s="10">
        <v>0</v>
      </c>
      <c r="V4" s="13">
        <v>2000</v>
      </c>
      <c r="W4" s="62">
        <v>43182</v>
      </c>
      <c r="X4" s="49" t="s">
        <v>161</v>
      </c>
      <c r="Y4" s="13">
        <v>2000</v>
      </c>
      <c r="Z4" s="17">
        <v>0</v>
      </c>
      <c r="AB4" s="62">
        <v>43143</v>
      </c>
      <c r="AC4" s="62">
        <v>43182</v>
      </c>
      <c r="AF4" s="20"/>
      <c r="AG4" s="19" t="s">
        <v>53</v>
      </c>
    </row>
    <row r="5" spans="1:34" ht="12.75" customHeight="1" x14ac:dyDescent="0.25">
      <c r="A5" s="51">
        <v>2018</v>
      </c>
      <c r="B5" s="41" t="s">
        <v>102</v>
      </c>
      <c r="C5" s="52" t="s">
        <v>12</v>
      </c>
      <c r="D5" s="50">
        <v>30203910</v>
      </c>
      <c r="E5" s="10" t="s">
        <v>109</v>
      </c>
      <c r="F5" s="10" t="str">
        <f>VLOOKUP($D5,Article!$B:$E,4,0)</f>
        <v>Dentrifice</v>
      </c>
      <c r="G5" s="9" t="s">
        <v>41</v>
      </c>
      <c r="H5" s="54" t="s">
        <v>21</v>
      </c>
      <c r="I5" s="59">
        <v>7</v>
      </c>
      <c r="J5" s="59">
        <v>12</v>
      </c>
      <c r="K5" s="55"/>
      <c r="L5" s="56"/>
      <c r="M5" s="59"/>
      <c r="N5" s="61">
        <v>0.33</v>
      </c>
      <c r="O5" s="60" t="s">
        <v>1</v>
      </c>
      <c r="P5" s="56">
        <v>2000</v>
      </c>
      <c r="Q5" s="57"/>
      <c r="R5" s="10" t="s">
        <v>89</v>
      </c>
      <c r="S5" s="76">
        <v>250</v>
      </c>
      <c r="T5" s="55" t="s">
        <v>98</v>
      </c>
      <c r="U5" s="10">
        <v>0</v>
      </c>
      <c r="V5" s="13">
        <v>2000</v>
      </c>
      <c r="W5" s="62">
        <v>43182</v>
      </c>
      <c r="X5" s="49" t="s">
        <v>162</v>
      </c>
      <c r="Y5" s="13">
        <v>2000</v>
      </c>
      <c r="Z5" s="17">
        <v>0</v>
      </c>
      <c r="AB5" s="62">
        <v>43143</v>
      </c>
      <c r="AC5" s="62">
        <v>43182</v>
      </c>
    </row>
    <row r="6" spans="1:34" ht="12.75" customHeight="1" x14ac:dyDescent="0.25">
      <c r="A6" s="51">
        <v>2018</v>
      </c>
      <c r="B6" s="41" t="s">
        <v>103</v>
      </c>
      <c r="C6" s="52" t="s">
        <v>16</v>
      </c>
      <c r="D6" s="50">
        <v>30203919</v>
      </c>
      <c r="E6" s="10" t="s">
        <v>110</v>
      </c>
      <c r="F6" s="10" t="str">
        <f>VLOOKUP($D6,Article!$B:$E,4,0)</f>
        <v>Brosse à dent</v>
      </c>
      <c r="G6" s="9" t="s">
        <v>41</v>
      </c>
      <c r="H6" s="54" t="s">
        <v>22</v>
      </c>
      <c r="I6" s="55">
        <v>1</v>
      </c>
      <c r="J6" s="55">
        <v>5</v>
      </c>
      <c r="K6" s="55"/>
      <c r="L6" s="56"/>
      <c r="M6" s="55"/>
      <c r="N6" s="61">
        <v>0.2</v>
      </c>
      <c r="O6" s="60" t="s">
        <v>1</v>
      </c>
      <c r="P6" s="55">
        <v>4000</v>
      </c>
      <c r="Q6" s="57"/>
      <c r="R6" s="10" t="s">
        <v>90</v>
      </c>
      <c r="S6" s="76">
        <v>666.7</v>
      </c>
      <c r="T6" s="55" t="s">
        <v>95</v>
      </c>
      <c r="U6" s="10">
        <v>432</v>
      </c>
      <c r="V6" s="13">
        <v>4000</v>
      </c>
      <c r="W6" s="62">
        <v>43133</v>
      </c>
      <c r="X6" s="49" t="s">
        <v>163</v>
      </c>
      <c r="Y6" s="13">
        <v>3568</v>
      </c>
      <c r="Z6" s="17">
        <v>0.108</v>
      </c>
      <c r="AB6" s="62">
        <v>43101</v>
      </c>
      <c r="AC6" s="62">
        <v>43133</v>
      </c>
    </row>
    <row r="7" spans="1:34" ht="12.75" customHeight="1" x14ac:dyDescent="0.25">
      <c r="A7" s="51">
        <v>2018</v>
      </c>
      <c r="B7" s="40" t="s">
        <v>104</v>
      </c>
      <c r="C7" s="52" t="s">
        <v>12</v>
      </c>
      <c r="D7" s="50">
        <v>30203920</v>
      </c>
      <c r="E7" s="10" t="s">
        <v>111</v>
      </c>
      <c r="F7" s="10" t="str">
        <f>VLOOKUP($D7,Article!$B:$E,4,0)</f>
        <v>Brosse à dent</v>
      </c>
      <c r="G7" s="9" t="s">
        <v>41</v>
      </c>
      <c r="H7" s="54" t="s">
        <v>21</v>
      </c>
      <c r="I7" s="59">
        <v>7</v>
      </c>
      <c r="J7" s="59">
        <v>12</v>
      </c>
      <c r="K7" s="55"/>
      <c r="L7" s="56"/>
      <c r="M7" s="55"/>
      <c r="N7" s="61">
        <v>0.15</v>
      </c>
      <c r="O7" s="60" t="s">
        <v>1</v>
      </c>
      <c r="P7" s="59">
        <v>1300</v>
      </c>
      <c r="Q7" s="57"/>
      <c r="R7" s="10" t="s">
        <v>90</v>
      </c>
      <c r="S7" s="76">
        <v>216.7</v>
      </c>
      <c r="T7" s="55" t="s">
        <v>96</v>
      </c>
      <c r="U7" s="10">
        <v>0</v>
      </c>
      <c r="V7" s="13">
        <v>1300</v>
      </c>
      <c r="W7" s="62">
        <v>43182</v>
      </c>
      <c r="X7" s="49" t="s">
        <v>164</v>
      </c>
      <c r="Y7" s="13">
        <v>1300</v>
      </c>
      <c r="Z7" s="17">
        <v>0</v>
      </c>
      <c r="AB7" s="62">
        <v>43143</v>
      </c>
      <c r="AC7" s="62">
        <v>43182</v>
      </c>
    </row>
    <row r="8" spans="1:34" ht="12.75" customHeight="1" x14ac:dyDescent="0.25">
      <c r="A8" s="51">
        <v>2018</v>
      </c>
      <c r="B8" s="41" t="s">
        <v>105</v>
      </c>
      <c r="C8" s="52" t="s">
        <v>12</v>
      </c>
      <c r="D8" s="50">
        <v>30203940</v>
      </c>
      <c r="E8" s="10" t="s">
        <v>112</v>
      </c>
      <c r="F8" s="10" t="str">
        <f>VLOOKUP($D8,Article!$B:$E,4,0)</f>
        <v>Brosse à dent</v>
      </c>
      <c r="G8" s="9" t="s">
        <v>41</v>
      </c>
      <c r="H8" s="54" t="s">
        <v>21</v>
      </c>
      <c r="I8" s="56">
        <v>7</v>
      </c>
      <c r="J8" s="56">
        <v>12</v>
      </c>
      <c r="K8" s="55"/>
      <c r="L8" s="56"/>
      <c r="M8" s="55"/>
      <c r="N8" s="61">
        <v>0.15</v>
      </c>
      <c r="O8" s="60" t="s">
        <v>1</v>
      </c>
      <c r="P8" s="56">
        <v>1500</v>
      </c>
      <c r="Q8" s="57"/>
      <c r="R8" s="10" t="s">
        <v>90</v>
      </c>
      <c r="S8" s="76">
        <v>250</v>
      </c>
      <c r="T8" s="55" t="s">
        <v>97</v>
      </c>
      <c r="U8" s="10">
        <v>0</v>
      </c>
      <c r="V8" s="13">
        <v>1500</v>
      </c>
      <c r="W8" s="62">
        <v>43182</v>
      </c>
      <c r="X8" s="49" t="s">
        <v>165</v>
      </c>
      <c r="Y8" s="13">
        <v>1500</v>
      </c>
      <c r="Z8" s="17">
        <v>0</v>
      </c>
      <c r="AB8" s="62">
        <v>43143</v>
      </c>
      <c r="AC8" s="62">
        <v>43182</v>
      </c>
    </row>
    <row r="9" spans="1:34" ht="12.75" customHeight="1" x14ac:dyDescent="0.25">
      <c r="A9" s="51">
        <v>2018</v>
      </c>
      <c r="B9" s="41" t="s">
        <v>99</v>
      </c>
      <c r="C9" s="52" t="s">
        <v>12</v>
      </c>
      <c r="D9" s="50">
        <v>30203950</v>
      </c>
      <c r="E9" s="10" t="s">
        <v>113</v>
      </c>
      <c r="F9" s="10" t="str">
        <f>VLOOKUP($D9,Article!$B:$E,4,0)</f>
        <v>Bain de bouche</v>
      </c>
      <c r="G9" s="9" t="s">
        <v>41</v>
      </c>
      <c r="H9" s="54" t="s">
        <v>21</v>
      </c>
      <c r="I9" s="59">
        <v>7</v>
      </c>
      <c r="J9" s="59">
        <v>12</v>
      </c>
      <c r="K9" s="55"/>
      <c r="L9" s="56"/>
      <c r="M9" s="55"/>
      <c r="N9" s="61">
        <v>0.15</v>
      </c>
      <c r="O9" s="60" t="s">
        <v>1</v>
      </c>
      <c r="P9" s="59">
        <v>1500</v>
      </c>
      <c r="Q9" s="57"/>
      <c r="R9" s="10" t="s">
        <v>90</v>
      </c>
      <c r="S9" s="76">
        <v>250</v>
      </c>
      <c r="T9" s="55" t="s">
        <v>98</v>
      </c>
      <c r="U9" s="10">
        <v>0</v>
      </c>
      <c r="V9" s="13">
        <v>1500</v>
      </c>
      <c r="W9" s="62">
        <v>43182</v>
      </c>
      <c r="X9" s="49" t="s">
        <v>166</v>
      </c>
      <c r="Y9" s="13">
        <v>1500</v>
      </c>
      <c r="Z9" s="17">
        <v>0</v>
      </c>
      <c r="AB9" s="62">
        <v>43143</v>
      </c>
      <c r="AC9" s="62">
        <v>43182</v>
      </c>
    </row>
    <row r="10" spans="1:34" ht="13.5" customHeight="1" x14ac:dyDescent="0.25">
      <c r="A10" s="51">
        <v>2018</v>
      </c>
      <c r="B10" s="40" t="s">
        <v>100</v>
      </c>
      <c r="C10" s="52" t="s">
        <v>12</v>
      </c>
      <c r="D10" s="50">
        <v>30203960</v>
      </c>
      <c r="E10" s="10" t="s">
        <v>114</v>
      </c>
      <c r="F10" s="10" t="str">
        <f>VLOOKUP($D10,Article!$B:$E,4,0)</f>
        <v>Bain de bouche</v>
      </c>
      <c r="G10" s="9" t="s">
        <v>41</v>
      </c>
      <c r="H10" s="54" t="s">
        <v>21</v>
      </c>
      <c r="I10" s="56">
        <v>7</v>
      </c>
      <c r="J10" s="56">
        <v>12</v>
      </c>
      <c r="K10" s="67"/>
      <c r="L10" s="68"/>
      <c r="M10" s="59"/>
      <c r="N10" s="61">
        <v>0.15</v>
      </c>
      <c r="O10" s="60" t="s">
        <v>1</v>
      </c>
      <c r="P10" s="56">
        <v>3500</v>
      </c>
      <c r="Q10" s="57"/>
      <c r="R10" s="10" t="s">
        <v>89</v>
      </c>
      <c r="S10" s="76">
        <v>437.5</v>
      </c>
      <c r="T10" s="55" t="s">
        <v>95</v>
      </c>
      <c r="U10" s="10">
        <v>0</v>
      </c>
      <c r="V10" s="13">
        <v>3500</v>
      </c>
      <c r="W10" s="62">
        <v>43182</v>
      </c>
      <c r="X10" s="49" t="s">
        <v>167</v>
      </c>
      <c r="Y10" s="13">
        <v>3500</v>
      </c>
      <c r="Z10" s="17">
        <v>0</v>
      </c>
      <c r="AB10" s="62">
        <v>43143</v>
      </c>
      <c r="AC10" s="62">
        <v>43182</v>
      </c>
    </row>
    <row r="11" spans="1:34" ht="13.5" customHeight="1" x14ac:dyDescent="0.25">
      <c r="A11" s="51">
        <v>2018</v>
      </c>
      <c r="B11" s="41" t="s">
        <v>101</v>
      </c>
      <c r="C11" s="52" t="s">
        <v>16</v>
      </c>
      <c r="D11" s="53">
        <v>30205029</v>
      </c>
      <c r="E11" s="10" t="s">
        <v>115</v>
      </c>
      <c r="F11" s="10" t="str">
        <f>VLOOKUP($D11,Article!$B:$E,4,0)</f>
        <v>Bain de bouche</v>
      </c>
      <c r="G11" s="9" t="s">
        <v>41</v>
      </c>
      <c r="H11" s="54" t="s">
        <v>22</v>
      </c>
      <c r="I11" s="59">
        <v>1</v>
      </c>
      <c r="J11" s="59">
        <v>5</v>
      </c>
      <c r="K11" s="67"/>
      <c r="L11" s="68"/>
      <c r="M11" s="59"/>
      <c r="N11" s="61">
        <v>0.15</v>
      </c>
      <c r="O11" s="60" t="s">
        <v>1</v>
      </c>
      <c r="P11" s="59">
        <v>2500</v>
      </c>
      <c r="Q11" s="57"/>
      <c r="R11" s="10" t="s">
        <v>89</v>
      </c>
      <c r="S11" s="76">
        <v>312.5</v>
      </c>
      <c r="T11" s="55" t="s">
        <v>96</v>
      </c>
      <c r="U11" s="10">
        <v>576</v>
      </c>
      <c r="V11" s="13">
        <v>2500</v>
      </c>
      <c r="W11" s="62">
        <v>43133</v>
      </c>
      <c r="X11" s="49" t="s">
        <v>168</v>
      </c>
      <c r="Y11" s="13">
        <v>1924</v>
      </c>
      <c r="Z11" s="17">
        <v>0.23039999999999999</v>
      </c>
      <c r="AB11" s="62">
        <v>43101</v>
      </c>
      <c r="AC11" s="62">
        <v>43133</v>
      </c>
    </row>
    <row r="12" spans="1:34" ht="12.75" customHeight="1" x14ac:dyDescent="0.25">
      <c r="A12" s="51">
        <v>2018</v>
      </c>
      <c r="B12" s="41" t="s">
        <v>102</v>
      </c>
      <c r="C12" s="52" t="s">
        <v>16</v>
      </c>
      <c r="D12" s="53">
        <v>30218310</v>
      </c>
      <c r="E12" s="10" t="s">
        <v>116</v>
      </c>
      <c r="F12" s="10" t="str">
        <f>VLOOKUP($D12,Article!$B:$E,4,0)</f>
        <v>Bain de bouche</v>
      </c>
      <c r="G12" s="9" t="s">
        <v>41</v>
      </c>
      <c r="H12" s="54" t="s">
        <v>22</v>
      </c>
      <c r="I12" s="56">
        <v>50</v>
      </c>
      <c r="J12" s="56">
        <v>3</v>
      </c>
      <c r="K12" s="67"/>
      <c r="L12" s="68"/>
      <c r="M12" s="59"/>
      <c r="N12" s="61">
        <v>0.2</v>
      </c>
      <c r="O12" s="60" t="s">
        <v>1</v>
      </c>
      <c r="P12" s="56">
        <v>976</v>
      </c>
      <c r="Q12" s="57"/>
      <c r="R12" s="10" t="s">
        <v>88</v>
      </c>
      <c r="S12" s="76">
        <v>97.6</v>
      </c>
      <c r="T12" s="55" t="s">
        <v>97</v>
      </c>
      <c r="U12" s="10">
        <v>0</v>
      </c>
      <c r="V12" s="13">
        <v>976</v>
      </c>
      <c r="W12" s="62">
        <v>43119</v>
      </c>
      <c r="X12" s="49" t="s">
        <v>169</v>
      </c>
      <c r="Y12" s="13">
        <v>976</v>
      </c>
      <c r="Z12" s="17">
        <v>0</v>
      </c>
      <c r="AB12" s="62">
        <v>43444</v>
      </c>
      <c r="AC12" s="62">
        <v>43119</v>
      </c>
    </row>
    <row r="13" spans="1:34" ht="12.75" customHeight="1" x14ac:dyDescent="0.25">
      <c r="A13" s="51">
        <v>2018</v>
      </c>
      <c r="B13" s="41" t="s">
        <v>103</v>
      </c>
      <c r="C13" s="52" t="s">
        <v>16</v>
      </c>
      <c r="D13" s="55">
        <v>30200080</v>
      </c>
      <c r="E13" s="10" t="s">
        <v>106</v>
      </c>
      <c r="F13" s="10" t="str">
        <f>VLOOKUP($D13,Article!$B:$E,4,0)</f>
        <v>Dentrifice</v>
      </c>
      <c r="G13" s="9" t="s">
        <v>41</v>
      </c>
      <c r="H13" s="54" t="s">
        <v>22</v>
      </c>
      <c r="I13" s="56">
        <v>50</v>
      </c>
      <c r="J13" s="56">
        <v>3</v>
      </c>
      <c r="K13" s="67"/>
      <c r="L13" s="68"/>
      <c r="M13" s="59"/>
      <c r="N13" s="61">
        <v>0.2</v>
      </c>
      <c r="O13" s="60" t="s">
        <v>1</v>
      </c>
      <c r="P13" s="56">
        <v>378</v>
      </c>
      <c r="Q13" s="57"/>
      <c r="R13" s="10" t="s">
        <v>88</v>
      </c>
      <c r="S13" s="76">
        <v>37.799999999999997</v>
      </c>
      <c r="T13" s="55" t="s">
        <v>98</v>
      </c>
      <c r="U13" s="10">
        <v>0</v>
      </c>
      <c r="V13" s="13">
        <v>378</v>
      </c>
      <c r="W13" s="62">
        <v>43119</v>
      </c>
      <c r="X13" s="49" t="s">
        <v>170</v>
      </c>
      <c r="Y13" s="13">
        <v>378</v>
      </c>
      <c r="Z13" s="17">
        <v>0</v>
      </c>
      <c r="AB13" s="62">
        <v>43444</v>
      </c>
      <c r="AC13" s="62">
        <v>43119</v>
      </c>
    </row>
    <row r="14" spans="1:34" x14ac:dyDescent="0.25">
      <c r="A14" s="51">
        <v>2018</v>
      </c>
      <c r="B14" s="40" t="s">
        <v>104</v>
      </c>
      <c r="C14" s="52" t="s">
        <v>16</v>
      </c>
      <c r="D14" s="55">
        <v>30200100</v>
      </c>
      <c r="E14" s="10" t="s">
        <v>120</v>
      </c>
      <c r="F14" s="10" t="str">
        <f>VLOOKUP($D14,Article!$B:$E,4,0)</f>
        <v>Dentrifice</v>
      </c>
      <c r="G14" s="9" t="s">
        <v>41</v>
      </c>
      <c r="H14" s="54" t="s">
        <v>22</v>
      </c>
      <c r="I14" s="56">
        <v>50</v>
      </c>
      <c r="J14" s="56">
        <v>3</v>
      </c>
      <c r="K14" s="67"/>
      <c r="L14" s="68"/>
      <c r="M14" s="59"/>
      <c r="N14" s="61">
        <v>0.2</v>
      </c>
      <c r="O14" s="60" t="s">
        <v>1</v>
      </c>
      <c r="P14" s="56">
        <v>580</v>
      </c>
      <c r="Q14" s="57"/>
      <c r="R14" s="10" t="s">
        <v>88</v>
      </c>
      <c r="S14" s="76">
        <v>58</v>
      </c>
      <c r="T14" s="55" t="s">
        <v>95</v>
      </c>
      <c r="U14" s="10">
        <v>0</v>
      </c>
      <c r="V14" s="13">
        <v>580</v>
      </c>
      <c r="W14" s="62">
        <v>43119</v>
      </c>
      <c r="X14" s="49" t="s">
        <v>171</v>
      </c>
      <c r="Y14" s="13">
        <v>580</v>
      </c>
      <c r="Z14" s="17">
        <v>0</v>
      </c>
      <c r="AB14" s="62">
        <v>43444</v>
      </c>
      <c r="AC14" s="62">
        <v>43119</v>
      </c>
    </row>
    <row r="15" spans="1:34" x14ac:dyDescent="0.25">
      <c r="A15" s="51">
        <v>2018</v>
      </c>
      <c r="B15" s="41" t="s">
        <v>105</v>
      </c>
      <c r="C15" s="52" t="s">
        <v>16</v>
      </c>
      <c r="D15" s="55">
        <v>30200110</v>
      </c>
      <c r="E15" s="10" t="s">
        <v>108</v>
      </c>
      <c r="F15" s="10" t="str">
        <f>VLOOKUP($D15,Article!$B:$E,4,0)</f>
        <v>Dentrifice</v>
      </c>
      <c r="G15" s="9" t="s">
        <v>41</v>
      </c>
      <c r="H15" s="54" t="s">
        <v>22</v>
      </c>
      <c r="I15" s="56">
        <v>51</v>
      </c>
      <c r="J15" s="56">
        <v>2</v>
      </c>
      <c r="K15" s="67"/>
      <c r="L15" s="68"/>
      <c r="M15" s="56"/>
      <c r="N15" s="61">
        <v>0.2</v>
      </c>
      <c r="O15" s="60" t="s">
        <v>1</v>
      </c>
      <c r="P15" s="56">
        <v>4500</v>
      </c>
      <c r="Q15" s="57"/>
      <c r="R15" s="10" t="s">
        <v>89</v>
      </c>
      <c r="S15" s="76">
        <v>562.5</v>
      </c>
      <c r="T15" s="55" t="s">
        <v>96</v>
      </c>
      <c r="U15" s="10">
        <v>0</v>
      </c>
      <c r="V15" s="13">
        <v>0</v>
      </c>
      <c r="W15" s="62">
        <v>43112</v>
      </c>
      <c r="X15" s="49" t="s">
        <v>172</v>
      </c>
      <c r="Y15" s="13">
        <v>4500</v>
      </c>
      <c r="Z15" s="17">
        <v>0</v>
      </c>
      <c r="AB15" s="62">
        <v>43451</v>
      </c>
      <c r="AC15" s="62">
        <v>43112</v>
      </c>
    </row>
    <row r="16" spans="1:34" x14ac:dyDescent="0.25">
      <c r="A16" s="51">
        <v>2018</v>
      </c>
      <c r="B16" s="41" t="s">
        <v>99</v>
      </c>
      <c r="C16" s="52" t="s">
        <v>16</v>
      </c>
      <c r="D16" s="55">
        <v>30203910</v>
      </c>
      <c r="E16" s="10" t="s">
        <v>121</v>
      </c>
      <c r="F16" s="10" t="str">
        <f>VLOOKUP($D16,Article!$B:$E,4,0)</f>
        <v>Dentrifice</v>
      </c>
      <c r="G16" s="9" t="s">
        <v>41</v>
      </c>
      <c r="H16" s="54" t="s">
        <v>22</v>
      </c>
      <c r="I16" s="56">
        <v>51</v>
      </c>
      <c r="J16" s="56">
        <v>2</v>
      </c>
      <c r="K16" s="55"/>
      <c r="L16" s="56"/>
      <c r="M16" s="56"/>
      <c r="N16" s="61">
        <v>0.2</v>
      </c>
      <c r="O16" s="60" t="s">
        <v>1</v>
      </c>
      <c r="P16" s="56">
        <v>1950</v>
      </c>
      <c r="Q16" s="57"/>
      <c r="R16" s="10" t="s">
        <v>89</v>
      </c>
      <c r="S16" s="76">
        <v>243.79999999999998</v>
      </c>
      <c r="T16" s="55" t="s">
        <v>97</v>
      </c>
      <c r="U16" s="10">
        <v>0</v>
      </c>
      <c r="V16" s="13">
        <v>0</v>
      </c>
      <c r="W16" s="62">
        <v>43112</v>
      </c>
      <c r="X16" s="49" t="s">
        <v>173</v>
      </c>
      <c r="Y16" s="13">
        <v>1950</v>
      </c>
      <c r="Z16" s="17">
        <v>0</v>
      </c>
      <c r="AB16" s="62">
        <v>43451</v>
      </c>
      <c r="AC16" s="62">
        <v>43112</v>
      </c>
    </row>
    <row r="17" spans="1:37" x14ac:dyDescent="0.25">
      <c r="A17" s="51">
        <v>2018</v>
      </c>
      <c r="B17" s="40" t="s">
        <v>100</v>
      </c>
      <c r="C17" s="52" t="s">
        <v>16</v>
      </c>
      <c r="D17" s="55">
        <v>30203919</v>
      </c>
      <c r="E17" s="10" t="s">
        <v>110</v>
      </c>
      <c r="F17" s="10" t="str">
        <f>VLOOKUP($D17,Article!$B:$E,4,0)</f>
        <v>Brosse à dent</v>
      </c>
      <c r="G17" s="9" t="s">
        <v>41</v>
      </c>
      <c r="H17" s="54" t="s">
        <v>22</v>
      </c>
      <c r="I17" s="56">
        <v>51</v>
      </c>
      <c r="J17" s="56">
        <v>2</v>
      </c>
      <c r="K17" s="55"/>
      <c r="L17" s="56"/>
      <c r="M17" s="56"/>
      <c r="N17" s="61">
        <v>0.18</v>
      </c>
      <c r="O17" s="60" t="s">
        <v>1</v>
      </c>
      <c r="P17" s="78">
        <v>0</v>
      </c>
      <c r="Q17" s="57"/>
      <c r="R17" s="10" t="s">
        <v>89</v>
      </c>
      <c r="S17" s="76">
        <v>0</v>
      </c>
      <c r="T17" s="55" t="s">
        <v>98</v>
      </c>
      <c r="U17" s="10">
        <v>0</v>
      </c>
      <c r="V17" s="13">
        <v>0</v>
      </c>
      <c r="W17" s="62">
        <v>43112</v>
      </c>
      <c r="X17" s="49" t="s">
        <v>174</v>
      </c>
      <c r="Y17" s="13">
        <v>0</v>
      </c>
      <c r="Z17" s="17" t="e">
        <v>#DIV/0!</v>
      </c>
      <c r="AB17" s="62">
        <v>43451</v>
      </c>
      <c r="AC17" s="62">
        <v>43112</v>
      </c>
    </row>
    <row r="18" spans="1:37" x14ac:dyDescent="0.25">
      <c r="A18" s="51">
        <v>2018</v>
      </c>
      <c r="B18" s="41" t="s">
        <v>101</v>
      </c>
      <c r="C18" s="52" t="s">
        <v>16</v>
      </c>
      <c r="D18" s="55">
        <v>30203920</v>
      </c>
      <c r="E18" s="10" t="s">
        <v>111</v>
      </c>
      <c r="F18" s="10" t="str">
        <f>VLOOKUP($D18,Article!$B:$E,4,0)</f>
        <v>Brosse à dent</v>
      </c>
      <c r="G18" s="9" t="s">
        <v>41</v>
      </c>
      <c r="H18" s="54" t="s">
        <v>22</v>
      </c>
      <c r="I18" s="56">
        <v>51</v>
      </c>
      <c r="J18" s="56">
        <v>2</v>
      </c>
      <c r="K18" s="59"/>
      <c r="L18" s="59"/>
      <c r="M18" s="56"/>
      <c r="N18" s="70">
        <v>0.18</v>
      </c>
      <c r="O18" s="60" t="s">
        <v>1</v>
      </c>
      <c r="P18" s="78">
        <v>780</v>
      </c>
      <c r="Q18" s="57"/>
      <c r="R18" s="10" t="s">
        <v>89</v>
      </c>
      <c r="S18" s="76">
        <v>97.5</v>
      </c>
      <c r="T18" s="55" t="s">
        <v>95</v>
      </c>
      <c r="U18" s="10">
        <v>0</v>
      </c>
      <c r="V18" s="13">
        <v>0</v>
      </c>
      <c r="W18" s="62">
        <v>43112</v>
      </c>
      <c r="X18" s="49" t="s">
        <v>175</v>
      </c>
      <c r="Y18" s="13">
        <v>780</v>
      </c>
      <c r="Z18" s="17">
        <v>0</v>
      </c>
      <c r="AB18" s="62">
        <v>43451</v>
      </c>
      <c r="AC18" s="62">
        <v>43112</v>
      </c>
    </row>
    <row r="19" spans="1:37" x14ac:dyDescent="0.25">
      <c r="A19" s="51">
        <v>2018</v>
      </c>
      <c r="B19" s="41" t="s">
        <v>102</v>
      </c>
      <c r="C19" s="52" t="s">
        <v>16</v>
      </c>
      <c r="D19" s="55">
        <v>30203940</v>
      </c>
      <c r="E19" s="10" t="s">
        <v>112</v>
      </c>
      <c r="F19" s="10" t="str">
        <f>VLOOKUP($D19,Article!$B:$E,4,0)</f>
        <v>Brosse à dent</v>
      </c>
      <c r="G19" s="9" t="s">
        <v>41</v>
      </c>
      <c r="H19" s="54" t="s">
        <v>22</v>
      </c>
      <c r="I19" s="56">
        <v>51</v>
      </c>
      <c r="J19" s="56">
        <v>2</v>
      </c>
      <c r="K19" s="66"/>
      <c r="L19" s="63"/>
      <c r="M19" s="55"/>
      <c r="N19" s="61">
        <v>0.2</v>
      </c>
      <c r="O19" s="60" t="s">
        <v>1</v>
      </c>
      <c r="P19" s="56">
        <v>0</v>
      </c>
      <c r="Q19" s="57"/>
      <c r="R19" s="10" t="s">
        <v>91</v>
      </c>
      <c r="S19" s="76">
        <v>0</v>
      </c>
      <c r="T19" s="55" t="s">
        <v>96</v>
      </c>
      <c r="U19" s="10">
        <v>0</v>
      </c>
      <c r="V19" s="13">
        <v>0</v>
      </c>
      <c r="W19" s="62">
        <v>43112</v>
      </c>
      <c r="X19" s="49" t="s">
        <v>176</v>
      </c>
      <c r="Y19" s="13">
        <v>0</v>
      </c>
      <c r="Z19" s="17" t="e">
        <v>#DIV/0!</v>
      </c>
      <c r="AB19" s="62">
        <v>43451</v>
      </c>
      <c r="AC19" s="62">
        <v>43112</v>
      </c>
    </row>
    <row r="20" spans="1:37" x14ac:dyDescent="0.25">
      <c r="A20" s="51">
        <v>2018</v>
      </c>
      <c r="B20" s="41" t="s">
        <v>103</v>
      </c>
      <c r="C20" s="52" t="s">
        <v>16</v>
      </c>
      <c r="D20" s="55">
        <v>30203950</v>
      </c>
      <c r="E20" s="10" t="s">
        <v>113</v>
      </c>
      <c r="F20" s="10" t="str">
        <f>VLOOKUP($D20,Article!$B:$E,4,0)</f>
        <v>Bain de bouche</v>
      </c>
      <c r="G20" s="9" t="s">
        <v>41</v>
      </c>
      <c r="H20" s="54" t="s">
        <v>23</v>
      </c>
      <c r="I20" s="56">
        <v>51</v>
      </c>
      <c r="J20" s="56">
        <v>2</v>
      </c>
      <c r="K20" s="66"/>
      <c r="L20" s="63"/>
      <c r="M20" s="56"/>
      <c r="N20" s="61">
        <v>0.15</v>
      </c>
      <c r="O20" s="60" t="s">
        <v>1</v>
      </c>
      <c r="P20" s="56">
        <v>2400</v>
      </c>
      <c r="Q20" s="57"/>
      <c r="R20" s="10" t="s">
        <v>89</v>
      </c>
      <c r="S20" s="76">
        <v>300</v>
      </c>
      <c r="T20" s="55" t="s">
        <v>97</v>
      </c>
      <c r="U20" s="10">
        <v>0</v>
      </c>
      <c r="V20" s="13">
        <v>0</v>
      </c>
      <c r="W20" s="62">
        <v>43112</v>
      </c>
      <c r="X20" s="49" t="s">
        <v>177</v>
      </c>
      <c r="Y20" s="13">
        <v>2400</v>
      </c>
      <c r="Z20" s="17">
        <v>0</v>
      </c>
      <c r="AB20" s="62">
        <v>43451</v>
      </c>
      <c r="AC20" s="62">
        <v>43112</v>
      </c>
      <c r="AJ20" s="55"/>
      <c r="AK20" s="55"/>
    </row>
    <row r="21" spans="1:37" x14ac:dyDescent="0.25">
      <c r="A21" s="51">
        <v>2018</v>
      </c>
      <c r="B21" s="40" t="s">
        <v>104</v>
      </c>
      <c r="C21" s="52" t="s">
        <v>16</v>
      </c>
      <c r="D21" s="55">
        <v>30203960</v>
      </c>
      <c r="E21" s="10" t="s">
        <v>114</v>
      </c>
      <c r="F21" s="10" t="str">
        <f>VLOOKUP($D21,Article!$B:$E,4,0)</f>
        <v>Bain de bouche</v>
      </c>
      <c r="G21" s="9" t="s">
        <v>41</v>
      </c>
      <c r="H21" s="54" t="s">
        <v>22</v>
      </c>
      <c r="I21" s="56">
        <v>51</v>
      </c>
      <c r="J21" s="56">
        <v>2</v>
      </c>
      <c r="K21" s="66"/>
      <c r="L21" s="63"/>
      <c r="M21" s="56"/>
      <c r="N21" s="61">
        <v>0.3</v>
      </c>
      <c r="O21" s="60" t="s">
        <v>1</v>
      </c>
      <c r="P21" s="56">
        <v>3210</v>
      </c>
      <c r="Q21" s="57"/>
      <c r="R21" s="10" t="s">
        <v>88</v>
      </c>
      <c r="S21" s="76">
        <v>321</v>
      </c>
      <c r="T21" s="55" t="s">
        <v>98</v>
      </c>
      <c r="U21" s="10">
        <v>0</v>
      </c>
      <c r="V21" s="13">
        <v>0</v>
      </c>
      <c r="W21" s="62">
        <v>43112</v>
      </c>
      <c r="X21" s="49" t="s">
        <v>178</v>
      </c>
      <c r="Y21" s="13">
        <v>3210</v>
      </c>
      <c r="Z21" s="17">
        <v>0</v>
      </c>
      <c r="AB21" s="62">
        <v>43451</v>
      </c>
      <c r="AC21" s="62">
        <v>43112</v>
      </c>
      <c r="AJ21" s="57"/>
      <c r="AK21" s="58"/>
    </row>
    <row r="22" spans="1:37" x14ac:dyDescent="0.25">
      <c r="A22" s="51">
        <v>2018</v>
      </c>
      <c r="B22" s="41" t="s">
        <v>105</v>
      </c>
      <c r="C22" s="52" t="s">
        <v>16</v>
      </c>
      <c r="D22" s="53">
        <v>30205029</v>
      </c>
      <c r="E22" s="10" t="s">
        <v>115</v>
      </c>
      <c r="F22" s="10" t="str">
        <f>VLOOKUP($D22,Article!$B:$E,4,0)</f>
        <v>Bain de bouche</v>
      </c>
      <c r="G22" s="9" t="s">
        <v>41</v>
      </c>
      <c r="H22" s="54" t="s">
        <v>22</v>
      </c>
      <c r="I22" s="56">
        <v>51</v>
      </c>
      <c r="J22" s="56">
        <v>2</v>
      </c>
      <c r="K22" s="66"/>
      <c r="L22" s="63"/>
      <c r="M22" s="56"/>
      <c r="N22" s="61">
        <v>0.15</v>
      </c>
      <c r="O22" s="60" t="s">
        <v>1</v>
      </c>
      <c r="P22" s="56">
        <v>1500</v>
      </c>
      <c r="Q22" s="57"/>
      <c r="R22" s="10" t="s">
        <v>88</v>
      </c>
      <c r="S22" s="76">
        <v>150</v>
      </c>
      <c r="T22" s="55" t="s">
        <v>95</v>
      </c>
      <c r="U22" s="10">
        <v>0</v>
      </c>
      <c r="V22" s="13">
        <v>0</v>
      </c>
      <c r="W22" s="62">
        <v>43112</v>
      </c>
      <c r="X22" s="49" t="s">
        <v>179</v>
      </c>
      <c r="Y22" s="13">
        <v>1500</v>
      </c>
      <c r="Z22" s="17">
        <v>0</v>
      </c>
      <c r="AB22" s="62">
        <v>43451</v>
      </c>
      <c r="AC22" s="62">
        <v>43112</v>
      </c>
    </row>
    <row r="23" spans="1:37" x14ac:dyDescent="0.25">
      <c r="A23" s="51">
        <v>2018</v>
      </c>
      <c r="B23" s="41" t="s">
        <v>99</v>
      </c>
      <c r="C23" s="52" t="s">
        <v>16</v>
      </c>
      <c r="D23" s="53">
        <v>30218310</v>
      </c>
      <c r="E23" s="10" t="s">
        <v>116</v>
      </c>
      <c r="F23" s="10" t="str">
        <f>VLOOKUP($D23,Article!$B:$E,4,0)</f>
        <v>Bain de bouche</v>
      </c>
      <c r="G23" s="9" t="s">
        <v>41</v>
      </c>
      <c r="H23" s="54" t="s">
        <v>22</v>
      </c>
      <c r="I23" s="56">
        <v>51</v>
      </c>
      <c r="J23" s="56">
        <v>2</v>
      </c>
      <c r="K23" s="63"/>
      <c r="L23" s="63"/>
      <c r="M23" s="56"/>
      <c r="N23" s="61">
        <v>0.25</v>
      </c>
      <c r="O23" s="60" t="s">
        <v>1</v>
      </c>
      <c r="P23" s="56">
        <v>1650</v>
      </c>
      <c r="Q23" s="57"/>
      <c r="R23" s="10" t="s">
        <v>88</v>
      </c>
      <c r="S23" s="76">
        <v>165</v>
      </c>
      <c r="T23" s="55" t="s">
        <v>96</v>
      </c>
      <c r="U23" s="10">
        <v>0</v>
      </c>
      <c r="V23" s="13">
        <v>0</v>
      </c>
      <c r="W23" s="62">
        <v>43112</v>
      </c>
      <c r="X23" s="49" t="s">
        <v>180</v>
      </c>
      <c r="Y23" s="13">
        <v>1650</v>
      </c>
      <c r="Z23" s="17">
        <v>0</v>
      </c>
      <c r="AB23" s="62">
        <v>43451</v>
      </c>
      <c r="AC23" s="62">
        <v>43112</v>
      </c>
    </row>
    <row r="24" spans="1:37" x14ac:dyDescent="0.25">
      <c r="A24" s="51">
        <v>2018</v>
      </c>
      <c r="B24" s="40" t="s">
        <v>100</v>
      </c>
      <c r="C24" s="52" t="s">
        <v>13</v>
      </c>
      <c r="D24" s="55">
        <v>30200080</v>
      </c>
      <c r="E24" s="10" t="s">
        <v>106</v>
      </c>
      <c r="F24" s="10" t="str">
        <f>VLOOKUP($D24,Article!$B:$E,4,0)</f>
        <v>Dentrifice</v>
      </c>
      <c r="G24" s="9" t="s">
        <v>41</v>
      </c>
      <c r="H24" s="54" t="s">
        <v>22</v>
      </c>
      <c r="I24" s="56">
        <v>3</v>
      </c>
      <c r="J24" s="56">
        <v>7</v>
      </c>
      <c r="K24" s="67"/>
      <c r="L24" s="68"/>
      <c r="M24" s="56"/>
      <c r="N24" s="64">
        <v>0.33329999999999999</v>
      </c>
      <c r="O24" s="60" t="s">
        <v>1</v>
      </c>
      <c r="P24" s="78">
        <v>5000</v>
      </c>
      <c r="Q24" s="57"/>
      <c r="R24" s="10" t="s">
        <v>88</v>
      </c>
      <c r="S24" s="76">
        <v>500</v>
      </c>
      <c r="T24" s="55" t="s">
        <v>97</v>
      </c>
      <c r="U24" s="10">
        <v>0</v>
      </c>
      <c r="V24" s="13">
        <v>5000</v>
      </c>
      <c r="W24" s="62">
        <v>43147</v>
      </c>
      <c r="X24" s="49" t="s">
        <v>181</v>
      </c>
      <c r="Y24" s="13">
        <v>5000</v>
      </c>
      <c r="Z24" s="17">
        <v>0</v>
      </c>
      <c r="AB24" s="62">
        <v>43115</v>
      </c>
      <c r="AC24" s="62">
        <v>43147</v>
      </c>
    </row>
    <row r="25" spans="1:37" x14ac:dyDescent="0.25">
      <c r="A25" s="51">
        <v>2017</v>
      </c>
      <c r="B25" s="41" t="s">
        <v>101</v>
      </c>
      <c r="C25" s="52" t="s">
        <v>24</v>
      </c>
      <c r="D25" s="55">
        <v>30200100</v>
      </c>
      <c r="E25" s="10" t="s">
        <v>122</v>
      </c>
      <c r="F25" s="10" t="str">
        <f>VLOOKUP($D25,Article!$B:$E,4,0)</f>
        <v>Dentrifice</v>
      </c>
      <c r="G25" s="9" t="s">
        <v>41</v>
      </c>
      <c r="H25" s="54" t="s">
        <v>22</v>
      </c>
      <c r="I25" s="56">
        <v>46</v>
      </c>
      <c r="J25" s="56">
        <v>51</v>
      </c>
      <c r="K25" s="66"/>
      <c r="L25" s="63"/>
      <c r="M25" s="56"/>
      <c r="N25" s="61"/>
      <c r="O25" s="60" t="s">
        <v>1</v>
      </c>
      <c r="P25" s="56">
        <v>22000</v>
      </c>
      <c r="Q25" s="57"/>
      <c r="R25" s="10" t="s">
        <v>88</v>
      </c>
      <c r="S25" s="76">
        <v>2200</v>
      </c>
      <c r="T25" s="55" t="s">
        <v>98</v>
      </c>
      <c r="U25" s="10">
        <v>15960</v>
      </c>
      <c r="V25" s="13">
        <v>15960</v>
      </c>
      <c r="W25" s="62">
        <v>43091</v>
      </c>
      <c r="X25" s="49" t="s">
        <v>182</v>
      </c>
      <c r="Y25" s="13">
        <v>6040</v>
      </c>
      <c r="Z25" s="17">
        <v>0.72545454545454546</v>
      </c>
      <c r="AB25" s="62">
        <v>43052</v>
      </c>
      <c r="AC25" s="62">
        <v>43091</v>
      </c>
    </row>
    <row r="26" spans="1:37" x14ac:dyDescent="0.25">
      <c r="A26" s="51">
        <v>2018</v>
      </c>
      <c r="B26" s="41" t="s">
        <v>102</v>
      </c>
      <c r="C26" s="52" t="s">
        <v>13</v>
      </c>
      <c r="D26" s="55">
        <v>30200110</v>
      </c>
      <c r="E26" s="10" t="s">
        <v>108</v>
      </c>
      <c r="F26" s="10" t="str">
        <f>VLOOKUP($D26,Article!$B:$E,4,0)</f>
        <v>Dentrifice</v>
      </c>
      <c r="G26" s="9" t="s">
        <v>41</v>
      </c>
      <c r="H26" s="54" t="s">
        <v>22</v>
      </c>
      <c r="I26" s="56">
        <v>3</v>
      </c>
      <c r="J26" s="56">
        <v>7</v>
      </c>
      <c r="K26" s="55"/>
      <c r="L26" s="56"/>
      <c r="M26" s="56"/>
      <c r="N26" s="61">
        <v>0.2</v>
      </c>
      <c r="O26" s="60" t="s">
        <v>1</v>
      </c>
      <c r="P26" s="56">
        <v>2400</v>
      </c>
      <c r="Q26" s="57"/>
      <c r="R26" s="10" t="s">
        <v>89</v>
      </c>
      <c r="S26" s="76">
        <v>300</v>
      </c>
      <c r="T26" s="55" t="s">
        <v>95</v>
      </c>
      <c r="U26" s="10">
        <v>0</v>
      </c>
      <c r="V26" s="13">
        <v>2400</v>
      </c>
      <c r="W26" s="62">
        <v>43147</v>
      </c>
      <c r="X26" s="49" t="s">
        <v>183</v>
      </c>
      <c r="Y26" s="13">
        <v>2400</v>
      </c>
      <c r="Z26" s="17">
        <v>0</v>
      </c>
      <c r="AB26" s="62">
        <v>43115</v>
      </c>
      <c r="AC26" s="62">
        <v>43147</v>
      </c>
    </row>
    <row r="27" spans="1:37" x14ac:dyDescent="0.25">
      <c r="A27" s="51">
        <v>2018</v>
      </c>
      <c r="B27" s="41" t="s">
        <v>103</v>
      </c>
      <c r="C27" s="52" t="s">
        <v>13</v>
      </c>
      <c r="D27" s="55">
        <v>30203910</v>
      </c>
      <c r="E27" s="10" t="s">
        <v>123</v>
      </c>
      <c r="F27" s="10" t="str">
        <f>VLOOKUP($D27,Article!$B:$E,4,0)</f>
        <v>Dentrifice</v>
      </c>
      <c r="G27" s="9" t="s">
        <v>41</v>
      </c>
      <c r="H27" s="54" t="s">
        <v>23</v>
      </c>
      <c r="I27" s="56">
        <v>3</v>
      </c>
      <c r="J27" s="56">
        <v>7</v>
      </c>
      <c r="K27" s="55"/>
      <c r="L27" s="56"/>
      <c r="M27" s="56"/>
      <c r="N27" s="61">
        <v>0.15</v>
      </c>
      <c r="O27" s="60" t="s">
        <v>1</v>
      </c>
      <c r="P27" s="56">
        <v>0</v>
      </c>
      <c r="Q27" s="57"/>
      <c r="R27" s="10" t="s">
        <v>89</v>
      </c>
      <c r="S27" s="76">
        <v>0</v>
      </c>
      <c r="T27" s="55" t="s">
        <v>96</v>
      </c>
      <c r="U27" s="10">
        <v>0</v>
      </c>
      <c r="V27" s="13">
        <v>0</v>
      </c>
      <c r="W27" s="62">
        <v>43147</v>
      </c>
      <c r="X27" s="49" t="s">
        <v>184</v>
      </c>
      <c r="Y27" s="13">
        <v>0</v>
      </c>
      <c r="Z27" s="17" t="e">
        <v>#DIV/0!</v>
      </c>
      <c r="AB27" s="62">
        <v>43115</v>
      </c>
      <c r="AC27" s="62">
        <v>43147</v>
      </c>
      <c r="AJ27" s="55"/>
      <c r="AK27" s="55"/>
    </row>
    <row r="28" spans="1:37" x14ac:dyDescent="0.25">
      <c r="A28" s="51">
        <v>2018</v>
      </c>
      <c r="B28" s="40" t="s">
        <v>104</v>
      </c>
      <c r="C28" s="52" t="s">
        <v>13</v>
      </c>
      <c r="D28" s="55">
        <v>30203919</v>
      </c>
      <c r="E28" s="10" t="s">
        <v>110</v>
      </c>
      <c r="F28" s="10" t="str">
        <f>VLOOKUP($D28,Article!$B:$E,4,0)</f>
        <v>Brosse à dent</v>
      </c>
      <c r="G28" s="9" t="s">
        <v>41</v>
      </c>
      <c r="H28" s="54" t="s">
        <v>23</v>
      </c>
      <c r="I28" s="56">
        <v>3</v>
      </c>
      <c r="J28" s="56">
        <v>7</v>
      </c>
      <c r="K28" s="55"/>
      <c r="L28" s="56"/>
      <c r="M28" s="56"/>
      <c r="N28" s="61">
        <v>0.18</v>
      </c>
      <c r="O28" s="60" t="s">
        <v>1</v>
      </c>
      <c r="P28" s="79">
        <v>0</v>
      </c>
      <c r="Q28" s="57"/>
      <c r="R28" s="10" t="s">
        <v>89</v>
      </c>
      <c r="S28" s="76">
        <v>0</v>
      </c>
      <c r="T28" s="55" t="s">
        <v>97</v>
      </c>
      <c r="U28" s="10">
        <v>0</v>
      </c>
      <c r="V28" s="13">
        <v>0</v>
      </c>
      <c r="W28" s="62">
        <v>43147</v>
      </c>
      <c r="X28" s="49" t="s">
        <v>185</v>
      </c>
      <c r="Y28" s="13">
        <v>0</v>
      </c>
      <c r="Z28" s="17" t="e">
        <v>#DIV/0!</v>
      </c>
      <c r="AB28" s="62">
        <v>43115</v>
      </c>
      <c r="AC28" s="62">
        <v>43147</v>
      </c>
    </row>
    <row r="29" spans="1:37" x14ac:dyDescent="0.25">
      <c r="A29" s="51">
        <v>2018</v>
      </c>
      <c r="B29" s="41" t="s">
        <v>105</v>
      </c>
      <c r="C29" s="52" t="s">
        <v>13</v>
      </c>
      <c r="D29" s="55">
        <v>30203920</v>
      </c>
      <c r="E29" s="10" t="s">
        <v>111</v>
      </c>
      <c r="F29" s="10" t="str">
        <f>VLOOKUP($D29,Article!$B:$E,4,0)</f>
        <v>Brosse à dent</v>
      </c>
      <c r="G29" s="9" t="s">
        <v>41</v>
      </c>
      <c r="H29" s="54" t="s">
        <v>22</v>
      </c>
      <c r="I29" s="56">
        <v>3</v>
      </c>
      <c r="J29" s="56">
        <v>7</v>
      </c>
      <c r="K29" s="66"/>
      <c r="L29" s="63"/>
      <c r="M29" s="56"/>
      <c r="N29" s="61">
        <v>0.15</v>
      </c>
      <c r="O29" s="60" t="s">
        <v>1</v>
      </c>
      <c r="P29" s="56">
        <v>2700</v>
      </c>
      <c r="Q29" s="57"/>
      <c r="R29" s="10" t="s">
        <v>91</v>
      </c>
      <c r="S29" s="76">
        <v>225</v>
      </c>
      <c r="T29" s="55" t="s">
        <v>98</v>
      </c>
      <c r="U29" s="10">
        <v>0</v>
      </c>
      <c r="V29" s="13">
        <v>2700</v>
      </c>
      <c r="W29" s="62">
        <v>43147</v>
      </c>
      <c r="X29" s="49" t="s">
        <v>186</v>
      </c>
      <c r="Y29" s="13">
        <v>2700</v>
      </c>
      <c r="Z29" s="17">
        <v>0</v>
      </c>
      <c r="AB29" s="62">
        <v>43115</v>
      </c>
      <c r="AC29" s="62">
        <v>43147</v>
      </c>
    </row>
    <row r="30" spans="1:37" x14ac:dyDescent="0.25">
      <c r="A30" s="51">
        <v>2018</v>
      </c>
      <c r="B30" s="41" t="s">
        <v>99</v>
      </c>
      <c r="C30" s="52" t="s">
        <v>13</v>
      </c>
      <c r="D30" s="55">
        <v>30203940</v>
      </c>
      <c r="E30" s="10" t="s">
        <v>112</v>
      </c>
      <c r="F30" s="10" t="str">
        <f>VLOOKUP($D30,Article!$B:$E,4,0)</f>
        <v>Brosse à dent</v>
      </c>
      <c r="G30" s="9" t="s">
        <v>41</v>
      </c>
      <c r="H30" s="54" t="s">
        <v>22</v>
      </c>
      <c r="I30" s="56">
        <v>3</v>
      </c>
      <c r="J30" s="56">
        <v>7</v>
      </c>
      <c r="K30" s="66"/>
      <c r="L30" s="63"/>
      <c r="M30" s="55"/>
      <c r="N30" s="61">
        <v>0.25</v>
      </c>
      <c r="O30" s="60" t="s">
        <v>1</v>
      </c>
      <c r="P30" s="56">
        <v>12000</v>
      </c>
      <c r="Q30" s="57"/>
      <c r="R30" s="10" t="s">
        <v>91</v>
      </c>
      <c r="S30" s="76">
        <v>1000</v>
      </c>
      <c r="T30" s="55" t="s">
        <v>95</v>
      </c>
      <c r="U30" s="10">
        <v>0</v>
      </c>
      <c r="V30" s="13">
        <v>12000</v>
      </c>
      <c r="W30" s="62">
        <v>43147</v>
      </c>
      <c r="X30" s="49" t="s">
        <v>187</v>
      </c>
      <c r="Y30" s="13">
        <v>12000</v>
      </c>
      <c r="Z30" s="17">
        <v>0</v>
      </c>
      <c r="AB30" s="62">
        <v>43115</v>
      </c>
      <c r="AC30" s="62">
        <v>43147</v>
      </c>
    </row>
    <row r="31" spans="1:37" x14ac:dyDescent="0.25">
      <c r="A31" s="51">
        <v>2018</v>
      </c>
      <c r="B31" s="40" t="s">
        <v>100</v>
      </c>
      <c r="C31" s="52" t="s">
        <v>13</v>
      </c>
      <c r="D31" s="55">
        <v>30203950</v>
      </c>
      <c r="E31" s="10" t="s">
        <v>113</v>
      </c>
      <c r="F31" s="10" t="str">
        <f>VLOOKUP($D31,Article!$B:$E,4,0)</f>
        <v>Bain de bouche</v>
      </c>
      <c r="G31" s="9" t="s">
        <v>41</v>
      </c>
      <c r="H31" s="54" t="s">
        <v>22</v>
      </c>
      <c r="I31" s="55">
        <v>4</v>
      </c>
      <c r="J31" s="55">
        <v>9</v>
      </c>
      <c r="K31" s="55"/>
      <c r="L31" s="56"/>
      <c r="M31" s="55"/>
      <c r="N31" s="61">
        <v>0.25</v>
      </c>
      <c r="O31" s="60" t="s">
        <v>1</v>
      </c>
      <c r="P31" s="56">
        <v>0</v>
      </c>
      <c r="Q31" s="57"/>
      <c r="R31" s="10" t="s">
        <v>89</v>
      </c>
      <c r="S31" s="76">
        <v>0</v>
      </c>
      <c r="T31" s="55" t="s">
        <v>96</v>
      </c>
      <c r="U31" s="10">
        <v>0</v>
      </c>
      <c r="V31" s="13">
        <v>0</v>
      </c>
      <c r="W31" s="62">
        <v>43161</v>
      </c>
      <c r="X31" s="49" t="s">
        <v>188</v>
      </c>
      <c r="Y31" s="13">
        <v>0</v>
      </c>
      <c r="Z31" s="17" t="e">
        <v>#DIV/0!</v>
      </c>
      <c r="AB31" s="62">
        <v>43122</v>
      </c>
      <c r="AC31" s="62">
        <v>43161</v>
      </c>
    </row>
    <row r="32" spans="1:37" x14ac:dyDescent="0.25">
      <c r="A32" s="51">
        <v>2018</v>
      </c>
      <c r="B32" s="41" t="s">
        <v>101</v>
      </c>
      <c r="C32" s="52" t="s">
        <v>13</v>
      </c>
      <c r="D32" s="55">
        <v>30203960</v>
      </c>
      <c r="E32" s="10" t="s">
        <v>114</v>
      </c>
      <c r="F32" s="10" t="str">
        <f>VLOOKUP($D32,Article!$B:$E,4,0)</f>
        <v>Bain de bouche</v>
      </c>
      <c r="G32" s="9" t="s">
        <v>41</v>
      </c>
      <c r="H32" s="54" t="s">
        <v>22</v>
      </c>
      <c r="I32" s="59">
        <v>4</v>
      </c>
      <c r="J32" s="56">
        <v>9</v>
      </c>
      <c r="K32" s="66"/>
      <c r="L32" s="63"/>
      <c r="M32" s="55"/>
      <c r="N32" s="61">
        <v>0.33</v>
      </c>
      <c r="O32" s="60" t="s">
        <v>1</v>
      </c>
      <c r="P32" s="56">
        <v>1200</v>
      </c>
      <c r="Q32" s="57"/>
      <c r="R32" s="10" t="s">
        <v>88</v>
      </c>
      <c r="S32" s="76">
        <v>120</v>
      </c>
      <c r="T32" s="55" t="s">
        <v>97</v>
      </c>
      <c r="U32" s="10">
        <v>0</v>
      </c>
      <c r="V32" s="13">
        <v>1200</v>
      </c>
      <c r="W32" s="62">
        <v>43161</v>
      </c>
      <c r="X32" s="49" t="s">
        <v>189</v>
      </c>
      <c r="Y32" s="13">
        <v>1200</v>
      </c>
      <c r="Z32" s="17">
        <v>0</v>
      </c>
      <c r="AB32" s="62">
        <v>43122</v>
      </c>
      <c r="AC32" s="62">
        <v>43161</v>
      </c>
    </row>
    <row r="33" spans="1:29" x14ac:dyDescent="0.25">
      <c r="A33" s="51">
        <v>2018</v>
      </c>
      <c r="B33" s="41" t="s">
        <v>102</v>
      </c>
      <c r="C33" s="52" t="s">
        <v>16</v>
      </c>
      <c r="D33" s="53">
        <v>30205029</v>
      </c>
      <c r="E33" s="10" t="s">
        <v>115</v>
      </c>
      <c r="F33" s="10" t="str">
        <f>VLOOKUP($D33,Article!$B:$E,4,0)</f>
        <v>Bain de bouche</v>
      </c>
      <c r="G33" s="9" t="s">
        <v>41</v>
      </c>
      <c r="H33" s="54" t="s">
        <v>22</v>
      </c>
      <c r="I33" s="56">
        <v>52</v>
      </c>
      <c r="J33" s="56">
        <v>5</v>
      </c>
      <c r="K33" s="66"/>
      <c r="L33" s="63"/>
      <c r="M33" s="56"/>
      <c r="N33" s="61">
        <v>0.33</v>
      </c>
      <c r="O33" s="60" t="s">
        <v>1</v>
      </c>
      <c r="P33" s="56">
        <v>1416</v>
      </c>
      <c r="Q33" s="57"/>
      <c r="R33" s="10" t="s">
        <v>89</v>
      </c>
      <c r="S33" s="76">
        <v>177</v>
      </c>
      <c r="T33" s="55" t="s">
        <v>98</v>
      </c>
      <c r="U33" s="10">
        <v>0</v>
      </c>
      <c r="V33" s="13">
        <v>1416</v>
      </c>
      <c r="W33" s="62">
        <v>43133</v>
      </c>
      <c r="X33" s="49" t="s">
        <v>190</v>
      </c>
      <c r="Y33" s="13">
        <v>1416</v>
      </c>
      <c r="Z33" s="17">
        <v>0</v>
      </c>
      <c r="AB33" s="62">
        <v>43458</v>
      </c>
      <c r="AC33" s="62">
        <v>43133</v>
      </c>
    </row>
    <row r="34" spans="1:29" x14ac:dyDescent="0.25">
      <c r="A34" s="51">
        <v>2018</v>
      </c>
      <c r="B34" s="41" t="s">
        <v>103</v>
      </c>
      <c r="C34" s="52" t="s">
        <v>16</v>
      </c>
      <c r="D34" s="53">
        <v>30218310</v>
      </c>
      <c r="E34" s="10" t="s">
        <v>116</v>
      </c>
      <c r="F34" s="10" t="str">
        <f>VLOOKUP($D34,Article!$B:$E,4,0)</f>
        <v>Bain de bouche</v>
      </c>
      <c r="G34" s="9" t="s">
        <v>41</v>
      </c>
      <c r="H34" s="54" t="s">
        <v>22</v>
      </c>
      <c r="I34" s="56">
        <v>52</v>
      </c>
      <c r="J34" s="56">
        <v>5</v>
      </c>
      <c r="K34" s="66"/>
      <c r="L34" s="63"/>
      <c r="M34" s="56"/>
      <c r="N34" s="61">
        <v>0.25</v>
      </c>
      <c r="O34" s="60" t="s">
        <v>1</v>
      </c>
      <c r="P34" s="56">
        <v>1200</v>
      </c>
      <c r="Q34" s="57"/>
      <c r="R34" s="10" t="s">
        <v>89</v>
      </c>
      <c r="S34" s="76">
        <v>150</v>
      </c>
      <c r="T34" s="55" t="s">
        <v>95</v>
      </c>
      <c r="U34" s="10">
        <v>0</v>
      </c>
      <c r="V34" s="13">
        <v>1200</v>
      </c>
      <c r="W34" s="62">
        <v>43133</v>
      </c>
      <c r="X34" s="49" t="s">
        <v>191</v>
      </c>
      <c r="Y34" s="13">
        <v>1200</v>
      </c>
      <c r="Z34" s="17">
        <v>0</v>
      </c>
      <c r="AB34" s="62">
        <v>43458</v>
      </c>
      <c r="AC34" s="62">
        <v>43133</v>
      </c>
    </row>
    <row r="35" spans="1:29" x14ac:dyDescent="0.25">
      <c r="A35" s="51">
        <v>2018</v>
      </c>
      <c r="B35" s="40" t="s">
        <v>104</v>
      </c>
      <c r="C35" s="52" t="s">
        <v>13</v>
      </c>
      <c r="D35" s="55">
        <v>30200080</v>
      </c>
      <c r="E35" s="10" t="s">
        <v>106</v>
      </c>
      <c r="F35" s="10" t="str">
        <f>VLOOKUP($D35,Article!$B:$E,4,0)</f>
        <v>Dentrifice</v>
      </c>
      <c r="G35" s="9" t="s">
        <v>41</v>
      </c>
      <c r="H35" s="54" t="s">
        <v>22</v>
      </c>
      <c r="I35" s="56">
        <v>4</v>
      </c>
      <c r="J35" s="56">
        <v>9</v>
      </c>
      <c r="K35" s="66"/>
      <c r="L35" s="63"/>
      <c r="M35" s="55"/>
      <c r="N35" s="61">
        <v>0.25</v>
      </c>
      <c r="O35" s="60" t="s">
        <v>1</v>
      </c>
      <c r="P35" s="56">
        <v>510</v>
      </c>
      <c r="Q35" s="57"/>
      <c r="R35" s="10" t="s">
        <v>89</v>
      </c>
      <c r="S35" s="76">
        <v>63.800000000000004</v>
      </c>
      <c r="T35" s="55" t="s">
        <v>96</v>
      </c>
      <c r="U35" s="10">
        <v>0</v>
      </c>
      <c r="V35" s="13">
        <v>510</v>
      </c>
      <c r="W35" s="62">
        <v>43161</v>
      </c>
      <c r="X35" s="49" t="s">
        <v>192</v>
      </c>
      <c r="Y35" s="13">
        <v>510</v>
      </c>
      <c r="Z35" s="17">
        <v>0</v>
      </c>
      <c r="AB35" s="62">
        <v>43122</v>
      </c>
      <c r="AC35" s="62">
        <v>43161</v>
      </c>
    </row>
    <row r="36" spans="1:29" x14ac:dyDescent="0.25">
      <c r="A36" s="51">
        <v>2018</v>
      </c>
      <c r="B36" s="41" t="s">
        <v>105</v>
      </c>
      <c r="C36" s="52" t="s">
        <v>16</v>
      </c>
      <c r="D36" s="55">
        <v>30200100</v>
      </c>
      <c r="E36" s="10" t="s">
        <v>109</v>
      </c>
      <c r="F36" s="10" t="str">
        <f>VLOOKUP($D36,Article!$B:$E,4,0)</f>
        <v>Dentrifice</v>
      </c>
      <c r="G36" s="9" t="s">
        <v>41</v>
      </c>
      <c r="H36" s="54" t="s">
        <v>22</v>
      </c>
      <c r="I36" s="56">
        <v>52</v>
      </c>
      <c r="J36" s="56">
        <v>5</v>
      </c>
      <c r="K36" s="66"/>
      <c r="L36" s="63"/>
      <c r="M36" s="56"/>
      <c r="N36" s="61">
        <v>0.12</v>
      </c>
      <c r="O36" s="60" t="s">
        <v>1</v>
      </c>
      <c r="P36" s="56">
        <v>870</v>
      </c>
      <c r="Q36" s="57"/>
      <c r="R36" s="10" t="s">
        <v>89</v>
      </c>
      <c r="S36" s="76">
        <v>108.8</v>
      </c>
      <c r="T36" s="55" t="s">
        <v>97</v>
      </c>
      <c r="U36" s="10">
        <v>0</v>
      </c>
      <c r="V36" s="13">
        <v>870</v>
      </c>
      <c r="W36" s="62">
        <v>43133</v>
      </c>
      <c r="X36" s="49" t="s">
        <v>193</v>
      </c>
      <c r="Y36" s="13">
        <v>870</v>
      </c>
      <c r="Z36" s="17">
        <v>0</v>
      </c>
      <c r="AB36" s="62">
        <v>43458</v>
      </c>
      <c r="AC36" s="62">
        <v>43133</v>
      </c>
    </row>
    <row r="37" spans="1:29" x14ac:dyDescent="0.25">
      <c r="A37" s="51">
        <v>2018</v>
      </c>
      <c r="B37" s="41" t="s">
        <v>99</v>
      </c>
      <c r="C37" s="52" t="s">
        <v>13</v>
      </c>
      <c r="D37" s="55">
        <v>30200110</v>
      </c>
      <c r="E37" s="10" t="s">
        <v>108</v>
      </c>
      <c r="F37" s="10" t="str">
        <f>VLOOKUP($D37,Article!$B:$E,4,0)</f>
        <v>Dentrifice</v>
      </c>
      <c r="G37" s="9" t="s">
        <v>41</v>
      </c>
      <c r="H37" s="54" t="s">
        <v>22</v>
      </c>
      <c r="I37" s="59">
        <v>4</v>
      </c>
      <c r="J37" s="59">
        <v>9</v>
      </c>
      <c r="K37" s="66"/>
      <c r="L37" s="63"/>
      <c r="M37" s="55"/>
      <c r="N37" s="61">
        <v>0.12</v>
      </c>
      <c r="O37" s="60" t="s">
        <v>1</v>
      </c>
      <c r="P37" s="56">
        <v>880</v>
      </c>
      <c r="Q37" s="57"/>
      <c r="R37" s="10" t="s">
        <v>88</v>
      </c>
      <c r="S37" s="76">
        <v>88</v>
      </c>
      <c r="T37" s="55" t="s">
        <v>98</v>
      </c>
      <c r="U37" s="10">
        <v>0</v>
      </c>
      <c r="V37" s="13">
        <v>880</v>
      </c>
      <c r="W37" s="62">
        <v>43161</v>
      </c>
      <c r="X37" s="49" t="s">
        <v>194</v>
      </c>
      <c r="Y37" s="13">
        <v>880</v>
      </c>
      <c r="Z37" s="17">
        <v>0</v>
      </c>
      <c r="AB37" s="62">
        <v>43122</v>
      </c>
      <c r="AC37" s="62">
        <v>43161</v>
      </c>
    </row>
    <row r="38" spans="1:29" x14ac:dyDescent="0.25">
      <c r="A38" s="51">
        <v>2018</v>
      </c>
      <c r="B38" s="40" t="s">
        <v>100</v>
      </c>
      <c r="C38" s="52" t="s">
        <v>13</v>
      </c>
      <c r="D38" s="55">
        <v>30203910</v>
      </c>
      <c r="E38" s="10" t="s">
        <v>124</v>
      </c>
      <c r="F38" s="10" t="str">
        <f>VLOOKUP($D38,Article!$B:$E,4,0)</f>
        <v>Dentrifice</v>
      </c>
      <c r="G38" s="9" t="s">
        <v>41</v>
      </c>
      <c r="H38" s="54" t="s">
        <v>22</v>
      </c>
      <c r="I38" s="59">
        <v>4</v>
      </c>
      <c r="J38" s="56">
        <v>9</v>
      </c>
      <c r="K38" s="66"/>
      <c r="L38" s="63"/>
      <c r="M38" s="55"/>
      <c r="N38" s="61">
        <v>0.33</v>
      </c>
      <c r="O38" s="60" t="s">
        <v>1</v>
      </c>
      <c r="P38" s="56">
        <v>338</v>
      </c>
      <c r="Q38" s="57"/>
      <c r="R38" s="10" t="s">
        <v>89</v>
      </c>
      <c r="S38" s="76">
        <v>42.300000000000004</v>
      </c>
      <c r="T38" s="55" t="s">
        <v>95</v>
      </c>
      <c r="U38" s="10">
        <v>0</v>
      </c>
      <c r="V38" s="13">
        <v>338</v>
      </c>
      <c r="W38" s="62">
        <v>43161</v>
      </c>
      <c r="X38" s="49" t="s">
        <v>195</v>
      </c>
      <c r="Y38" s="13">
        <v>338</v>
      </c>
      <c r="Z38" s="17">
        <v>0</v>
      </c>
      <c r="AB38" s="62">
        <v>43122</v>
      </c>
      <c r="AC38" s="62">
        <v>43161</v>
      </c>
    </row>
    <row r="39" spans="1:29" x14ac:dyDescent="0.25">
      <c r="A39" s="51">
        <v>2018</v>
      </c>
      <c r="B39" s="41" t="s">
        <v>101</v>
      </c>
      <c r="C39" s="52" t="s">
        <v>16</v>
      </c>
      <c r="D39" s="55">
        <v>30203919</v>
      </c>
      <c r="E39" s="10" t="s">
        <v>110</v>
      </c>
      <c r="F39" s="10" t="str">
        <f>VLOOKUP($D39,Article!$B:$E,4,0)</f>
        <v>Brosse à dent</v>
      </c>
      <c r="G39" s="9" t="s">
        <v>41</v>
      </c>
      <c r="H39" s="54" t="s">
        <v>22</v>
      </c>
      <c r="I39" s="56">
        <v>52</v>
      </c>
      <c r="J39" s="56">
        <v>5</v>
      </c>
      <c r="K39" s="66"/>
      <c r="L39" s="63"/>
      <c r="M39" s="55"/>
      <c r="N39" s="61">
        <v>0.25</v>
      </c>
      <c r="O39" s="60" t="s">
        <v>1</v>
      </c>
      <c r="P39" s="56">
        <v>880</v>
      </c>
      <c r="Q39" s="57"/>
      <c r="R39" s="10" t="s">
        <v>88</v>
      </c>
      <c r="S39" s="76">
        <v>88</v>
      </c>
      <c r="T39" s="55" t="s">
        <v>96</v>
      </c>
      <c r="U39" s="10">
        <v>0</v>
      </c>
      <c r="V39" s="13">
        <v>880</v>
      </c>
      <c r="W39" s="62">
        <v>43133</v>
      </c>
      <c r="X39" s="49" t="s">
        <v>196</v>
      </c>
      <c r="Y39" s="13">
        <v>880</v>
      </c>
      <c r="Z39" s="17">
        <v>0</v>
      </c>
      <c r="AB39" s="62">
        <v>43458</v>
      </c>
      <c r="AC39" s="62">
        <v>43133</v>
      </c>
    </row>
    <row r="40" spans="1:29" x14ac:dyDescent="0.25">
      <c r="A40" s="51">
        <v>2018</v>
      </c>
      <c r="B40" s="41" t="s">
        <v>102</v>
      </c>
      <c r="C40" s="52" t="s">
        <v>16</v>
      </c>
      <c r="D40" s="55">
        <v>30203920</v>
      </c>
      <c r="E40" s="10" t="s">
        <v>111</v>
      </c>
      <c r="F40" s="10" t="str">
        <f>VLOOKUP($D40,Article!$B:$E,4,0)</f>
        <v>Brosse à dent</v>
      </c>
      <c r="G40" s="9" t="s">
        <v>41</v>
      </c>
      <c r="H40" s="54" t="s">
        <v>22</v>
      </c>
      <c r="I40" s="56">
        <v>52</v>
      </c>
      <c r="J40" s="56">
        <v>5</v>
      </c>
      <c r="K40" s="66"/>
      <c r="L40" s="63"/>
      <c r="M40" s="55"/>
      <c r="N40" s="61">
        <v>0.25</v>
      </c>
      <c r="O40" s="60" t="s">
        <v>1</v>
      </c>
      <c r="P40" s="56">
        <v>74</v>
      </c>
      <c r="Q40" s="57"/>
      <c r="R40" s="10" t="s">
        <v>90</v>
      </c>
      <c r="S40" s="76">
        <v>12.4</v>
      </c>
      <c r="T40" s="55" t="s">
        <v>97</v>
      </c>
      <c r="U40" s="10">
        <v>0</v>
      </c>
      <c r="V40" s="13">
        <v>74</v>
      </c>
      <c r="W40" s="62">
        <v>43133</v>
      </c>
      <c r="X40" s="49" t="s">
        <v>197</v>
      </c>
      <c r="Y40" s="13">
        <v>74</v>
      </c>
      <c r="Z40" s="17">
        <v>0</v>
      </c>
      <c r="AB40" s="62">
        <v>43458</v>
      </c>
      <c r="AC40" s="62">
        <v>43133</v>
      </c>
    </row>
    <row r="41" spans="1:29" x14ac:dyDescent="0.25">
      <c r="A41" s="51">
        <v>2018</v>
      </c>
      <c r="B41" s="41" t="s">
        <v>103</v>
      </c>
      <c r="C41" s="52" t="s">
        <v>16</v>
      </c>
      <c r="D41" s="55">
        <v>30203940</v>
      </c>
      <c r="E41" s="10" t="s">
        <v>112</v>
      </c>
      <c r="F41" s="10" t="str">
        <f>VLOOKUP($D41,Article!$B:$E,4,0)</f>
        <v>Brosse à dent</v>
      </c>
      <c r="G41" s="9" t="s">
        <v>41</v>
      </c>
      <c r="H41" s="54" t="s">
        <v>22</v>
      </c>
      <c r="I41" s="56">
        <v>52</v>
      </c>
      <c r="J41" s="56">
        <v>5</v>
      </c>
      <c r="K41" s="66"/>
      <c r="L41" s="63"/>
      <c r="M41" s="55"/>
      <c r="N41" s="61">
        <v>0.33</v>
      </c>
      <c r="O41" s="60" t="s">
        <v>1</v>
      </c>
      <c r="P41" s="56">
        <v>194</v>
      </c>
      <c r="Q41" s="57"/>
      <c r="R41" s="10" t="s">
        <v>90</v>
      </c>
      <c r="S41" s="76">
        <v>32.4</v>
      </c>
      <c r="T41" s="55" t="s">
        <v>98</v>
      </c>
      <c r="U41" s="10">
        <v>0</v>
      </c>
      <c r="V41" s="13">
        <v>194</v>
      </c>
      <c r="W41" s="62">
        <v>43133</v>
      </c>
      <c r="X41" s="49" t="s">
        <v>198</v>
      </c>
      <c r="Y41" s="13">
        <v>194</v>
      </c>
      <c r="Z41" s="17">
        <v>0</v>
      </c>
      <c r="AB41" s="62">
        <v>43458</v>
      </c>
      <c r="AC41" s="62">
        <v>43133</v>
      </c>
    </row>
    <row r="42" spans="1:29" x14ac:dyDescent="0.25">
      <c r="A42" s="51">
        <v>2018</v>
      </c>
      <c r="B42" s="40" t="s">
        <v>104</v>
      </c>
      <c r="C42" s="52" t="s">
        <v>16</v>
      </c>
      <c r="D42" s="55">
        <v>30203950</v>
      </c>
      <c r="E42" s="10" t="s">
        <v>113</v>
      </c>
      <c r="F42" s="10" t="str">
        <f>VLOOKUP($D42,Article!$B:$E,4,0)</f>
        <v>Bain de bouche</v>
      </c>
      <c r="G42" s="9" t="s">
        <v>41</v>
      </c>
      <c r="H42" s="54" t="s">
        <v>22</v>
      </c>
      <c r="I42" s="56">
        <v>52</v>
      </c>
      <c r="J42" s="56">
        <v>5</v>
      </c>
      <c r="K42" s="66"/>
      <c r="L42" s="63"/>
      <c r="M42" s="55"/>
      <c r="N42" s="61">
        <v>0.33</v>
      </c>
      <c r="O42" s="60" t="s">
        <v>1</v>
      </c>
      <c r="P42" s="56">
        <v>194</v>
      </c>
      <c r="Q42" s="57"/>
      <c r="R42" s="10" t="s">
        <v>90</v>
      </c>
      <c r="S42" s="76">
        <v>32.4</v>
      </c>
      <c r="T42" s="55" t="s">
        <v>95</v>
      </c>
      <c r="U42" s="10">
        <v>0</v>
      </c>
      <c r="V42" s="13">
        <v>194</v>
      </c>
      <c r="W42" s="62">
        <v>43133</v>
      </c>
      <c r="X42" s="49" t="s">
        <v>199</v>
      </c>
      <c r="Y42" s="13">
        <v>194</v>
      </c>
      <c r="Z42" s="17">
        <v>0</v>
      </c>
      <c r="AB42" s="62">
        <v>43458</v>
      </c>
      <c r="AC42" s="62">
        <v>43133</v>
      </c>
    </row>
    <row r="43" spans="1:29" x14ac:dyDescent="0.25">
      <c r="A43" s="51">
        <v>2018</v>
      </c>
      <c r="B43" s="41" t="s">
        <v>105</v>
      </c>
      <c r="C43" s="52" t="s">
        <v>13</v>
      </c>
      <c r="D43" s="55">
        <v>30203960</v>
      </c>
      <c r="E43" s="10" t="s">
        <v>114</v>
      </c>
      <c r="F43" s="10" t="str">
        <f>VLOOKUP($D43,Article!$B:$E,4,0)</f>
        <v>Bain de bouche</v>
      </c>
      <c r="G43" s="9" t="s">
        <v>41</v>
      </c>
      <c r="H43" s="54" t="s">
        <v>22</v>
      </c>
      <c r="I43" s="56">
        <v>4</v>
      </c>
      <c r="J43" s="56">
        <v>9</v>
      </c>
      <c r="K43" s="66"/>
      <c r="L43" s="63"/>
      <c r="M43" s="55"/>
      <c r="N43" s="61">
        <v>0.25</v>
      </c>
      <c r="O43" s="60" t="s">
        <v>1</v>
      </c>
      <c r="P43" s="56">
        <v>0</v>
      </c>
      <c r="Q43" s="57"/>
      <c r="R43" s="10" t="s">
        <v>89</v>
      </c>
      <c r="S43" s="76">
        <v>0</v>
      </c>
      <c r="T43" s="55" t="s">
        <v>96</v>
      </c>
      <c r="U43" s="10">
        <v>0</v>
      </c>
      <c r="V43" s="13">
        <v>0</v>
      </c>
      <c r="W43" s="62">
        <v>43161</v>
      </c>
      <c r="X43" s="49" t="s">
        <v>200</v>
      </c>
      <c r="Y43" s="13">
        <v>0</v>
      </c>
      <c r="Z43" s="17" t="e">
        <v>#DIV/0!</v>
      </c>
      <c r="AB43" s="62">
        <v>43122</v>
      </c>
      <c r="AC43" s="62">
        <v>43161</v>
      </c>
    </row>
    <row r="44" spans="1:29" x14ac:dyDescent="0.25">
      <c r="A44" s="51">
        <v>2018</v>
      </c>
      <c r="B44" s="41" t="s">
        <v>99</v>
      </c>
      <c r="C44" s="52" t="s">
        <v>16</v>
      </c>
      <c r="D44" s="53">
        <v>30205029</v>
      </c>
      <c r="E44" s="10" t="s">
        <v>115</v>
      </c>
      <c r="F44" s="10" t="str">
        <f>VLOOKUP($D44,Article!$B:$E,4,0)</f>
        <v>Bain de bouche</v>
      </c>
      <c r="G44" s="9" t="s">
        <v>41</v>
      </c>
      <c r="H44" s="54" t="s">
        <v>22</v>
      </c>
      <c r="I44" s="55">
        <v>52</v>
      </c>
      <c r="J44" s="55">
        <v>5</v>
      </c>
      <c r="K44" s="55"/>
      <c r="L44" s="56"/>
      <c r="M44" s="55"/>
      <c r="N44" s="61">
        <v>0.12</v>
      </c>
      <c r="O44" s="60" t="s">
        <v>1</v>
      </c>
      <c r="P44" s="56">
        <v>310</v>
      </c>
      <c r="Q44" s="57"/>
      <c r="R44" s="10" t="s">
        <v>88</v>
      </c>
      <c r="S44" s="76">
        <v>31</v>
      </c>
      <c r="T44" s="55" t="s">
        <v>97</v>
      </c>
      <c r="U44" s="10">
        <v>0</v>
      </c>
      <c r="V44" s="13">
        <v>310</v>
      </c>
      <c r="W44" s="62">
        <v>43133</v>
      </c>
      <c r="X44" s="49" t="s">
        <v>201</v>
      </c>
      <c r="Y44" s="13">
        <v>310</v>
      </c>
      <c r="Z44" s="17">
        <v>0</v>
      </c>
      <c r="AB44" s="62">
        <v>43458</v>
      </c>
      <c r="AC44" s="62">
        <v>43133</v>
      </c>
    </row>
    <row r="45" spans="1:29" x14ac:dyDescent="0.25">
      <c r="A45" s="51">
        <v>2018</v>
      </c>
      <c r="B45" s="40" t="s">
        <v>100</v>
      </c>
      <c r="C45" s="52" t="s">
        <v>16</v>
      </c>
      <c r="D45" s="53">
        <v>30218310</v>
      </c>
      <c r="E45" s="10" t="s">
        <v>116</v>
      </c>
      <c r="F45" s="10" t="str">
        <f>VLOOKUP($D45,Article!$B:$E,4,0)</f>
        <v>Bain de bouche</v>
      </c>
      <c r="G45" s="9" t="s">
        <v>41</v>
      </c>
      <c r="H45" s="54" t="s">
        <v>22</v>
      </c>
      <c r="I45" s="56">
        <v>52</v>
      </c>
      <c r="J45" s="56">
        <v>5</v>
      </c>
      <c r="K45" s="66"/>
      <c r="L45" s="63"/>
      <c r="M45" s="59"/>
      <c r="N45" s="61">
        <v>0.25</v>
      </c>
      <c r="O45" s="60" t="s">
        <v>1</v>
      </c>
      <c r="P45" s="56">
        <v>0</v>
      </c>
      <c r="Q45" s="57"/>
      <c r="R45" s="10" t="s">
        <v>89</v>
      </c>
      <c r="S45" s="76">
        <v>0</v>
      </c>
      <c r="T45" s="55" t="s">
        <v>98</v>
      </c>
      <c r="U45" s="10">
        <v>0</v>
      </c>
      <c r="V45" s="13">
        <v>0</v>
      </c>
      <c r="W45" s="62">
        <v>43133</v>
      </c>
      <c r="X45" s="49" t="s">
        <v>202</v>
      </c>
      <c r="Y45" s="13">
        <v>0</v>
      </c>
      <c r="Z45" s="17" t="e">
        <v>#DIV/0!</v>
      </c>
      <c r="AB45" s="62">
        <v>43458</v>
      </c>
      <c r="AC45" s="62">
        <v>43133</v>
      </c>
    </row>
    <row r="46" spans="1:29" x14ac:dyDescent="0.25">
      <c r="A46" s="51">
        <v>2018</v>
      </c>
      <c r="B46" s="41" t="s">
        <v>101</v>
      </c>
      <c r="C46" s="52" t="s">
        <v>16</v>
      </c>
      <c r="D46" s="55">
        <v>30200080</v>
      </c>
      <c r="E46" s="10" t="s">
        <v>106</v>
      </c>
      <c r="F46" s="10" t="str">
        <f>VLOOKUP($D46,Article!$B:$E,4,0)</f>
        <v>Dentrifice</v>
      </c>
      <c r="G46" s="9" t="s">
        <v>41</v>
      </c>
      <c r="H46" s="54" t="s">
        <v>22</v>
      </c>
      <c r="I46" s="56">
        <v>52</v>
      </c>
      <c r="J46" s="56">
        <v>5</v>
      </c>
      <c r="K46" s="66"/>
      <c r="L46" s="63"/>
      <c r="M46" s="55"/>
      <c r="N46" s="61">
        <v>0.25</v>
      </c>
      <c r="O46" s="60" t="s">
        <v>1</v>
      </c>
      <c r="P46" s="56">
        <v>96</v>
      </c>
      <c r="Q46" s="57"/>
      <c r="R46" s="10" t="s">
        <v>91</v>
      </c>
      <c r="S46" s="76">
        <v>8</v>
      </c>
      <c r="T46" s="55" t="s">
        <v>95</v>
      </c>
      <c r="U46" s="10">
        <v>0</v>
      </c>
      <c r="V46" s="13">
        <v>96</v>
      </c>
      <c r="W46" s="62">
        <v>43133</v>
      </c>
      <c r="X46" s="49" t="s">
        <v>203</v>
      </c>
      <c r="Y46" s="13">
        <v>96</v>
      </c>
      <c r="Z46" s="17">
        <v>0</v>
      </c>
      <c r="AB46" s="62">
        <v>43458</v>
      </c>
      <c r="AC46" s="62">
        <v>43133</v>
      </c>
    </row>
    <row r="47" spans="1:29" x14ac:dyDescent="0.25">
      <c r="A47" s="51">
        <v>2018</v>
      </c>
      <c r="B47" s="41" t="s">
        <v>102</v>
      </c>
      <c r="C47" s="52" t="s">
        <v>16</v>
      </c>
      <c r="D47" s="55">
        <v>30200100</v>
      </c>
      <c r="E47" s="10" t="s">
        <v>121</v>
      </c>
      <c r="F47" s="10" t="str">
        <f>VLOOKUP($D47,Article!$B:$E,4,0)</f>
        <v>Dentrifice</v>
      </c>
      <c r="G47" s="9" t="s">
        <v>41</v>
      </c>
      <c r="H47" s="54" t="s">
        <v>22</v>
      </c>
      <c r="I47" s="55">
        <v>52</v>
      </c>
      <c r="J47" s="55">
        <v>5</v>
      </c>
      <c r="K47" s="55"/>
      <c r="L47" s="56"/>
      <c r="M47" s="55"/>
      <c r="N47" s="61">
        <v>0.25</v>
      </c>
      <c r="O47" s="60" t="s">
        <v>1</v>
      </c>
      <c r="P47" s="56">
        <v>336</v>
      </c>
      <c r="Q47" s="57"/>
      <c r="R47" s="10" t="s">
        <v>92</v>
      </c>
      <c r="S47" s="76">
        <v>48</v>
      </c>
      <c r="T47" s="55" t="s">
        <v>96</v>
      </c>
      <c r="U47" s="10">
        <v>0</v>
      </c>
      <c r="V47" s="13">
        <v>336</v>
      </c>
      <c r="W47" s="62">
        <v>43133</v>
      </c>
      <c r="X47" s="49" t="s">
        <v>204</v>
      </c>
      <c r="Y47" s="13">
        <v>336</v>
      </c>
      <c r="Z47" s="17">
        <v>0</v>
      </c>
      <c r="AB47" s="62">
        <v>43458</v>
      </c>
      <c r="AC47" s="62">
        <v>43133</v>
      </c>
    </row>
    <row r="48" spans="1:29" x14ac:dyDescent="0.25">
      <c r="A48" s="51">
        <v>2018</v>
      </c>
      <c r="B48" s="41" t="s">
        <v>103</v>
      </c>
      <c r="C48" s="52" t="s">
        <v>16</v>
      </c>
      <c r="D48" s="55">
        <v>30200110</v>
      </c>
      <c r="E48" s="10" t="s">
        <v>108</v>
      </c>
      <c r="F48" s="10" t="str">
        <f>VLOOKUP($D48,Article!$B:$E,4,0)</f>
        <v>Dentrifice</v>
      </c>
      <c r="G48" s="9" t="s">
        <v>41</v>
      </c>
      <c r="H48" s="54" t="s">
        <v>22</v>
      </c>
      <c r="I48" s="55">
        <v>52</v>
      </c>
      <c r="J48" s="55">
        <v>5</v>
      </c>
      <c r="K48" s="55"/>
      <c r="L48" s="56"/>
      <c r="M48" s="55"/>
      <c r="N48" s="61">
        <v>0.25</v>
      </c>
      <c r="O48" s="60" t="s">
        <v>1</v>
      </c>
      <c r="P48" s="56">
        <v>380</v>
      </c>
      <c r="Q48" s="57"/>
      <c r="R48" s="10" t="s">
        <v>88</v>
      </c>
      <c r="S48" s="76">
        <v>38</v>
      </c>
      <c r="T48" s="55" t="s">
        <v>97</v>
      </c>
      <c r="U48" s="10">
        <v>0</v>
      </c>
      <c r="V48" s="13">
        <v>380</v>
      </c>
      <c r="W48" s="62">
        <v>43133</v>
      </c>
      <c r="X48" s="49" t="s">
        <v>205</v>
      </c>
      <c r="Y48" s="13">
        <v>380</v>
      </c>
      <c r="Z48" s="17">
        <v>0</v>
      </c>
      <c r="AB48" s="62">
        <v>43458</v>
      </c>
      <c r="AC48" s="62">
        <v>43133</v>
      </c>
    </row>
    <row r="49" spans="1:29" x14ac:dyDescent="0.25">
      <c r="A49" s="51">
        <v>2018</v>
      </c>
      <c r="B49" s="40" t="s">
        <v>104</v>
      </c>
      <c r="C49" s="52" t="s">
        <v>13</v>
      </c>
      <c r="D49" s="55">
        <v>30203910</v>
      </c>
      <c r="E49" s="10" t="s">
        <v>125</v>
      </c>
      <c r="F49" s="10" t="str">
        <f>VLOOKUP($D49,Article!$B:$E,4,0)</f>
        <v>Dentrifice</v>
      </c>
      <c r="G49" s="9" t="s">
        <v>41</v>
      </c>
      <c r="H49" s="54" t="s">
        <v>22</v>
      </c>
      <c r="I49" s="59">
        <v>4</v>
      </c>
      <c r="J49" s="59">
        <v>9</v>
      </c>
      <c r="K49" s="66"/>
      <c r="L49" s="63"/>
      <c r="M49" s="55"/>
      <c r="N49" s="61">
        <v>0.25</v>
      </c>
      <c r="O49" s="60" t="s">
        <v>1</v>
      </c>
      <c r="P49" s="56">
        <v>160</v>
      </c>
      <c r="Q49" s="57"/>
      <c r="R49" s="10" t="s">
        <v>88</v>
      </c>
      <c r="S49" s="76">
        <v>16</v>
      </c>
      <c r="T49" s="55" t="s">
        <v>98</v>
      </c>
      <c r="U49" s="10">
        <v>0</v>
      </c>
      <c r="V49" s="13">
        <v>160</v>
      </c>
      <c r="W49" s="62">
        <v>43161</v>
      </c>
      <c r="X49" s="49" t="s">
        <v>206</v>
      </c>
      <c r="Y49" s="13">
        <v>160</v>
      </c>
      <c r="Z49" s="17">
        <v>0</v>
      </c>
      <c r="AB49" s="62">
        <v>43122</v>
      </c>
      <c r="AC49" s="62">
        <v>43161</v>
      </c>
    </row>
    <row r="50" spans="1:29" x14ac:dyDescent="0.25">
      <c r="A50" s="51">
        <v>2018</v>
      </c>
      <c r="B50" s="41" t="s">
        <v>105</v>
      </c>
      <c r="C50" s="52" t="s">
        <v>13</v>
      </c>
      <c r="D50" s="55">
        <v>30203919</v>
      </c>
      <c r="E50" s="10" t="s">
        <v>110</v>
      </c>
      <c r="F50" s="10" t="str">
        <f>VLOOKUP($D50,Article!$B:$E,4,0)</f>
        <v>Brosse à dent</v>
      </c>
      <c r="G50" s="9" t="s">
        <v>41</v>
      </c>
      <c r="H50" s="54" t="s">
        <v>22</v>
      </c>
      <c r="I50" s="59">
        <v>4</v>
      </c>
      <c r="J50" s="59">
        <v>9</v>
      </c>
      <c r="K50" s="66"/>
      <c r="L50" s="63"/>
      <c r="M50" s="55"/>
      <c r="N50" s="61">
        <v>0.33</v>
      </c>
      <c r="O50" s="60" t="s">
        <v>1</v>
      </c>
      <c r="P50" s="56">
        <v>1240</v>
      </c>
      <c r="Q50" s="57"/>
      <c r="R50" s="10" t="s">
        <v>88</v>
      </c>
      <c r="S50" s="76">
        <v>124</v>
      </c>
      <c r="T50" s="55" t="s">
        <v>95</v>
      </c>
      <c r="U50" s="10">
        <v>0</v>
      </c>
      <c r="V50" s="13">
        <v>1240</v>
      </c>
      <c r="W50" s="62">
        <v>43161</v>
      </c>
      <c r="X50" s="49" t="s">
        <v>207</v>
      </c>
      <c r="Y50" s="13">
        <v>1240</v>
      </c>
      <c r="Z50" s="17">
        <v>0</v>
      </c>
      <c r="AB50" s="62">
        <v>43122</v>
      </c>
      <c r="AC50" s="62">
        <v>43161</v>
      </c>
    </row>
    <row r="51" spans="1:29" x14ac:dyDescent="0.25">
      <c r="A51" s="51">
        <v>2018</v>
      </c>
      <c r="B51" s="41" t="s">
        <v>99</v>
      </c>
      <c r="C51" s="52" t="s">
        <v>16</v>
      </c>
      <c r="D51" s="55">
        <v>30203920</v>
      </c>
      <c r="E51" s="10" t="s">
        <v>111</v>
      </c>
      <c r="F51" s="10" t="str">
        <f>VLOOKUP($D51,Article!$B:$E,4,0)</f>
        <v>Brosse à dent</v>
      </c>
      <c r="G51" s="9" t="s">
        <v>41</v>
      </c>
      <c r="H51" s="54" t="s">
        <v>22</v>
      </c>
      <c r="I51" s="55">
        <v>52</v>
      </c>
      <c r="J51" s="55">
        <v>5</v>
      </c>
      <c r="K51" s="55"/>
      <c r="L51" s="56"/>
      <c r="M51" s="55"/>
      <c r="N51" s="61">
        <v>0.33</v>
      </c>
      <c r="O51" s="60" t="s">
        <v>1</v>
      </c>
      <c r="P51" s="56">
        <v>540</v>
      </c>
      <c r="Q51" s="57"/>
      <c r="R51" s="10" t="s">
        <v>88</v>
      </c>
      <c r="S51" s="76">
        <v>54</v>
      </c>
      <c r="T51" s="55" t="s">
        <v>96</v>
      </c>
      <c r="U51" s="10">
        <v>0</v>
      </c>
      <c r="V51" s="13">
        <v>540</v>
      </c>
      <c r="W51" s="62">
        <v>43133</v>
      </c>
      <c r="X51" s="49" t="s">
        <v>208</v>
      </c>
      <c r="Y51" s="13">
        <v>540</v>
      </c>
      <c r="Z51" s="17">
        <v>0</v>
      </c>
      <c r="AB51" s="62">
        <v>43458</v>
      </c>
      <c r="AC51" s="62">
        <v>43133</v>
      </c>
    </row>
    <row r="52" spans="1:29" x14ac:dyDescent="0.25">
      <c r="A52" s="51">
        <v>2018</v>
      </c>
      <c r="B52" s="40" t="s">
        <v>100</v>
      </c>
      <c r="C52" s="52" t="s">
        <v>16</v>
      </c>
      <c r="D52" s="55">
        <v>30203940</v>
      </c>
      <c r="E52" s="10" t="s">
        <v>112</v>
      </c>
      <c r="F52" s="10" t="str">
        <f>VLOOKUP($D52,Article!$B:$E,4,0)</f>
        <v>Brosse à dent</v>
      </c>
      <c r="G52" s="9" t="s">
        <v>41</v>
      </c>
      <c r="H52" s="54" t="s">
        <v>22</v>
      </c>
      <c r="I52" s="56">
        <v>50</v>
      </c>
      <c r="J52" s="56">
        <v>3</v>
      </c>
      <c r="K52" s="66"/>
      <c r="L52" s="63"/>
      <c r="M52" s="55"/>
      <c r="N52" s="61">
        <v>0</v>
      </c>
      <c r="O52" s="60" t="s">
        <v>44</v>
      </c>
      <c r="P52" s="56">
        <v>392</v>
      </c>
      <c r="Q52" s="57"/>
      <c r="R52" s="10" t="s">
        <v>89</v>
      </c>
      <c r="S52" s="76">
        <v>49</v>
      </c>
      <c r="T52" s="55" t="s">
        <v>97</v>
      </c>
      <c r="U52" s="10">
        <v>0</v>
      </c>
      <c r="V52" s="13">
        <v>392</v>
      </c>
      <c r="W52" s="62">
        <v>43119</v>
      </c>
      <c r="X52" s="49" t="s">
        <v>209</v>
      </c>
      <c r="Y52" s="13">
        <v>392</v>
      </c>
      <c r="Z52" s="17">
        <v>0</v>
      </c>
      <c r="AB52" s="62">
        <v>43444</v>
      </c>
      <c r="AC52" s="62">
        <v>43119</v>
      </c>
    </row>
    <row r="53" spans="1:29" x14ac:dyDescent="0.25">
      <c r="A53" s="51">
        <v>2018</v>
      </c>
      <c r="B53" s="41" t="s">
        <v>101</v>
      </c>
      <c r="C53" s="52" t="s">
        <v>16</v>
      </c>
      <c r="D53" s="55">
        <v>30203950</v>
      </c>
      <c r="E53" s="10" t="s">
        <v>113</v>
      </c>
      <c r="F53" s="10" t="str">
        <f>VLOOKUP($D53,Article!$B:$E,4,0)</f>
        <v>Bain de bouche</v>
      </c>
      <c r="G53" s="9" t="s">
        <v>41</v>
      </c>
      <c r="H53" s="54" t="s">
        <v>22</v>
      </c>
      <c r="I53" s="56">
        <v>50</v>
      </c>
      <c r="J53" s="56">
        <v>3</v>
      </c>
      <c r="K53" s="66"/>
      <c r="L53" s="63"/>
      <c r="M53" s="55"/>
      <c r="N53" s="61">
        <v>0</v>
      </c>
      <c r="O53" s="60" t="s">
        <v>44</v>
      </c>
      <c r="P53" s="56">
        <v>600</v>
      </c>
      <c r="Q53" s="57"/>
      <c r="R53" s="10" t="s">
        <v>91</v>
      </c>
      <c r="S53" s="76">
        <v>50</v>
      </c>
      <c r="T53" s="55" t="s">
        <v>98</v>
      </c>
      <c r="U53" s="10">
        <v>0</v>
      </c>
      <c r="V53" s="13">
        <v>600</v>
      </c>
      <c r="W53" s="62">
        <v>43119</v>
      </c>
      <c r="X53" s="49" t="s">
        <v>210</v>
      </c>
      <c r="Y53" s="13">
        <v>600</v>
      </c>
      <c r="Z53" s="17">
        <v>0</v>
      </c>
      <c r="AB53" s="62">
        <v>43444</v>
      </c>
      <c r="AC53" s="62">
        <v>43119</v>
      </c>
    </row>
    <row r="54" spans="1:29" x14ac:dyDescent="0.25">
      <c r="A54" s="51">
        <v>2018</v>
      </c>
      <c r="B54" s="41" t="s">
        <v>102</v>
      </c>
      <c r="C54" s="52" t="s">
        <v>16</v>
      </c>
      <c r="D54" s="55">
        <v>30203960</v>
      </c>
      <c r="E54" s="10" t="s">
        <v>114</v>
      </c>
      <c r="F54" s="10" t="str">
        <f>VLOOKUP($D54,Article!$B:$E,4,0)</f>
        <v>Bain de bouche</v>
      </c>
      <c r="G54" s="9" t="s">
        <v>41</v>
      </c>
      <c r="H54" s="54" t="s">
        <v>22</v>
      </c>
      <c r="I54" s="56">
        <v>50</v>
      </c>
      <c r="J54" s="56">
        <v>3</v>
      </c>
      <c r="K54" s="66"/>
      <c r="L54" s="63"/>
      <c r="M54" s="55"/>
      <c r="N54" s="61">
        <v>0</v>
      </c>
      <c r="O54" s="60" t="s">
        <v>44</v>
      </c>
      <c r="P54" s="56">
        <v>336</v>
      </c>
      <c r="Q54" s="57"/>
      <c r="R54" s="10" t="s">
        <v>89</v>
      </c>
      <c r="S54" s="76">
        <v>42</v>
      </c>
      <c r="T54" s="55" t="s">
        <v>95</v>
      </c>
      <c r="U54" s="10">
        <v>0</v>
      </c>
      <c r="V54" s="13">
        <v>336</v>
      </c>
      <c r="W54" s="62">
        <v>43119</v>
      </c>
      <c r="X54" s="49" t="s">
        <v>211</v>
      </c>
      <c r="Y54" s="13">
        <v>336</v>
      </c>
      <c r="Z54" s="17">
        <v>0</v>
      </c>
      <c r="AB54" s="62">
        <v>43444</v>
      </c>
      <c r="AC54" s="62">
        <v>43119</v>
      </c>
    </row>
    <row r="55" spans="1:29" x14ac:dyDescent="0.25">
      <c r="A55" s="51">
        <v>2018</v>
      </c>
      <c r="B55" s="41" t="s">
        <v>103</v>
      </c>
      <c r="C55" s="52" t="s">
        <v>13</v>
      </c>
      <c r="D55" s="53">
        <v>30205029</v>
      </c>
      <c r="E55" s="10" t="s">
        <v>115</v>
      </c>
      <c r="F55" s="10" t="str">
        <f>VLOOKUP($D55,Article!$B:$E,4,0)</f>
        <v>Bain de bouche</v>
      </c>
      <c r="G55" s="9" t="s">
        <v>41</v>
      </c>
      <c r="H55" s="54" t="s">
        <v>22</v>
      </c>
      <c r="I55" s="56">
        <v>3</v>
      </c>
      <c r="J55" s="56">
        <v>7</v>
      </c>
      <c r="K55" s="66"/>
      <c r="L55" s="63"/>
      <c r="M55" s="55"/>
      <c r="N55" s="61">
        <v>0</v>
      </c>
      <c r="O55" s="60" t="s">
        <v>44</v>
      </c>
      <c r="P55" s="56">
        <v>240</v>
      </c>
      <c r="Q55" s="57"/>
      <c r="R55" s="10" t="s">
        <v>89</v>
      </c>
      <c r="S55" s="76">
        <v>30</v>
      </c>
      <c r="T55" s="55" t="s">
        <v>96</v>
      </c>
      <c r="U55" s="10">
        <v>0</v>
      </c>
      <c r="V55" s="13">
        <v>240</v>
      </c>
      <c r="W55" s="62">
        <v>43147</v>
      </c>
      <c r="X55" s="49" t="s">
        <v>212</v>
      </c>
      <c r="Y55" s="13">
        <v>240</v>
      </c>
      <c r="Z55" s="17">
        <v>0</v>
      </c>
      <c r="AB55" s="62">
        <v>43115</v>
      </c>
      <c r="AC55" s="62">
        <v>43147</v>
      </c>
    </row>
    <row r="56" spans="1:29" x14ac:dyDescent="0.25">
      <c r="A56" s="51">
        <v>2018</v>
      </c>
      <c r="B56" s="40" t="s">
        <v>104</v>
      </c>
      <c r="C56" s="52" t="s">
        <v>16</v>
      </c>
      <c r="D56" s="53">
        <v>30218310</v>
      </c>
      <c r="E56" s="10" t="s">
        <v>116</v>
      </c>
      <c r="F56" s="10" t="str">
        <f>VLOOKUP($D56,Article!$B:$E,4,0)</f>
        <v>Bain de bouche</v>
      </c>
      <c r="G56" s="9" t="s">
        <v>41</v>
      </c>
      <c r="H56" s="54" t="s">
        <v>22</v>
      </c>
      <c r="I56" s="56">
        <v>50</v>
      </c>
      <c r="J56" s="56">
        <v>3</v>
      </c>
      <c r="K56" s="66"/>
      <c r="L56" s="63"/>
      <c r="M56" s="55"/>
      <c r="N56" s="61">
        <v>0</v>
      </c>
      <c r="O56" s="60" t="s">
        <v>44</v>
      </c>
      <c r="P56" s="56">
        <v>640</v>
      </c>
      <c r="Q56" s="57"/>
      <c r="R56" s="10" t="s">
        <v>88</v>
      </c>
      <c r="S56" s="76">
        <v>64</v>
      </c>
      <c r="T56" s="55" t="s">
        <v>97</v>
      </c>
      <c r="U56" s="10">
        <v>0</v>
      </c>
      <c r="V56" s="13">
        <v>640</v>
      </c>
      <c r="W56" s="62">
        <v>43119</v>
      </c>
      <c r="X56" s="49" t="s">
        <v>213</v>
      </c>
      <c r="Y56" s="13">
        <v>640</v>
      </c>
      <c r="Z56" s="17">
        <v>0</v>
      </c>
      <c r="AB56" s="62">
        <v>43444</v>
      </c>
      <c r="AC56" s="62">
        <v>43119</v>
      </c>
    </row>
    <row r="57" spans="1:29" x14ac:dyDescent="0.25">
      <c r="A57" s="51">
        <v>2018</v>
      </c>
      <c r="B57" s="41" t="s">
        <v>105</v>
      </c>
      <c r="C57" s="52" t="s">
        <v>16</v>
      </c>
      <c r="D57" s="55">
        <v>30200080</v>
      </c>
      <c r="E57" s="10" t="s">
        <v>106</v>
      </c>
      <c r="F57" s="10" t="str">
        <f>VLOOKUP($D57,Article!$B:$E,4,0)</f>
        <v>Dentrifice</v>
      </c>
      <c r="G57" s="9" t="s">
        <v>41</v>
      </c>
      <c r="H57" s="54" t="s">
        <v>22</v>
      </c>
      <c r="I57" s="56">
        <v>50</v>
      </c>
      <c r="J57" s="56">
        <v>3</v>
      </c>
      <c r="K57" s="66"/>
      <c r="L57" s="63"/>
      <c r="M57" s="55"/>
      <c r="N57" s="61">
        <v>0</v>
      </c>
      <c r="O57" s="60" t="s">
        <v>44</v>
      </c>
      <c r="P57" s="56">
        <v>640</v>
      </c>
      <c r="Q57" s="57"/>
      <c r="R57" s="10" t="s">
        <v>88</v>
      </c>
      <c r="S57" s="76">
        <v>64</v>
      </c>
      <c r="T57" s="55" t="s">
        <v>98</v>
      </c>
      <c r="U57" s="10">
        <v>0</v>
      </c>
      <c r="V57" s="13">
        <v>640</v>
      </c>
      <c r="W57" s="62">
        <v>43119</v>
      </c>
      <c r="X57" s="49" t="s">
        <v>214</v>
      </c>
      <c r="Y57" s="13">
        <v>640</v>
      </c>
      <c r="Z57" s="17">
        <v>0</v>
      </c>
      <c r="AB57" s="62">
        <v>43444</v>
      </c>
      <c r="AC57" s="62">
        <v>43119</v>
      </c>
    </row>
    <row r="58" spans="1:29" x14ac:dyDescent="0.25">
      <c r="A58" s="51">
        <v>2018</v>
      </c>
      <c r="B58" s="41" t="s">
        <v>99</v>
      </c>
      <c r="C58" s="52" t="s">
        <v>16</v>
      </c>
      <c r="D58" s="55">
        <v>30200100</v>
      </c>
      <c r="E58" s="10" t="s">
        <v>123</v>
      </c>
      <c r="F58" s="10" t="str">
        <f>VLOOKUP($D58,Article!$B:$E,4,0)</f>
        <v>Dentrifice</v>
      </c>
      <c r="G58" s="9" t="s">
        <v>41</v>
      </c>
      <c r="H58" s="54" t="s">
        <v>22</v>
      </c>
      <c r="I58" s="56">
        <v>50</v>
      </c>
      <c r="J58" s="56">
        <v>3</v>
      </c>
      <c r="K58" s="66"/>
      <c r="L58" s="63"/>
      <c r="M58" s="55"/>
      <c r="N58" s="61">
        <v>0</v>
      </c>
      <c r="O58" s="60" t="s">
        <v>44</v>
      </c>
      <c r="P58" s="56">
        <v>288</v>
      </c>
      <c r="Q58" s="57"/>
      <c r="R58" s="10" t="s">
        <v>89</v>
      </c>
      <c r="S58" s="76">
        <v>36</v>
      </c>
      <c r="T58" s="55" t="s">
        <v>95</v>
      </c>
      <c r="U58" s="10">
        <v>0</v>
      </c>
      <c r="V58" s="13">
        <v>288</v>
      </c>
      <c r="W58" s="62">
        <v>43119</v>
      </c>
      <c r="X58" s="49" t="s">
        <v>215</v>
      </c>
      <c r="Y58" s="13">
        <v>288</v>
      </c>
      <c r="Z58" s="17">
        <v>0</v>
      </c>
      <c r="AB58" s="62">
        <v>43444</v>
      </c>
      <c r="AC58" s="62">
        <v>43119</v>
      </c>
    </row>
    <row r="59" spans="1:29" x14ac:dyDescent="0.25">
      <c r="A59" s="51">
        <v>2018</v>
      </c>
      <c r="B59" s="40" t="s">
        <v>100</v>
      </c>
      <c r="C59" s="52" t="s">
        <v>13</v>
      </c>
      <c r="D59" s="55">
        <v>30200110</v>
      </c>
      <c r="E59" s="10" t="s">
        <v>108</v>
      </c>
      <c r="F59" s="10" t="str">
        <f>VLOOKUP($D59,Article!$B:$E,4,0)</f>
        <v>Dentrifice</v>
      </c>
      <c r="G59" s="9" t="s">
        <v>41</v>
      </c>
      <c r="H59" s="54" t="s">
        <v>22</v>
      </c>
      <c r="I59" s="56">
        <v>3</v>
      </c>
      <c r="J59" s="56">
        <v>7</v>
      </c>
      <c r="K59" s="66"/>
      <c r="L59" s="63"/>
      <c r="M59" s="55"/>
      <c r="N59" s="61">
        <v>0</v>
      </c>
      <c r="O59" s="60" t="s">
        <v>44</v>
      </c>
      <c r="P59" s="56">
        <v>240</v>
      </c>
      <c r="Q59" s="57"/>
      <c r="R59" s="10" t="s">
        <v>88</v>
      </c>
      <c r="S59" s="76">
        <v>24</v>
      </c>
      <c r="T59" s="55" t="s">
        <v>96</v>
      </c>
      <c r="U59" s="10">
        <v>0</v>
      </c>
      <c r="V59" s="13">
        <v>240</v>
      </c>
      <c r="W59" s="62">
        <v>43147</v>
      </c>
      <c r="X59" s="49" t="s">
        <v>216</v>
      </c>
      <c r="Y59" s="13">
        <v>240</v>
      </c>
      <c r="Z59" s="17">
        <v>0</v>
      </c>
      <c r="AB59" s="62">
        <v>43115</v>
      </c>
      <c r="AC59" s="62">
        <v>43147</v>
      </c>
    </row>
    <row r="60" spans="1:29" x14ac:dyDescent="0.25">
      <c r="A60" s="51">
        <v>2018</v>
      </c>
      <c r="B60" s="41" t="s">
        <v>101</v>
      </c>
      <c r="C60" s="52" t="s">
        <v>13</v>
      </c>
      <c r="D60" s="55">
        <v>30203910</v>
      </c>
      <c r="E60" s="10" t="s">
        <v>126</v>
      </c>
      <c r="F60" s="10" t="str">
        <f>VLOOKUP($D60,Article!$B:$E,4,0)</f>
        <v>Dentrifice</v>
      </c>
      <c r="G60" s="9" t="s">
        <v>41</v>
      </c>
      <c r="H60" s="54" t="s">
        <v>22</v>
      </c>
      <c r="I60" s="56">
        <v>3</v>
      </c>
      <c r="J60" s="56">
        <v>7</v>
      </c>
      <c r="K60" s="66"/>
      <c r="L60" s="63"/>
      <c r="M60" s="55"/>
      <c r="N60" s="61">
        <v>0</v>
      </c>
      <c r="O60" s="60" t="s">
        <v>44</v>
      </c>
      <c r="P60" s="56">
        <v>780</v>
      </c>
      <c r="Q60" s="57"/>
      <c r="R60" s="10" t="s">
        <v>88</v>
      </c>
      <c r="S60" s="76">
        <v>78</v>
      </c>
      <c r="T60" s="55" t="s">
        <v>97</v>
      </c>
      <c r="U60" s="10">
        <v>0</v>
      </c>
      <c r="V60" s="13">
        <v>780</v>
      </c>
      <c r="W60" s="62">
        <v>43147</v>
      </c>
      <c r="X60" s="49" t="s">
        <v>217</v>
      </c>
      <c r="Y60" s="13">
        <v>780</v>
      </c>
      <c r="Z60" s="17">
        <v>0</v>
      </c>
      <c r="AB60" s="62">
        <v>43115</v>
      </c>
      <c r="AC60" s="62">
        <v>43147</v>
      </c>
    </row>
    <row r="61" spans="1:29" x14ac:dyDescent="0.25">
      <c r="A61" s="51">
        <v>2018</v>
      </c>
      <c r="B61" s="41" t="s">
        <v>102</v>
      </c>
      <c r="C61" s="52" t="s">
        <v>16</v>
      </c>
      <c r="D61" s="55">
        <v>30203919</v>
      </c>
      <c r="E61" s="10" t="s">
        <v>110</v>
      </c>
      <c r="F61" s="10" t="str">
        <f>VLOOKUP($D61,Article!$B:$E,4,0)</f>
        <v>Brosse à dent</v>
      </c>
      <c r="G61" s="9" t="s">
        <v>41</v>
      </c>
      <c r="H61" s="54" t="s">
        <v>22</v>
      </c>
      <c r="I61" s="56">
        <v>50</v>
      </c>
      <c r="J61" s="56">
        <v>3</v>
      </c>
      <c r="K61" s="66"/>
      <c r="L61" s="63"/>
      <c r="M61" s="55"/>
      <c r="N61" s="61">
        <v>0</v>
      </c>
      <c r="O61" s="60" t="s">
        <v>44</v>
      </c>
      <c r="P61" s="56">
        <v>360</v>
      </c>
      <c r="Q61" s="57"/>
      <c r="R61" s="10" t="s">
        <v>89</v>
      </c>
      <c r="S61" s="76">
        <v>45</v>
      </c>
      <c r="T61" s="55" t="s">
        <v>98</v>
      </c>
      <c r="U61" s="10">
        <v>0</v>
      </c>
      <c r="V61" s="13">
        <v>360</v>
      </c>
      <c r="W61" s="62">
        <v>43119</v>
      </c>
      <c r="X61" s="49" t="s">
        <v>218</v>
      </c>
      <c r="Y61" s="13">
        <v>360</v>
      </c>
      <c r="Z61" s="17">
        <v>0</v>
      </c>
      <c r="AB61" s="62">
        <v>43444</v>
      </c>
      <c r="AC61" s="62">
        <v>43119</v>
      </c>
    </row>
    <row r="62" spans="1:29" x14ac:dyDescent="0.25">
      <c r="A62" s="51">
        <v>2018</v>
      </c>
      <c r="B62" s="41" t="s">
        <v>103</v>
      </c>
      <c r="C62" s="52" t="s">
        <v>13</v>
      </c>
      <c r="D62" s="55">
        <v>30203920</v>
      </c>
      <c r="E62" s="10" t="s">
        <v>111</v>
      </c>
      <c r="F62" s="10" t="str">
        <f>VLOOKUP($D62,Article!$B:$E,4,0)</f>
        <v>Brosse à dent</v>
      </c>
      <c r="G62" s="9" t="s">
        <v>41</v>
      </c>
      <c r="H62" s="54" t="s">
        <v>22</v>
      </c>
      <c r="I62" s="56">
        <v>3</v>
      </c>
      <c r="J62" s="56">
        <v>7</v>
      </c>
      <c r="K62" s="66"/>
      <c r="L62" s="63"/>
      <c r="M62" s="55"/>
      <c r="N62" s="61">
        <v>0</v>
      </c>
      <c r="O62" s="60" t="s">
        <v>44</v>
      </c>
      <c r="P62" s="56">
        <v>270</v>
      </c>
      <c r="Q62" s="57"/>
      <c r="R62" s="10" t="s">
        <v>88</v>
      </c>
      <c r="S62" s="76">
        <v>27</v>
      </c>
      <c r="T62" s="55" t="s">
        <v>95</v>
      </c>
      <c r="U62" s="10">
        <v>0</v>
      </c>
      <c r="V62" s="13">
        <v>270</v>
      </c>
      <c r="W62" s="62">
        <v>43147</v>
      </c>
      <c r="X62" s="49" t="s">
        <v>219</v>
      </c>
      <c r="Y62" s="13">
        <v>270</v>
      </c>
      <c r="Z62" s="17">
        <v>0</v>
      </c>
      <c r="AB62" s="62">
        <v>43115</v>
      </c>
      <c r="AC62" s="62">
        <v>43147</v>
      </c>
    </row>
    <row r="63" spans="1:29" x14ac:dyDescent="0.25">
      <c r="A63" s="51">
        <v>2018</v>
      </c>
      <c r="B63" s="40" t="s">
        <v>104</v>
      </c>
      <c r="C63" s="52" t="s">
        <v>13</v>
      </c>
      <c r="D63" s="55">
        <v>30203940</v>
      </c>
      <c r="E63" s="10" t="s">
        <v>112</v>
      </c>
      <c r="F63" s="10" t="str">
        <f>VLOOKUP($D63,Article!$B:$E,4,0)</f>
        <v>Brosse à dent</v>
      </c>
      <c r="G63" s="9" t="s">
        <v>41</v>
      </c>
      <c r="H63" s="54" t="s">
        <v>22</v>
      </c>
      <c r="I63" s="56">
        <v>3</v>
      </c>
      <c r="J63" s="56">
        <v>7</v>
      </c>
      <c r="K63" s="66"/>
      <c r="L63" s="63"/>
      <c r="M63" s="55"/>
      <c r="N63" s="61">
        <v>0</v>
      </c>
      <c r="O63" s="60" t="s">
        <v>44</v>
      </c>
      <c r="P63" s="56">
        <v>360</v>
      </c>
      <c r="Q63" s="57"/>
      <c r="R63" s="10" t="s">
        <v>88</v>
      </c>
      <c r="S63" s="76">
        <v>36</v>
      </c>
      <c r="T63" s="55" t="s">
        <v>96</v>
      </c>
      <c r="U63" s="10">
        <v>0</v>
      </c>
      <c r="V63" s="13">
        <v>360</v>
      </c>
      <c r="W63" s="62">
        <v>43147</v>
      </c>
      <c r="X63" s="49" t="s">
        <v>220</v>
      </c>
      <c r="Y63" s="13">
        <v>360</v>
      </c>
      <c r="Z63" s="17">
        <v>0</v>
      </c>
      <c r="AB63" s="62">
        <v>43115</v>
      </c>
      <c r="AC63" s="62">
        <v>43147</v>
      </c>
    </row>
    <row r="64" spans="1:29" x14ac:dyDescent="0.25">
      <c r="A64" s="51">
        <v>2018</v>
      </c>
      <c r="B64" s="41" t="s">
        <v>105</v>
      </c>
      <c r="C64" s="52" t="s">
        <v>12</v>
      </c>
      <c r="D64" s="55">
        <v>30203950</v>
      </c>
      <c r="E64" s="10" t="s">
        <v>113</v>
      </c>
      <c r="F64" s="10" t="str">
        <f>VLOOKUP($D64,Article!$B:$E,4,0)</f>
        <v>Bain de bouche</v>
      </c>
      <c r="G64" s="9" t="s">
        <v>41</v>
      </c>
      <c r="H64" s="54" t="s">
        <v>21</v>
      </c>
      <c r="I64" s="56">
        <v>7</v>
      </c>
      <c r="J64" s="56">
        <v>12</v>
      </c>
      <c r="K64" s="66"/>
      <c r="L64" s="63"/>
      <c r="M64" s="55"/>
      <c r="N64" s="61">
        <v>0</v>
      </c>
      <c r="O64" s="60" t="s">
        <v>1</v>
      </c>
      <c r="P64" s="56">
        <v>2000</v>
      </c>
      <c r="Q64" s="57"/>
      <c r="R64" s="10" t="s">
        <v>91</v>
      </c>
      <c r="S64" s="76">
        <v>166.7</v>
      </c>
      <c r="T64" s="55" t="s">
        <v>97</v>
      </c>
      <c r="U64" s="10">
        <v>0</v>
      </c>
      <c r="V64" s="13">
        <v>2000</v>
      </c>
      <c r="W64" s="62">
        <v>43182</v>
      </c>
      <c r="X64" s="49" t="s">
        <v>221</v>
      </c>
      <c r="Y64" s="13">
        <v>2000</v>
      </c>
      <c r="Z64" s="17">
        <v>0</v>
      </c>
      <c r="AB64" s="62">
        <v>43143</v>
      </c>
      <c r="AC64" s="62">
        <v>43182</v>
      </c>
    </row>
    <row r="65" spans="1:34" x14ac:dyDescent="0.25">
      <c r="A65" s="8">
        <v>2018</v>
      </c>
      <c r="B65" s="41" t="s">
        <v>99</v>
      </c>
      <c r="C65" s="9" t="s">
        <v>16</v>
      </c>
      <c r="D65" s="55">
        <v>30203960</v>
      </c>
      <c r="E65" s="10" t="s">
        <v>114</v>
      </c>
      <c r="F65" s="10" t="str">
        <f>VLOOKUP($D65,Article!$B:$E,4,0)</f>
        <v>Bain de bouche</v>
      </c>
      <c r="G65" s="9" t="s">
        <v>41</v>
      </c>
      <c r="H65" s="9" t="s">
        <v>22</v>
      </c>
      <c r="I65" s="56">
        <v>50</v>
      </c>
      <c r="J65" s="56">
        <v>3</v>
      </c>
      <c r="M65" s="59"/>
      <c r="N65" s="70">
        <v>0.05</v>
      </c>
      <c r="O65" s="9" t="s">
        <v>1</v>
      </c>
      <c r="P65" s="56">
        <v>385</v>
      </c>
      <c r="R65" s="10" t="s">
        <v>89</v>
      </c>
      <c r="S65" s="76">
        <v>48.2</v>
      </c>
      <c r="T65" s="55" t="s">
        <v>98</v>
      </c>
      <c r="U65" s="10">
        <v>0</v>
      </c>
      <c r="V65" s="13">
        <v>385</v>
      </c>
      <c r="W65" s="62">
        <v>43119</v>
      </c>
      <c r="X65" s="49" t="s">
        <v>222</v>
      </c>
      <c r="Y65" s="13">
        <v>385</v>
      </c>
      <c r="Z65" s="17">
        <v>0</v>
      </c>
      <c r="AB65" s="62">
        <v>43444</v>
      </c>
      <c r="AC65" s="62">
        <v>43119</v>
      </c>
    </row>
    <row r="66" spans="1:34" s="74" customFormat="1" x14ac:dyDescent="0.25">
      <c r="A66" s="71">
        <v>2017</v>
      </c>
      <c r="B66" s="40" t="s">
        <v>100</v>
      </c>
      <c r="C66" s="72" t="s">
        <v>16</v>
      </c>
      <c r="D66" s="53">
        <v>30205029</v>
      </c>
      <c r="E66" s="10" t="s">
        <v>115</v>
      </c>
      <c r="F66" s="77" t="str">
        <f>VLOOKUP($D66,Article!$B:$E,4,0)</f>
        <v>Bain de bouche</v>
      </c>
      <c r="G66" s="72" t="s">
        <v>41</v>
      </c>
      <c r="H66" s="72" t="s">
        <v>22</v>
      </c>
      <c r="I66" s="72">
        <v>50</v>
      </c>
      <c r="J66" s="72">
        <v>3</v>
      </c>
      <c r="K66" s="72"/>
      <c r="L66" s="72"/>
      <c r="M66" s="72"/>
      <c r="N66" s="73">
        <v>0.2</v>
      </c>
      <c r="O66" s="72"/>
      <c r="P66" s="72">
        <v>5000</v>
      </c>
      <c r="R66" s="10" t="s">
        <v>90</v>
      </c>
      <c r="S66" s="76">
        <v>833.4</v>
      </c>
      <c r="T66" s="55" t="s">
        <v>95</v>
      </c>
      <c r="U66" s="10">
        <v>0</v>
      </c>
      <c r="V66" s="13">
        <v>0</v>
      </c>
      <c r="W66" s="62">
        <v>42755</v>
      </c>
      <c r="X66" s="49" t="s">
        <v>223</v>
      </c>
      <c r="Y66" s="13">
        <v>5000</v>
      </c>
      <c r="Z66" s="17">
        <v>0</v>
      </c>
      <c r="AB66" s="75">
        <v>43080</v>
      </c>
      <c r="AC66" s="75">
        <v>42755</v>
      </c>
      <c r="AF66" s="72"/>
      <c r="AG66" s="72"/>
      <c r="AH66" s="72"/>
    </row>
    <row r="67" spans="1:34" x14ac:dyDescent="0.25">
      <c r="A67" s="8">
        <v>2017</v>
      </c>
      <c r="B67" s="41" t="s">
        <v>101</v>
      </c>
      <c r="C67" s="9" t="s">
        <v>16</v>
      </c>
      <c r="D67" s="53">
        <v>30218310</v>
      </c>
      <c r="E67" s="10" t="s">
        <v>116</v>
      </c>
      <c r="F67" s="77" t="str">
        <f>VLOOKUP($D67,Article!$B:$E,4,0)</f>
        <v>Bain de bouche</v>
      </c>
      <c r="G67" s="9" t="s">
        <v>41</v>
      </c>
      <c r="H67" s="9" t="s">
        <v>22</v>
      </c>
      <c r="I67" s="56">
        <v>2</v>
      </c>
      <c r="J67" s="56">
        <v>6</v>
      </c>
      <c r="M67" s="56"/>
      <c r="N67" s="70">
        <v>0.2</v>
      </c>
      <c r="P67" s="56">
        <v>1000</v>
      </c>
      <c r="R67" s="10" t="s">
        <v>90</v>
      </c>
      <c r="S67" s="76">
        <v>166.7</v>
      </c>
      <c r="T67" s="55" t="s">
        <v>96</v>
      </c>
      <c r="U67" s="10">
        <v>864</v>
      </c>
      <c r="V67" s="13">
        <v>864</v>
      </c>
      <c r="W67" s="62">
        <v>42776</v>
      </c>
      <c r="X67" s="49" t="s">
        <v>224</v>
      </c>
      <c r="Y67" s="13">
        <v>136</v>
      </c>
      <c r="Z67" s="17">
        <v>0.86399999999999999</v>
      </c>
      <c r="AB67" s="62">
        <v>42744</v>
      </c>
      <c r="AC67" s="62">
        <v>42776</v>
      </c>
    </row>
    <row r="68" spans="1:34" x14ac:dyDescent="0.25">
      <c r="A68" s="8">
        <v>2017</v>
      </c>
      <c r="B68" s="41" t="s">
        <v>102</v>
      </c>
      <c r="C68" s="9" t="s">
        <v>16</v>
      </c>
      <c r="D68" s="55">
        <v>30200080</v>
      </c>
      <c r="E68" s="10" t="s">
        <v>106</v>
      </c>
      <c r="F68" s="77" t="str">
        <f>VLOOKUP($D68,Article!$B:$E,4,0)</f>
        <v>Dentrifice</v>
      </c>
      <c r="G68" s="9" t="s">
        <v>41</v>
      </c>
      <c r="H68" s="9" t="s">
        <v>22</v>
      </c>
      <c r="I68" s="56">
        <v>2</v>
      </c>
      <c r="J68" s="56">
        <v>6</v>
      </c>
      <c r="M68" s="56"/>
      <c r="N68" s="70">
        <v>0.25</v>
      </c>
      <c r="P68" s="56">
        <v>4000</v>
      </c>
      <c r="R68" s="10" t="s">
        <v>89</v>
      </c>
      <c r="S68" s="76">
        <v>500</v>
      </c>
      <c r="T68" s="55" t="s">
        <v>97</v>
      </c>
      <c r="U68" s="10">
        <v>1440</v>
      </c>
      <c r="V68" s="13">
        <v>1440</v>
      </c>
      <c r="W68" s="62">
        <v>42776</v>
      </c>
      <c r="X68" s="49" t="s">
        <v>225</v>
      </c>
      <c r="Y68" s="13">
        <v>2560</v>
      </c>
      <c r="Z68" s="17">
        <v>0.36</v>
      </c>
      <c r="AB68" s="62">
        <v>42744</v>
      </c>
      <c r="AC68" s="62">
        <v>42776</v>
      </c>
    </row>
    <row r="69" spans="1:34" s="55" customFormat="1" x14ac:dyDescent="0.25">
      <c r="A69" s="51">
        <v>2017</v>
      </c>
      <c r="B69" s="41" t="s">
        <v>103</v>
      </c>
      <c r="C69" s="60" t="s">
        <v>16</v>
      </c>
      <c r="D69" s="55">
        <v>30200100</v>
      </c>
      <c r="E69" s="10" t="s">
        <v>124</v>
      </c>
      <c r="F69" s="77" t="str">
        <f>VLOOKUP($D69,Article!$B:$E,4,0)</f>
        <v>Dentrifice</v>
      </c>
      <c r="G69" s="60" t="s">
        <v>41</v>
      </c>
      <c r="H69" s="60" t="s">
        <v>22</v>
      </c>
      <c r="I69" s="56">
        <v>2</v>
      </c>
      <c r="J69" s="56">
        <v>6</v>
      </c>
      <c r="K69" s="59"/>
      <c r="L69" s="59"/>
      <c r="M69" s="56"/>
      <c r="N69" s="70">
        <v>0.25</v>
      </c>
      <c r="O69" s="60"/>
      <c r="P69" s="56">
        <v>3000</v>
      </c>
      <c r="R69" s="10" t="s">
        <v>88</v>
      </c>
      <c r="S69" s="76">
        <v>300</v>
      </c>
      <c r="T69" s="55" t="s">
        <v>98</v>
      </c>
      <c r="U69" s="10">
        <v>3240</v>
      </c>
      <c r="V69" s="13">
        <v>3240</v>
      </c>
      <c r="W69" s="62">
        <v>42776</v>
      </c>
      <c r="X69" s="49" t="s">
        <v>226</v>
      </c>
      <c r="Y69" s="13">
        <v>240</v>
      </c>
      <c r="Z69" s="17">
        <v>1.08</v>
      </c>
      <c r="AB69" s="62">
        <v>42744</v>
      </c>
      <c r="AC69" s="62">
        <v>42776</v>
      </c>
      <c r="AF69" s="56"/>
      <c r="AG69" s="56"/>
      <c r="AH69" s="56"/>
    </row>
    <row r="70" spans="1:34" x14ac:dyDescent="0.25">
      <c r="A70" s="8">
        <v>2017</v>
      </c>
      <c r="B70" s="40" t="s">
        <v>104</v>
      </c>
      <c r="C70" s="9" t="s">
        <v>16</v>
      </c>
      <c r="D70" s="55">
        <v>30200110</v>
      </c>
      <c r="E70" s="10" t="s">
        <v>108</v>
      </c>
      <c r="F70" s="77" t="str">
        <f>VLOOKUP($D70,Article!$B:$E,4,0)</f>
        <v>Dentrifice</v>
      </c>
      <c r="G70" s="9" t="s">
        <v>41</v>
      </c>
      <c r="H70" s="9" t="s">
        <v>22</v>
      </c>
      <c r="I70" s="56">
        <v>2</v>
      </c>
      <c r="J70" s="56">
        <v>6</v>
      </c>
      <c r="M70" s="56"/>
      <c r="N70" s="70">
        <v>0.25</v>
      </c>
      <c r="P70" s="56">
        <v>2000</v>
      </c>
      <c r="R70" s="10" t="s">
        <v>88</v>
      </c>
      <c r="S70" s="76">
        <v>200</v>
      </c>
      <c r="T70" s="55" t="s">
        <v>95</v>
      </c>
      <c r="U70" s="10">
        <v>3000</v>
      </c>
      <c r="V70" s="13">
        <v>3000</v>
      </c>
      <c r="W70" s="62">
        <v>42776</v>
      </c>
      <c r="X70" s="49" t="s">
        <v>227</v>
      </c>
      <c r="Y70" s="13">
        <v>1000</v>
      </c>
      <c r="Z70" s="17">
        <v>1.5</v>
      </c>
      <c r="AB70" s="62">
        <v>42744</v>
      </c>
      <c r="AC70" s="62">
        <v>42776</v>
      </c>
    </row>
    <row r="71" spans="1:34" x14ac:dyDescent="0.25">
      <c r="A71" s="8">
        <v>2017</v>
      </c>
      <c r="B71" s="41" t="s">
        <v>105</v>
      </c>
      <c r="C71" s="9" t="s">
        <v>13</v>
      </c>
      <c r="D71" s="55">
        <v>30203910</v>
      </c>
      <c r="E71" s="10" t="s">
        <v>127</v>
      </c>
      <c r="F71" s="77" t="str">
        <f>VLOOKUP($D71,Article!$B:$E,4,0)</f>
        <v>Dentrifice</v>
      </c>
      <c r="G71" s="60" t="s">
        <v>41</v>
      </c>
      <c r="H71" s="60" t="s">
        <v>22</v>
      </c>
      <c r="I71" s="56">
        <v>5</v>
      </c>
      <c r="J71" s="56">
        <v>9</v>
      </c>
      <c r="M71" s="56"/>
      <c r="N71" s="70">
        <v>0.15</v>
      </c>
      <c r="P71" s="56">
        <v>4500</v>
      </c>
      <c r="R71" s="10" t="s">
        <v>89</v>
      </c>
      <c r="S71" s="76">
        <v>562.5</v>
      </c>
      <c r="T71" s="55" t="s">
        <v>96</v>
      </c>
      <c r="U71" s="10">
        <v>5184</v>
      </c>
      <c r="V71" s="13">
        <v>5184</v>
      </c>
      <c r="W71" s="62">
        <v>42797</v>
      </c>
      <c r="X71" s="49" t="s">
        <v>228</v>
      </c>
      <c r="Y71" s="13">
        <v>684</v>
      </c>
      <c r="Z71" s="17">
        <v>1.1519999999999999</v>
      </c>
      <c r="AB71" s="62">
        <v>42765</v>
      </c>
      <c r="AC71" s="62">
        <v>42797</v>
      </c>
    </row>
    <row r="72" spans="1:34" x14ac:dyDescent="0.25">
      <c r="A72" s="8">
        <v>2017</v>
      </c>
      <c r="B72" s="41" t="s">
        <v>99</v>
      </c>
      <c r="C72" s="9" t="s">
        <v>12</v>
      </c>
      <c r="D72" s="55">
        <v>30203919</v>
      </c>
      <c r="E72" s="10" t="s">
        <v>110</v>
      </c>
      <c r="F72" s="77" t="str">
        <f>VLOOKUP($D72,Article!$B:$E,4,0)</f>
        <v>Brosse à dent</v>
      </c>
      <c r="G72" s="60" t="s">
        <v>41</v>
      </c>
      <c r="H72" s="60" t="s">
        <v>22</v>
      </c>
      <c r="I72" s="56">
        <v>8</v>
      </c>
      <c r="J72" s="56">
        <v>12</v>
      </c>
      <c r="M72" s="56"/>
      <c r="N72" s="70">
        <v>0.2</v>
      </c>
      <c r="P72" s="56">
        <v>2000</v>
      </c>
      <c r="R72" s="10" t="s">
        <v>90</v>
      </c>
      <c r="S72" s="76">
        <v>333.40000000000003</v>
      </c>
      <c r="T72" s="55" t="s">
        <v>97</v>
      </c>
      <c r="U72" s="10">
        <v>2592</v>
      </c>
      <c r="V72" s="13">
        <v>2592</v>
      </c>
      <c r="W72" s="62">
        <v>42818</v>
      </c>
      <c r="X72" s="49" t="s">
        <v>229</v>
      </c>
      <c r="Y72" s="13">
        <v>592</v>
      </c>
      <c r="Z72" s="17">
        <v>1.296</v>
      </c>
      <c r="AB72" s="62">
        <v>42786</v>
      </c>
      <c r="AC72" s="62">
        <v>42818</v>
      </c>
    </row>
    <row r="73" spans="1:34" x14ac:dyDescent="0.25">
      <c r="A73" s="8">
        <v>2017</v>
      </c>
      <c r="B73" s="40" t="s">
        <v>100</v>
      </c>
      <c r="C73" s="9" t="s">
        <v>12</v>
      </c>
      <c r="D73" s="55">
        <v>30203920</v>
      </c>
      <c r="E73" s="10" t="s">
        <v>111</v>
      </c>
      <c r="F73" s="77" t="str">
        <f>VLOOKUP($D73,Article!$B:$E,4,0)</f>
        <v>Brosse à dent</v>
      </c>
      <c r="G73" s="60" t="s">
        <v>41</v>
      </c>
      <c r="H73" s="60" t="s">
        <v>22</v>
      </c>
      <c r="I73" s="56">
        <v>8</v>
      </c>
      <c r="J73" s="56">
        <v>12</v>
      </c>
      <c r="M73" s="56"/>
      <c r="N73" s="70">
        <v>0.25</v>
      </c>
      <c r="P73" s="56">
        <v>3000</v>
      </c>
      <c r="R73" s="10" t="s">
        <v>88</v>
      </c>
      <c r="S73" s="76">
        <v>300</v>
      </c>
      <c r="T73" s="55" t="s">
        <v>98</v>
      </c>
      <c r="U73" s="10">
        <v>3240</v>
      </c>
      <c r="V73" s="13">
        <v>3240</v>
      </c>
      <c r="W73" s="62">
        <v>42818</v>
      </c>
      <c r="X73" s="49" t="s">
        <v>230</v>
      </c>
      <c r="Y73" s="13">
        <v>240</v>
      </c>
      <c r="Z73" s="17">
        <v>1.08</v>
      </c>
      <c r="AB73" s="62">
        <v>42786</v>
      </c>
      <c r="AC73" s="62">
        <v>42818</v>
      </c>
    </row>
    <row r="74" spans="1:34" x14ac:dyDescent="0.25">
      <c r="A74" s="8">
        <v>2017</v>
      </c>
      <c r="B74" s="41" t="s">
        <v>101</v>
      </c>
      <c r="C74" s="60" t="s">
        <v>12</v>
      </c>
      <c r="D74" s="55">
        <v>30203940</v>
      </c>
      <c r="E74" s="10" t="s">
        <v>112</v>
      </c>
      <c r="F74" s="77" t="str">
        <f>VLOOKUP($D74,Article!$B:$E,4,0)</f>
        <v>Brosse à dent</v>
      </c>
      <c r="G74" s="60" t="s">
        <v>41</v>
      </c>
      <c r="H74" s="60" t="s">
        <v>22</v>
      </c>
      <c r="I74" s="56">
        <v>11</v>
      </c>
      <c r="J74" s="56">
        <v>15</v>
      </c>
      <c r="M74" s="56"/>
      <c r="N74" s="70">
        <v>0.33</v>
      </c>
      <c r="P74" s="56">
        <v>2000</v>
      </c>
      <c r="R74" s="10" t="s">
        <v>89</v>
      </c>
      <c r="S74" s="76">
        <v>250</v>
      </c>
      <c r="T74" s="55" t="s">
        <v>95</v>
      </c>
      <c r="U74" s="10">
        <v>1512</v>
      </c>
      <c r="V74" s="13">
        <v>1512</v>
      </c>
      <c r="W74" s="62">
        <v>42839</v>
      </c>
      <c r="X74" s="49" t="s">
        <v>231</v>
      </c>
      <c r="Y74" s="13">
        <v>488</v>
      </c>
      <c r="Z74" s="17">
        <v>0.75600000000000001</v>
      </c>
      <c r="AB74" s="62">
        <v>42807</v>
      </c>
      <c r="AC74" s="62">
        <v>42839</v>
      </c>
    </row>
    <row r="75" spans="1:34" x14ac:dyDescent="0.25">
      <c r="A75" s="51">
        <v>2017</v>
      </c>
      <c r="B75" s="41" t="s">
        <v>102</v>
      </c>
      <c r="C75" s="60" t="s">
        <v>12</v>
      </c>
      <c r="D75" s="55">
        <v>30203950</v>
      </c>
      <c r="E75" s="10" t="s">
        <v>113</v>
      </c>
      <c r="F75" s="77" t="str">
        <f>VLOOKUP($D75,Article!$B:$E,4,0)</f>
        <v>Bain de bouche</v>
      </c>
      <c r="G75" s="60" t="s">
        <v>41</v>
      </c>
      <c r="H75" s="60" t="s">
        <v>22</v>
      </c>
      <c r="I75" s="56">
        <v>11</v>
      </c>
      <c r="J75" s="56">
        <v>15</v>
      </c>
      <c r="M75" s="56"/>
      <c r="N75" s="70">
        <v>0.33</v>
      </c>
      <c r="P75" s="56">
        <v>2000</v>
      </c>
      <c r="R75" s="10" t="s">
        <v>88</v>
      </c>
      <c r="S75" s="76">
        <v>200</v>
      </c>
      <c r="T75" s="55" t="s">
        <v>96</v>
      </c>
      <c r="U75" s="10">
        <v>3000</v>
      </c>
      <c r="V75" s="13">
        <v>3000</v>
      </c>
      <c r="W75" s="62">
        <v>42839</v>
      </c>
      <c r="X75" s="49" t="s">
        <v>232</v>
      </c>
      <c r="Y75" s="13">
        <v>1000</v>
      </c>
      <c r="Z75" s="17">
        <v>1.5</v>
      </c>
      <c r="AB75" s="62">
        <v>42807</v>
      </c>
      <c r="AC75" s="62">
        <v>42839</v>
      </c>
    </row>
    <row r="76" spans="1:34" x14ac:dyDescent="0.25">
      <c r="A76" s="51">
        <v>2017</v>
      </c>
      <c r="B76" s="41" t="s">
        <v>103</v>
      </c>
      <c r="C76" s="60" t="s">
        <v>12</v>
      </c>
      <c r="D76" s="55">
        <v>30203960</v>
      </c>
      <c r="E76" s="10" t="s">
        <v>114</v>
      </c>
      <c r="F76" s="77" t="str">
        <f>VLOOKUP($D76,Article!$B:$E,4,0)</f>
        <v>Bain de bouche</v>
      </c>
      <c r="G76" s="60" t="s">
        <v>41</v>
      </c>
      <c r="H76" s="60" t="s">
        <v>22</v>
      </c>
      <c r="I76" s="56">
        <v>11</v>
      </c>
      <c r="J76" s="56">
        <v>15</v>
      </c>
      <c r="M76" s="56"/>
      <c r="N76" s="70">
        <v>0.15</v>
      </c>
      <c r="P76" s="56">
        <v>1500</v>
      </c>
      <c r="R76" s="10" t="s">
        <v>90</v>
      </c>
      <c r="S76" s="76">
        <v>250</v>
      </c>
      <c r="T76" s="55" t="s">
        <v>97</v>
      </c>
      <c r="U76" s="10">
        <v>2160</v>
      </c>
      <c r="V76" s="13">
        <v>2160</v>
      </c>
      <c r="W76" s="62">
        <v>42839</v>
      </c>
      <c r="X76" s="49" t="s">
        <v>233</v>
      </c>
      <c r="Y76" s="13">
        <v>660</v>
      </c>
      <c r="Z76" s="17">
        <v>1.44</v>
      </c>
      <c r="AB76" s="62">
        <v>42807</v>
      </c>
      <c r="AC76" s="62">
        <v>42839</v>
      </c>
    </row>
    <row r="77" spans="1:34" x14ac:dyDescent="0.25">
      <c r="A77" s="51">
        <v>2017</v>
      </c>
      <c r="B77" s="40" t="s">
        <v>104</v>
      </c>
      <c r="C77" s="60" t="s">
        <v>12</v>
      </c>
      <c r="D77" s="53">
        <v>30205029</v>
      </c>
      <c r="E77" s="10" t="s">
        <v>115</v>
      </c>
      <c r="F77" s="77" t="str">
        <f>VLOOKUP($D77,Article!$B:$E,4,0)</f>
        <v>Bain de bouche</v>
      </c>
      <c r="G77" s="60" t="s">
        <v>41</v>
      </c>
      <c r="H77" s="60" t="s">
        <v>22</v>
      </c>
      <c r="I77" s="56">
        <v>11</v>
      </c>
      <c r="J77" s="56">
        <v>15</v>
      </c>
      <c r="M77" s="56"/>
      <c r="N77" s="70">
        <v>0.15</v>
      </c>
      <c r="P77" s="56">
        <v>1500</v>
      </c>
      <c r="R77" s="10" t="s">
        <v>90</v>
      </c>
      <c r="S77" s="76">
        <v>250</v>
      </c>
      <c r="T77" s="55" t="s">
        <v>98</v>
      </c>
      <c r="U77" s="10">
        <v>2304</v>
      </c>
      <c r="V77" s="13">
        <v>2304</v>
      </c>
      <c r="W77" s="62">
        <v>42839</v>
      </c>
      <c r="X77" s="49" t="s">
        <v>234</v>
      </c>
      <c r="Y77" s="13">
        <v>804</v>
      </c>
      <c r="Z77" s="17">
        <v>1.536</v>
      </c>
      <c r="AB77" s="62">
        <v>42807</v>
      </c>
      <c r="AC77" s="62">
        <v>42839</v>
      </c>
    </row>
    <row r="78" spans="1:34" x14ac:dyDescent="0.25">
      <c r="A78" s="51">
        <v>2017</v>
      </c>
      <c r="B78" s="41" t="s">
        <v>105</v>
      </c>
      <c r="C78" s="60" t="s">
        <v>12</v>
      </c>
      <c r="D78" s="53">
        <v>30218310</v>
      </c>
      <c r="E78" s="10" t="s">
        <v>116</v>
      </c>
      <c r="F78" s="77" t="str">
        <f>VLOOKUP($D78,Article!$B:$E,4,0)</f>
        <v>Bain de bouche</v>
      </c>
      <c r="G78" s="60" t="s">
        <v>41</v>
      </c>
      <c r="H78" s="60" t="s">
        <v>22</v>
      </c>
      <c r="I78" s="56">
        <v>11</v>
      </c>
      <c r="J78" s="56">
        <v>15</v>
      </c>
      <c r="M78" s="56"/>
      <c r="N78" s="70">
        <v>0.15</v>
      </c>
      <c r="P78" s="56">
        <v>500</v>
      </c>
      <c r="R78" s="10" t="s">
        <v>89</v>
      </c>
      <c r="S78" s="76">
        <v>62.5</v>
      </c>
      <c r="T78" s="55" t="s">
        <v>95</v>
      </c>
      <c r="U78" s="10">
        <v>360</v>
      </c>
      <c r="V78" s="13">
        <v>360</v>
      </c>
      <c r="W78" s="62">
        <v>42839</v>
      </c>
      <c r="X78" s="49" t="s">
        <v>235</v>
      </c>
      <c r="Y78" s="13">
        <v>140</v>
      </c>
      <c r="Z78" s="17">
        <v>0.72</v>
      </c>
      <c r="AB78" s="62">
        <v>42807</v>
      </c>
      <c r="AC78" s="62">
        <v>42839</v>
      </c>
    </row>
    <row r="79" spans="1:34" x14ac:dyDescent="0.25">
      <c r="A79" s="8">
        <v>2017</v>
      </c>
      <c r="B79" s="41" t="s">
        <v>99</v>
      </c>
      <c r="C79" s="9" t="s">
        <v>10</v>
      </c>
      <c r="D79" s="55">
        <v>30200080</v>
      </c>
      <c r="E79" s="10" t="s">
        <v>106</v>
      </c>
      <c r="F79" s="77" t="str">
        <f>VLOOKUP($D79,Article!$B:$E,4,0)</f>
        <v>Dentrifice</v>
      </c>
      <c r="G79" s="60" t="s">
        <v>41</v>
      </c>
      <c r="H79" s="60" t="s">
        <v>22</v>
      </c>
      <c r="I79" s="56">
        <v>14</v>
      </c>
      <c r="J79" s="56">
        <v>18</v>
      </c>
      <c r="M79" s="56"/>
      <c r="N79" s="70">
        <v>0.2</v>
      </c>
      <c r="P79" s="56">
        <v>3000</v>
      </c>
      <c r="R79" s="10" t="s">
        <v>89</v>
      </c>
      <c r="S79" s="76">
        <v>375</v>
      </c>
      <c r="T79" s="55" t="s">
        <v>96</v>
      </c>
      <c r="U79" s="10">
        <v>3456</v>
      </c>
      <c r="V79" s="13">
        <v>3456</v>
      </c>
      <c r="W79" s="62">
        <v>42860</v>
      </c>
      <c r="X79" s="49" t="s">
        <v>159</v>
      </c>
      <c r="Y79" s="13">
        <v>456</v>
      </c>
      <c r="Z79" s="17">
        <v>1.1519999999999999</v>
      </c>
      <c r="AB79" s="62">
        <v>42828</v>
      </c>
      <c r="AC79" s="62">
        <v>42860</v>
      </c>
    </row>
    <row r="80" spans="1:34" x14ac:dyDescent="0.25">
      <c r="A80" s="8">
        <v>2017</v>
      </c>
      <c r="B80" s="40" t="s">
        <v>100</v>
      </c>
      <c r="C80" s="9" t="s">
        <v>10</v>
      </c>
      <c r="D80" s="55">
        <v>30200100</v>
      </c>
      <c r="E80" s="10" t="s">
        <v>125</v>
      </c>
      <c r="F80" s="77" t="str">
        <f>VLOOKUP($D80,Article!$B:$E,4,0)</f>
        <v>Dentrifice</v>
      </c>
      <c r="G80" s="60" t="s">
        <v>41</v>
      </c>
      <c r="H80" s="60" t="s">
        <v>22</v>
      </c>
      <c r="I80" s="56">
        <v>14</v>
      </c>
      <c r="J80" s="56">
        <v>18</v>
      </c>
      <c r="M80" s="56"/>
      <c r="N80" s="70">
        <v>0.1</v>
      </c>
      <c r="P80" s="56">
        <v>1500</v>
      </c>
      <c r="R80" s="10" t="s">
        <v>90</v>
      </c>
      <c r="S80" s="76">
        <v>250</v>
      </c>
      <c r="T80" s="55" t="s">
        <v>97</v>
      </c>
      <c r="U80" s="10">
        <v>1656</v>
      </c>
      <c r="V80" s="13">
        <v>1656</v>
      </c>
      <c r="W80" s="62">
        <v>42860</v>
      </c>
      <c r="X80" s="49" t="s">
        <v>160</v>
      </c>
      <c r="Y80" s="13">
        <v>156</v>
      </c>
      <c r="Z80" s="17">
        <v>1.1040000000000001</v>
      </c>
      <c r="AB80" s="62">
        <v>42828</v>
      </c>
      <c r="AC80" s="62">
        <v>42860</v>
      </c>
    </row>
    <row r="81" spans="1:29" x14ac:dyDescent="0.25">
      <c r="A81" s="8">
        <v>2017</v>
      </c>
      <c r="B81" s="41" t="s">
        <v>101</v>
      </c>
      <c r="C81" s="9" t="s">
        <v>10</v>
      </c>
      <c r="D81" s="55">
        <v>30200110</v>
      </c>
      <c r="E81" s="10" t="s">
        <v>108</v>
      </c>
      <c r="F81" s="77" t="str">
        <f>VLOOKUP($D81,Article!$B:$E,4,0)</f>
        <v>Dentrifice</v>
      </c>
      <c r="G81" s="60" t="s">
        <v>41</v>
      </c>
      <c r="H81" s="60" t="s">
        <v>22</v>
      </c>
      <c r="I81" s="56">
        <v>14</v>
      </c>
      <c r="J81" s="56">
        <v>18</v>
      </c>
      <c r="M81" s="56"/>
      <c r="N81" s="70">
        <v>0.1</v>
      </c>
      <c r="P81" s="56">
        <v>1500</v>
      </c>
      <c r="R81" s="10" t="s">
        <v>90</v>
      </c>
      <c r="S81" s="76">
        <v>250</v>
      </c>
      <c r="T81" s="55" t="s">
        <v>98</v>
      </c>
      <c r="U81" s="10">
        <v>1296</v>
      </c>
      <c r="V81" s="13">
        <v>1296</v>
      </c>
      <c r="W81" s="62">
        <v>42860</v>
      </c>
      <c r="X81" s="49" t="s">
        <v>161</v>
      </c>
      <c r="Y81" s="13">
        <v>204</v>
      </c>
      <c r="Z81" s="17">
        <v>0.86399999999999999</v>
      </c>
      <c r="AB81" s="62">
        <v>42828</v>
      </c>
      <c r="AC81" s="62">
        <v>42860</v>
      </c>
    </row>
    <row r="82" spans="1:29" x14ac:dyDescent="0.25">
      <c r="A82" s="8">
        <v>2017</v>
      </c>
      <c r="B82" s="41" t="s">
        <v>102</v>
      </c>
      <c r="C82" s="9" t="s">
        <v>10</v>
      </c>
      <c r="D82" s="55">
        <v>30203910</v>
      </c>
      <c r="E82" s="10" t="s">
        <v>128</v>
      </c>
      <c r="F82" s="77" t="str">
        <f>VLOOKUP($D82,Article!$B:$E,4,0)</f>
        <v>Dentrifice</v>
      </c>
      <c r="G82" s="60" t="s">
        <v>41</v>
      </c>
      <c r="H82" s="60" t="s">
        <v>22</v>
      </c>
      <c r="I82" s="56">
        <v>14</v>
      </c>
      <c r="J82" s="56">
        <v>18</v>
      </c>
      <c r="M82" s="56"/>
      <c r="N82" s="70">
        <v>0.1</v>
      </c>
      <c r="P82" s="56">
        <v>400</v>
      </c>
      <c r="R82" s="10" t="s">
        <v>89</v>
      </c>
      <c r="S82" s="76">
        <v>50</v>
      </c>
      <c r="T82" s="55" t="s">
        <v>95</v>
      </c>
      <c r="U82" s="10">
        <v>0</v>
      </c>
      <c r="V82" s="13">
        <v>0</v>
      </c>
      <c r="W82" s="62">
        <v>42860</v>
      </c>
      <c r="X82" s="49" t="s">
        <v>162</v>
      </c>
      <c r="Y82" s="13">
        <v>400</v>
      </c>
      <c r="Z82" s="17">
        <v>0</v>
      </c>
      <c r="AB82" s="62">
        <v>42828</v>
      </c>
      <c r="AC82" s="62">
        <v>42860</v>
      </c>
    </row>
    <row r="83" spans="1:29" x14ac:dyDescent="0.25">
      <c r="A83" s="8">
        <v>2017</v>
      </c>
      <c r="B83" s="41" t="s">
        <v>103</v>
      </c>
      <c r="C83" s="9" t="s">
        <v>11</v>
      </c>
      <c r="D83" s="55">
        <v>30203919</v>
      </c>
      <c r="E83" s="10" t="s">
        <v>110</v>
      </c>
      <c r="F83" s="77" t="str">
        <f>VLOOKUP($D83,Article!$B:$E,4,0)</f>
        <v>Brosse à dent</v>
      </c>
      <c r="G83" s="60" t="s">
        <v>41</v>
      </c>
      <c r="H83" s="60" t="s">
        <v>22</v>
      </c>
      <c r="I83" s="56">
        <v>17</v>
      </c>
      <c r="J83" s="56">
        <v>22</v>
      </c>
      <c r="M83" s="56"/>
      <c r="N83" s="70">
        <v>0.15</v>
      </c>
      <c r="P83" s="56">
        <v>3000</v>
      </c>
      <c r="R83" s="10" t="s">
        <v>90</v>
      </c>
      <c r="S83" s="76">
        <v>500</v>
      </c>
      <c r="T83" s="55" t="s">
        <v>96</v>
      </c>
      <c r="U83" s="10">
        <v>2652</v>
      </c>
      <c r="V83" s="13">
        <v>2652</v>
      </c>
      <c r="W83" s="62">
        <v>42888</v>
      </c>
      <c r="X83" s="49" t="s">
        <v>163</v>
      </c>
      <c r="Y83" s="13">
        <v>348</v>
      </c>
      <c r="Z83" s="17">
        <v>0.88400000000000001</v>
      </c>
      <c r="AB83" s="62">
        <v>42849</v>
      </c>
      <c r="AC83" s="62">
        <v>42888</v>
      </c>
    </row>
    <row r="84" spans="1:29" x14ac:dyDescent="0.25">
      <c r="A84" s="8">
        <v>2017</v>
      </c>
      <c r="B84" s="40" t="s">
        <v>104</v>
      </c>
      <c r="C84" s="9" t="s">
        <v>15</v>
      </c>
      <c r="D84" s="55">
        <v>30203920</v>
      </c>
      <c r="E84" s="10" t="s">
        <v>111</v>
      </c>
      <c r="F84" s="77" t="str">
        <f>VLOOKUP($D84,Article!$B:$E,4,0)</f>
        <v>Brosse à dent</v>
      </c>
      <c r="G84" s="60" t="s">
        <v>41</v>
      </c>
      <c r="H84" s="60" t="s">
        <v>22</v>
      </c>
      <c r="I84" s="56">
        <v>21</v>
      </c>
      <c r="J84" s="56">
        <v>25</v>
      </c>
      <c r="M84" s="56"/>
      <c r="N84" s="70">
        <v>0.2</v>
      </c>
      <c r="P84" s="56">
        <v>2000</v>
      </c>
      <c r="R84" s="10" t="s">
        <v>88</v>
      </c>
      <c r="S84" s="76">
        <v>200</v>
      </c>
      <c r="T84" s="55" t="s">
        <v>97</v>
      </c>
      <c r="U84" s="10">
        <v>3000</v>
      </c>
      <c r="V84" s="13">
        <v>3000</v>
      </c>
      <c r="W84" s="62">
        <v>42909</v>
      </c>
      <c r="X84" s="49" t="s">
        <v>164</v>
      </c>
      <c r="Y84" s="13">
        <v>1000</v>
      </c>
      <c r="Z84" s="17">
        <v>1.5</v>
      </c>
      <c r="AB84" s="62">
        <v>42877</v>
      </c>
      <c r="AC84" s="62">
        <v>42909</v>
      </c>
    </row>
    <row r="85" spans="1:29" x14ac:dyDescent="0.25">
      <c r="A85" s="8">
        <v>2017</v>
      </c>
      <c r="B85" s="41" t="s">
        <v>105</v>
      </c>
      <c r="C85" s="9" t="s">
        <v>15</v>
      </c>
      <c r="D85" s="55">
        <v>30203940</v>
      </c>
      <c r="E85" s="10" t="s">
        <v>112</v>
      </c>
      <c r="F85" s="77" t="str">
        <f>VLOOKUP($D85,Article!$B:$E,4,0)</f>
        <v>Brosse à dent</v>
      </c>
      <c r="G85" s="60" t="s">
        <v>41</v>
      </c>
      <c r="H85" s="60" t="s">
        <v>22</v>
      </c>
      <c r="I85" s="56">
        <v>21</v>
      </c>
      <c r="J85" s="56">
        <v>25</v>
      </c>
      <c r="M85" s="56"/>
      <c r="N85" s="70">
        <v>0.1</v>
      </c>
      <c r="P85" s="56">
        <v>1500</v>
      </c>
      <c r="R85" s="10" t="s">
        <v>90</v>
      </c>
      <c r="S85" s="76">
        <v>250</v>
      </c>
      <c r="T85" s="55" t="s">
        <v>98</v>
      </c>
      <c r="U85" s="10">
        <v>1944</v>
      </c>
      <c r="V85" s="13">
        <v>1944</v>
      </c>
      <c r="W85" s="62">
        <v>42909</v>
      </c>
      <c r="X85" s="49" t="s">
        <v>165</v>
      </c>
      <c r="Y85" s="13">
        <v>444</v>
      </c>
      <c r="Z85" s="17">
        <v>1.296</v>
      </c>
      <c r="AB85" s="62">
        <v>42877</v>
      </c>
      <c r="AC85" s="62">
        <v>42909</v>
      </c>
    </row>
    <row r="86" spans="1:29" x14ac:dyDescent="0.25">
      <c r="A86" s="8">
        <v>2017</v>
      </c>
      <c r="B86" s="41" t="s">
        <v>99</v>
      </c>
      <c r="C86" s="9" t="s">
        <v>15</v>
      </c>
      <c r="D86" s="55">
        <v>30203950</v>
      </c>
      <c r="E86" s="10" t="s">
        <v>113</v>
      </c>
      <c r="F86" s="77" t="str">
        <f>VLOOKUP($D86,Article!$B:$E,4,0)</f>
        <v>Bain de bouche</v>
      </c>
      <c r="G86" s="60" t="s">
        <v>41</v>
      </c>
      <c r="H86" s="60" t="s">
        <v>22</v>
      </c>
      <c r="I86" s="56">
        <v>24</v>
      </c>
      <c r="J86" s="56">
        <v>28</v>
      </c>
      <c r="M86" s="56"/>
      <c r="N86" s="70">
        <v>0.15</v>
      </c>
      <c r="P86" s="56">
        <v>3500</v>
      </c>
      <c r="R86" s="10" t="s">
        <v>89</v>
      </c>
      <c r="S86" s="76">
        <v>437.5</v>
      </c>
      <c r="T86" s="55" t="s">
        <v>95</v>
      </c>
      <c r="U86" s="10">
        <v>2880</v>
      </c>
      <c r="V86" s="13">
        <v>2880</v>
      </c>
      <c r="W86" s="62">
        <v>42930</v>
      </c>
      <c r="X86" s="49" t="s">
        <v>166</v>
      </c>
      <c r="Y86" s="13">
        <v>620</v>
      </c>
      <c r="Z86" s="17">
        <v>0.82285714285714284</v>
      </c>
      <c r="AB86" s="62">
        <v>42898</v>
      </c>
      <c r="AC86" s="62">
        <v>42930</v>
      </c>
    </row>
    <row r="87" spans="1:29" x14ac:dyDescent="0.25">
      <c r="A87" s="8">
        <v>2017</v>
      </c>
      <c r="B87" s="40" t="s">
        <v>100</v>
      </c>
      <c r="C87" s="9" t="s">
        <v>15</v>
      </c>
      <c r="D87" s="55">
        <v>30203960</v>
      </c>
      <c r="E87" s="10" t="s">
        <v>114</v>
      </c>
      <c r="F87" s="77" t="str">
        <f>VLOOKUP($D87,Article!$B:$E,4,0)</f>
        <v>Bain de bouche</v>
      </c>
      <c r="G87" s="60" t="s">
        <v>41</v>
      </c>
      <c r="H87" s="60" t="s">
        <v>22</v>
      </c>
      <c r="I87" s="56">
        <v>24</v>
      </c>
      <c r="J87" s="56">
        <v>28</v>
      </c>
      <c r="M87" s="56"/>
      <c r="N87" s="70">
        <v>0.1</v>
      </c>
      <c r="P87" s="56">
        <v>1500</v>
      </c>
      <c r="R87" s="10" t="s">
        <v>90</v>
      </c>
      <c r="S87" s="76">
        <v>250</v>
      </c>
      <c r="T87" s="55" t="s">
        <v>96</v>
      </c>
      <c r="U87" s="10">
        <v>864</v>
      </c>
      <c r="V87" s="13">
        <v>864</v>
      </c>
      <c r="W87" s="62">
        <v>42930</v>
      </c>
      <c r="X87" s="49" t="s">
        <v>167</v>
      </c>
      <c r="Y87" s="13">
        <v>636</v>
      </c>
      <c r="Z87" s="17">
        <v>0.57599999999999996</v>
      </c>
      <c r="AB87" s="62">
        <v>42898</v>
      </c>
      <c r="AC87" s="62">
        <v>42930</v>
      </c>
    </row>
    <row r="88" spans="1:29" x14ac:dyDescent="0.25">
      <c r="A88" s="8">
        <v>2017</v>
      </c>
      <c r="B88" s="41" t="s">
        <v>101</v>
      </c>
      <c r="C88" s="9" t="s">
        <v>15</v>
      </c>
      <c r="D88" s="53">
        <v>30205029</v>
      </c>
      <c r="E88" s="10" t="s">
        <v>115</v>
      </c>
      <c r="F88" s="77" t="str">
        <f>VLOOKUP($D88,Article!$B:$E,4,0)</f>
        <v>Bain de bouche</v>
      </c>
      <c r="G88" s="60" t="s">
        <v>41</v>
      </c>
      <c r="H88" s="60" t="s">
        <v>22</v>
      </c>
      <c r="I88" s="56">
        <v>24</v>
      </c>
      <c r="J88" s="56">
        <v>28</v>
      </c>
      <c r="M88" s="56"/>
      <c r="N88" s="70">
        <v>0.1</v>
      </c>
      <c r="P88" s="56">
        <v>1500</v>
      </c>
      <c r="R88" s="10" t="s">
        <v>90</v>
      </c>
      <c r="S88" s="76">
        <v>250</v>
      </c>
      <c r="T88" s="55" t="s">
        <v>97</v>
      </c>
      <c r="U88" s="10">
        <v>1008</v>
      </c>
      <c r="V88" s="13">
        <v>1008</v>
      </c>
      <c r="W88" s="62">
        <v>42930</v>
      </c>
      <c r="X88" s="49" t="s">
        <v>168</v>
      </c>
      <c r="Y88" s="13">
        <v>492</v>
      </c>
      <c r="Z88" s="17">
        <v>0.67200000000000004</v>
      </c>
      <c r="AB88" s="62">
        <v>42898</v>
      </c>
      <c r="AC88" s="62">
        <v>42930</v>
      </c>
    </row>
    <row r="89" spans="1:29" x14ac:dyDescent="0.25">
      <c r="A89" s="8">
        <v>2017</v>
      </c>
      <c r="B89" s="41" t="s">
        <v>102</v>
      </c>
      <c r="C89" s="9" t="s">
        <v>15</v>
      </c>
      <c r="D89" s="53">
        <v>30218310</v>
      </c>
      <c r="E89" s="10" t="s">
        <v>116</v>
      </c>
      <c r="F89" s="77" t="str">
        <f>VLOOKUP($D89,Article!$B:$E,4,0)</f>
        <v>Bain de bouche</v>
      </c>
      <c r="G89" s="60" t="s">
        <v>41</v>
      </c>
      <c r="H89" s="60" t="s">
        <v>22</v>
      </c>
      <c r="I89" s="56">
        <v>24</v>
      </c>
      <c r="J89" s="56">
        <v>28</v>
      </c>
      <c r="M89" s="56"/>
      <c r="N89" s="70">
        <v>0.1</v>
      </c>
      <c r="P89" s="56">
        <v>400</v>
      </c>
      <c r="R89" s="10" t="s">
        <v>90</v>
      </c>
      <c r="S89" s="76">
        <v>66.699999999999989</v>
      </c>
      <c r="T89" s="55" t="s">
        <v>98</v>
      </c>
      <c r="U89" s="10">
        <v>216</v>
      </c>
      <c r="V89" s="13">
        <v>216</v>
      </c>
      <c r="W89" s="62">
        <v>42930</v>
      </c>
      <c r="X89" s="49" t="s">
        <v>169</v>
      </c>
      <c r="Y89" s="13">
        <v>184</v>
      </c>
      <c r="Z89" s="17">
        <v>0.54</v>
      </c>
      <c r="AB89" s="62">
        <v>42898</v>
      </c>
      <c r="AC89" s="62">
        <v>42930</v>
      </c>
    </row>
    <row r="90" spans="1:29" x14ac:dyDescent="0.25">
      <c r="A90" s="8">
        <v>2017</v>
      </c>
      <c r="B90" s="41" t="s">
        <v>103</v>
      </c>
      <c r="C90" s="9" t="s">
        <v>15</v>
      </c>
      <c r="D90" s="55">
        <v>30200080</v>
      </c>
      <c r="E90" s="10" t="s">
        <v>106</v>
      </c>
      <c r="F90" s="77" t="str">
        <f>VLOOKUP($D90,Article!$B:$E,4,0)</f>
        <v>Dentrifice</v>
      </c>
      <c r="G90" s="60" t="s">
        <v>41</v>
      </c>
      <c r="H90" s="60" t="s">
        <v>22</v>
      </c>
      <c r="I90" s="56">
        <v>27</v>
      </c>
      <c r="J90" s="56">
        <v>31</v>
      </c>
      <c r="M90" s="56"/>
      <c r="N90" s="70">
        <v>0.2</v>
      </c>
      <c r="P90" s="56">
        <v>3000</v>
      </c>
      <c r="R90" s="10" t="s">
        <v>88</v>
      </c>
      <c r="S90" s="76">
        <v>300</v>
      </c>
      <c r="T90" s="55" t="s">
        <v>95</v>
      </c>
      <c r="U90" s="10">
        <v>1200</v>
      </c>
      <c r="V90" s="13">
        <v>1200</v>
      </c>
      <c r="W90" s="62">
        <v>42951</v>
      </c>
      <c r="X90" s="49" t="s">
        <v>170</v>
      </c>
      <c r="Y90" s="13">
        <v>1800</v>
      </c>
      <c r="Z90" s="17">
        <v>0.4</v>
      </c>
      <c r="AB90" s="62">
        <v>42919</v>
      </c>
      <c r="AC90" s="62">
        <v>42951</v>
      </c>
    </row>
    <row r="91" spans="1:29" x14ac:dyDescent="0.25">
      <c r="A91" s="8">
        <v>2017</v>
      </c>
      <c r="B91" s="40" t="s">
        <v>104</v>
      </c>
      <c r="C91" s="9" t="s">
        <v>8</v>
      </c>
      <c r="D91" s="55">
        <v>30200100</v>
      </c>
      <c r="E91" s="10" t="s">
        <v>126</v>
      </c>
      <c r="F91" s="77" t="str">
        <f>VLOOKUP($D91,Article!$B:$E,4,0)</f>
        <v>Dentrifice</v>
      </c>
      <c r="G91" s="60" t="s">
        <v>41</v>
      </c>
      <c r="H91" s="60" t="s">
        <v>22</v>
      </c>
      <c r="I91" s="56">
        <v>31</v>
      </c>
      <c r="J91" s="56">
        <v>35</v>
      </c>
      <c r="M91" s="56"/>
      <c r="N91" s="70">
        <v>0.15</v>
      </c>
      <c r="P91" s="56">
        <v>4000</v>
      </c>
      <c r="R91" s="10" t="s">
        <v>90</v>
      </c>
      <c r="S91" s="76">
        <v>666.7</v>
      </c>
      <c r="T91" s="55" t="s">
        <v>96</v>
      </c>
      <c r="U91" s="10">
        <v>3186</v>
      </c>
      <c r="V91" s="13">
        <v>3186</v>
      </c>
      <c r="W91" s="62">
        <v>42979</v>
      </c>
      <c r="X91" s="49" t="s">
        <v>171</v>
      </c>
      <c r="Y91" s="13">
        <v>814</v>
      </c>
      <c r="Z91" s="17">
        <v>0.79649999999999999</v>
      </c>
      <c r="AB91" s="62">
        <v>42947</v>
      </c>
      <c r="AC91" s="62">
        <v>42979</v>
      </c>
    </row>
    <row r="92" spans="1:29" x14ac:dyDescent="0.25">
      <c r="A92" s="8">
        <v>2017</v>
      </c>
      <c r="B92" s="41" t="s">
        <v>105</v>
      </c>
      <c r="C92" s="9" t="s">
        <v>8</v>
      </c>
      <c r="D92" s="55">
        <v>30200110</v>
      </c>
      <c r="E92" s="10" t="s">
        <v>108</v>
      </c>
      <c r="F92" s="77" t="str">
        <f>VLOOKUP($D92,Article!$B:$E,4,0)</f>
        <v>Dentrifice</v>
      </c>
      <c r="G92" s="60" t="s">
        <v>41</v>
      </c>
      <c r="H92" s="60" t="s">
        <v>22</v>
      </c>
      <c r="I92" s="56">
        <v>31</v>
      </c>
      <c r="J92" s="56">
        <v>35</v>
      </c>
      <c r="M92" s="56"/>
      <c r="N92" s="70">
        <v>0.15</v>
      </c>
      <c r="P92" s="56">
        <v>3500</v>
      </c>
      <c r="R92" s="10" t="s">
        <v>89</v>
      </c>
      <c r="S92" s="76">
        <v>437.5</v>
      </c>
      <c r="T92" s="55" t="s">
        <v>97</v>
      </c>
      <c r="U92" s="10">
        <v>2880</v>
      </c>
      <c r="V92" s="13">
        <v>2880</v>
      </c>
      <c r="W92" s="62">
        <v>42979</v>
      </c>
      <c r="X92" s="49" t="s">
        <v>172</v>
      </c>
      <c r="Y92" s="13">
        <v>620</v>
      </c>
      <c r="Z92" s="17">
        <v>0.82285714285714284</v>
      </c>
      <c r="AB92" s="62">
        <v>42947</v>
      </c>
      <c r="AC92" s="62">
        <v>42979</v>
      </c>
    </row>
    <row r="93" spans="1:29" x14ac:dyDescent="0.25">
      <c r="A93" s="8">
        <v>2017</v>
      </c>
      <c r="B93" s="41" t="s">
        <v>99</v>
      </c>
      <c r="C93" s="9" t="s">
        <v>8</v>
      </c>
      <c r="D93" s="55">
        <v>30203910</v>
      </c>
      <c r="E93" s="10" t="s">
        <v>129</v>
      </c>
      <c r="F93" s="77" t="str">
        <f>VLOOKUP($D93,Article!$B:$E,4,0)</f>
        <v>Dentrifice</v>
      </c>
      <c r="G93" s="60" t="s">
        <v>41</v>
      </c>
      <c r="H93" s="60" t="s">
        <v>22</v>
      </c>
      <c r="I93" s="56">
        <v>31</v>
      </c>
      <c r="J93" s="56">
        <v>35</v>
      </c>
      <c r="M93" s="56"/>
      <c r="N93" s="70">
        <v>0.1</v>
      </c>
      <c r="P93" s="56">
        <v>1500</v>
      </c>
      <c r="R93" s="10" t="s">
        <v>90</v>
      </c>
      <c r="S93" s="76">
        <v>250</v>
      </c>
      <c r="T93" s="55" t="s">
        <v>98</v>
      </c>
      <c r="U93" s="10">
        <v>1008</v>
      </c>
      <c r="V93" s="13">
        <v>1008</v>
      </c>
      <c r="W93" s="62">
        <v>42979</v>
      </c>
      <c r="X93" s="49" t="s">
        <v>173</v>
      </c>
      <c r="Y93" s="13">
        <v>492</v>
      </c>
      <c r="Z93" s="17">
        <v>0.67200000000000004</v>
      </c>
      <c r="AB93" s="62">
        <v>42947</v>
      </c>
      <c r="AC93" s="62">
        <v>42979</v>
      </c>
    </row>
    <row r="94" spans="1:29" x14ac:dyDescent="0.25">
      <c r="A94" s="8">
        <v>2017</v>
      </c>
      <c r="B94" s="40" t="s">
        <v>100</v>
      </c>
      <c r="C94" s="9" t="s">
        <v>8</v>
      </c>
      <c r="D94" s="55">
        <v>30203919</v>
      </c>
      <c r="E94" s="10" t="s">
        <v>110</v>
      </c>
      <c r="F94" s="77" t="str">
        <f>VLOOKUP($D94,Article!$B:$E,4,0)</f>
        <v>Brosse à dent</v>
      </c>
      <c r="G94" s="60" t="s">
        <v>41</v>
      </c>
      <c r="H94" s="60" t="s">
        <v>22</v>
      </c>
      <c r="I94" s="56">
        <v>31</v>
      </c>
      <c r="J94" s="56">
        <v>35</v>
      </c>
      <c r="M94" s="56"/>
      <c r="N94" s="70">
        <v>0.1</v>
      </c>
      <c r="P94" s="56">
        <v>1500</v>
      </c>
      <c r="R94" s="10" t="s">
        <v>90</v>
      </c>
      <c r="S94" s="76">
        <v>250</v>
      </c>
      <c r="T94" s="55" t="s">
        <v>95</v>
      </c>
      <c r="U94" s="10">
        <v>1944</v>
      </c>
      <c r="V94" s="13">
        <v>1944</v>
      </c>
      <c r="W94" s="62">
        <v>42979</v>
      </c>
      <c r="X94" s="49" t="s">
        <v>174</v>
      </c>
      <c r="Y94" s="13">
        <v>444</v>
      </c>
      <c r="Z94" s="17">
        <v>1.296</v>
      </c>
      <c r="AB94" s="62">
        <v>42947</v>
      </c>
      <c r="AC94" s="62">
        <v>42979</v>
      </c>
    </row>
    <row r="95" spans="1:29" x14ac:dyDescent="0.25">
      <c r="A95" s="8">
        <v>2017</v>
      </c>
      <c r="B95" s="41" t="s">
        <v>101</v>
      </c>
      <c r="C95" s="9" t="s">
        <v>8</v>
      </c>
      <c r="D95" s="55">
        <v>30203920</v>
      </c>
      <c r="E95" s="10" t="s">
        <v>111</v>
      </c>
      <c r="F95" s="77" t="str">
        <f>VLOOKUP($D95,Article!$B:$E,4,0)</f>
        <v>Brosse à dent</v>
      </c>
      <c r="G95" s="60" t="s">
        <v>41</v>
      </c>
      <c r="H95" s="60" t="s">
        <v>22</v>
      </c>
      <c r="I95" s="56">
        <v>31</v>
      </c>
      <c r="J95" s="56">
        <v>35</v>
      </c>
      <c r="M95" s="56"/>
      <c r="N95" s="70">
        <v>0.1</v>
      </c>
      <c r="P95" s="56">
        <v>400</v>
      </c>
      <c r="R95" s="10" t="s">
        <v>90</v>
      </c>
      <c r="S95" s="76">
        <v>66.699999999999989</v>
      </c>
      <c r="T95" s="55" t="s">
        <v>96</v>
      </c>
      <c r="U95" s="10">
        <v>216</v>
      </c>
      <c r="V95" s="13">
        <v>216</v>
      </c>
      <c r="W95" s="62">
        <v>42979</v>
      </c>
      <c r="X95" s="49" t="s">
        <v>175</v>
      </c>
      <c r="Y95" s="13">
        <v>184</v>
      </c>
      <c r="Z95" s="17">
        <v>0.54</v>
      </c>
      <c r="AB95" s="62">
        <v>42947</v>
      </c>
      <c r="AC95" s="62">
        <v>42979</v>
      </c>
    </row>
    <row r="96" spans="1:29" x14ac:dyDescent="0.25">
      <c r="A96" s="8">
        <v>2017</v>
      </c>
      <c r="B96" s="41" t="s">
        <v>102</v>
      </c>
      <c r="C96" s="9" t="s">
        <v>17</v>
      </c>
      <c r="D96" s="55">
        <v>30203940</v>
      </c>
      <c r="E96" s="10" t="s">
        <v>112</v>
      </c>
      <c r="F96" s="77" t="str">
        <f>VLOOKUP($D96,Article!$B:$E,4,0)</f>
        <v>Brosse à dent</v>
      </c>
      <c r="G96" s="60" t="s">
        <v>41</v>
      </c>
      <c r="H96" s="60" t="s">
        <v>22</v>
      </c>
      <c r="I96" s="56">
        <v>34</v>
      </c>
      <c r="J96" s="56">
        <v>38</v>
      </c>
      <c r="M96" s="56"/>
      <c r="N96" s="70">
        <v>0.33</v>
      </c>
      <c r="P96" s="56">
        <v>3000</v>
      </c>
      <c r="R96" s="10" t="s">
        <v>89</v>
      </c>
      <c r="S96" s="76">
        <v>375</v>
      </c>
      <c r="T96" s="55" t="s">
        <v>97</v>
      </c>
      <c r="U96" s="10">
        <v>2448</v>
      </c>
      <c r="V96" s="13">
        <v>2448</v>
      </c>
      <c r="W96" s="62">
        <v>43000</v>
      </c>
      <c r="X96" s="49" t="s">
        <v>176</v>
      </c>
      <c r="Y96" s="13">
        <v>552</v>
      </c>
      <c r="Z96" s="17">
        <v>0.81599999999999995</v>
      </c>
      <c r="AB96" s="62">
        <v>42968</v>
      </c>
      <c r="AC96" s="62">
        <v>43000</v>
      </c>
    </row>
    <row r="97" spans="1:29" x14ac:dyDescent="0.25">
      <c r="A97" s="8">
        <v>2017</v>
      </c>
      <c r="B97" s="41" t="s">
        <v>103</v>
      </c>
      <c r="C97" s="9" t="s">
        <v>17</v>
      </c>
      <c r="D97" s="55">
        <v>30203950</v>
      </c>
      <c r="E97" s="10" t="s">
        <v>113</v>
      </c>
      <c r="F97" s="77" t="str">
        <f>VLOOKUP($D97,Article!$B:$E,4,0)</f>
        <v>Bain de bouche</v>
      </c>
      <c r="G97" s="60" t="s">
        <v>41</v>
      </c>
      <c r="H97" s="60" t="s">
        <v>22</v>
      </c>
      <c r="I97" s="56">
        <v>34</v>
      </c>
      <c r="J97" s="56">
        <v>38</v>
      </c>
      <c r="M97" s="56"/>
      <c r="N97" s="70">
        <v>0.33</v>
      </c>
      <c r="P97" s="56">
        <v>6000</v>
      </c>
      <c r="R97" s="10" t="s">
        <v>88</v>
      </c>
      <c r="S97" s="76">
        <v>600</v>
      </c>
      <c r="T97" s="55" t="s">
        <v>98</v>
      </c>
      <c r="U97" s="10">
        <v>6000</v>
      </c>
      <c r="V97" s="13">
        <v>6000</v>
      </c>
      <c r="W97" s="62">
        <v>43000</v>
      </c>
      <c r="X97" s="49" t="s">
        <v>177</v>
      </c>
      <c r="Y97" s="13">
        <v>0</v>
      </c>
      <c r="Z97" s="17">
        <v>1</v>
      </c>
      <c r="AB97" s="62">
        <v>42968</v>
      </c>
      <c r="AC97" s="62">
        <v>43000</v>
      </c>
    </row>
    <row r="98" spans="1:29" x14ac:dyDescent="0.25">
      <c r="A98" s="8">
        <v>2017</v>
      </c>
      <c r="B98" s="40" t="s">
        <v>104</v>
      </c>
      <c r="C98" s="9" t="s">
        <v>14</v>
      </c>
      <c r="D98" s="55">
        <v>30203960</v>
      </c>
      <c r="E98" s="10" t="s">
        <v>114</v>
      </c>
      <c r="F98" s="77" t="str">
        <f>VLOOKUP($D98,Article!$B:$E,4,0)</f>
        <v>Bain de bouche</v>
      </c>
      <c r="G98" s="60" t="s">
        <v>41</v>
      </c>
      <c r="H98" s="60" t="s">
        <v>22</v>
      </c>
      <c r="I98" s="56">
        <v>37</v>
      </c>
      <c r="J98" s="56">
        <v>41</v>
      </c>
      <c r="M98" s="56"/>
      <c r="N98" s="70">
        <v>0.25</v>
      </c>
      <c r="P98" s="56">
        <v>5000</v>
      </c>
      <c r="R98" s="10" t="s">
        <v>88</v>
      </c>
      <c r="S98" s="76">
        <v>500</v>
      </c>
      <c r="T98" s="55" t="s">
        <v>95</v>
      </c>
      <c r="U98" s="10">
        <v>4860</v>
      </c>
      <c r="V98" s="13">
        <v>4860</v>
      </c>
      <c r="W98" s="62">
        <v>43021</v>
      </c>
      <c r="X98" s="49" t="s">
        <v>178</v>
      </c>
      <c r="Y98" s="13">
        <v>140</v>
      </c>
      <c r="Z98" s="17">
        <v>0.97199999999999998</v>
      </c>
      <c r="AB98" s="62">
        <v>42989</v>
      </c>
      <c r="AC98" s="62">
        <v>43021</v>
      </c>
    </row>
    <row r="99" spans="1:29" x14ac:dyDescent="0.25">
      <c r="A99" s="8">
        <v>2017</v>
      </c>
      <c r="B99" s="41" t="s">
        <v>105</v>
      </c>
      <c r="C99" s="9" t="s">
        <v>14</v>
      </c>
      <c r="D99" s="53">
        <v>30205029</v>
      </c>
      <c r="E99" s="10" t="s">
        <v>115</v>
      </c>
      <c r="F99" s="77" t="str">
        <f>VLOOKUP($D99,Article!$B:$E,4,0)</f>
        <v>Bain de bouche</v>
      </c>
      <c r="G99" s="60" t="s">
        <v>41</v>
      </c>
      <c r="H99" s="60" t="s">
        <v>22</v>
      </c>
      <c r="I99" s="56">
        <v>37</v>
      </c>
      <c r="J99" s="56">
        <v>39</v>
      </c>
      <c r="M99" s="56"/>
      <c r="N99" s="70">
        <v>0.1</v>
      </c>
      <c r="P99" s="56">
        <v>1300</v>
      </c>
      <c r="R99" s="10" t="s">
        <v>90</v>
      </c>
      <c r="S99" s="76">
        <v>216.7</v>
      </c>
      <c r="T99" s="55" t="s">
        <v>96</v>
      </c>
      <c r="U99" s="10">
        <v>1296</v>
      </c>
      <c r="V99" s="13">
        <v>1296</v>
      </c>
      <c r="W99" s="62">
        <v>43007</v>
      </c>
      <c r="X99" s="49" t="s">
        <v>179</v>
      </c>
      <c r="Y99" s="13">
        <v>4</v>
      </c>
      <c r="Z99" s="17">
        <v>0.99692307692307691</v>
      </c>
      <c r="AB99" s="62">
        <v>42989</v>
      </c>
      <c r="AC99" s="62">
        <v>43007</v>
      </c>
    </row>
    <row r="100" spans="1:29" x14ac:dyDescent="0.25">
      <c r="A100" s="8">
        <v>2017</v>
      </c>
      <c r="B100" s="41" t="s">
        <v>99</v>
      </c>
      <c r="C100" s="9" t="s">
        <v>24</v>
      </c>
      <c r="D100" s="53">
        <v>30218310</v>
      </c>
      <c r="E100" s="10" t="s">
        <v>116</v>
      </c>
      <c r="F100" s="77" t="str">
        <f>VLOOKUP($D100,Article!$B:$E,4,0)</f>
        <v>Bain de bouche</v>
      </c>
      <c r="G100" s="60" t="s">
        <v>41</v>
      </c>
      <c r="H100" s="60" t="s">
        <v>22</v>
      </c>
      <c r="I100" s="56">
        <v>40</v>
      </c>
      <c r="J100" s="56">
        <v>51</v>
      </c>
      <c r="M100" s="56"/>
      <c r="N100" s="70">
        <v>0.25</v>
      </c>
      <c r="P100" s="56">
        <v>4000</v>
      </c>
      <c r="R100" s="10" t="s">
        <v>88</v>
      </c>
      <c r="S100" s="76">
        <v>400</v>
      </c>
      <c r="T100" s="55" t="s">
        <v>97</v>
      </c>
      <c r="U100" s="10">
        <v>5060</v>
      </c>
      <c r="V100" s="13">
        <v>5060</v>
      </c>
      <c r="W100" s="62">
        <v>43091</v>
      </c>
      <c r="X100" s="49" t="s">
        <v>180</v>
      </c>
      <c r="Y100" s="13">
        <v>1060</v>
      </c>
      <c r="Z100" s="17">
        <v>1.2649999999999999</v>
      </c>
      <c r="AB100" s="62">
        <v>43010</v>
      </c>
      <c r="AC100" s="62">
        <v>43091</v>
      </c>
    </row>
    <row r="101" spans="1:29" x14ac:dyDescent="0.25">
      <c r="A101" s="8">
        <v>2017</v>
      </c>
      <c r="B101" s="40" t="s">
        <v>100</v>
      </c>
      <c r="C101" s="9" t="s">
        <v>24</v>
      </c>
      <c r="D101" s="55">
        <v>30200080</v>
      </c>
      <c r="E101" s="10" t="s">
        <v>106</v>
      </c>
      <c r="F101" s="77" t="str">
        <f>VLOOKUP($D101,Article!$B:$E,4,0)</f>
        <v>Dentrifice</v>
      </c>
      <c r="G101" s="60" t="s">
        <v>41</v>
      </c>
      <c r="H101" s="60" t="s">
        <v>22</v>
      </c>
      <c r="I101" s="56">
        <v>40</v>
      </c>
      <c r="J101" s="56">
        <v>51</v>
      </c>
      <c r="K101" s="59"/>
      <c r="L101" s="59"/>
      <c r="M101" s="56"/>
      <c r="N101" s="70">
        <v>0.25</v>
      </c>
      <c r="P101" s="56">
        <v>3300</v>
      </c>
      <c r="R101" s="10" t="s">
        <v>90</v>
      </c>
      <c r="S101" s="76">
        <v>550</v>
      </c>
      <c r="T101" s="55" t="s">
        <v>98</v>
      </c>
      <c r="U101" s="10">
        <v>10266</v>
      </c>
      <c r="V101" s="13">
        <v>10266</v>
      </c>
      <c r="W101" s="62">
        <v>43091</v>
      </c>
      <c r="X101" s="49" t="s">
        <v>181</v>
      </c>
      <c r="Y101" s="13">
        <v>6966</v>
      </c>
      <c r="Z101" s="17">
        <v>3.1109090909090908</v>
      </c>
      <c r="AB101" s="62">
        <v>43010</v>
      </c>
      <c r="AC101" s="62">
        <v>43091</v>
      </c>
    </row>
    <row r="102" spans="1:29" x14ac:dyDescent="0.25">
      <c r="A102" s="8">
        <v>2017</v>
      </c>
      <c r="B102" s="41" t="s">
        <v>101</v>
      </c>
      <c r="C102" s="9" t="s">
        <v>24</v>
      </c>
      <c r="D102" s="55">
        <v>30200100</v>
      </c>
      <c r="E102" s="10" t="s">
        <v>127</v>
      </c>
      <c r="F102" s="77" t="str">
        <f>VLOOKUP($D102,Article!$B:$E,4,0)</f>
        <v>Dentrifice</v>
      </c>
      <c r="G102" s="60" t="s">
        <v>41</v>
      </c>
      <c r="H102" s="60" t="s">
        <v>22</v>
      </c>
      <c r="I102" s="56">
        <v>40</v>
      </c>
      <c r="J102" s="56">
        <v>51</v>
      </c>
      <c r="M102" s="56"/>
      <c r="N102" s="70">
        <v>0.33</v>
      </c>
      <c r="P102" s="56">
        <v>3000</v>
      </c>
      <c r="R102" s="10" t="s">
        <v>89</v>
      </c>
      <c r="S102" s="76">
        <v>375</v>
      </c>
      <c r="T102" s="55" t="s">
        <v>95</v>
      </c>
      <c r="U102" s="10">
        <v>2592</v>
      </c>
      <c r="V102" s="13">
        <v>2592</v>
      </c>
      <c r="W102" s="62">
        <v>43091</v>
      </c>
      <c r="X102" s="49" t="s">
        <v>182</v>
      </c>
      <c r="Y102" s="13">
        <v>408</v>
      </c>
      <c r="Z102" s="17">
        <v>0.86399999999999999</v>
      </c>
      <c r="AB102" s="62">
        <v>43010</v>
      </c>
      <c r="AC102" s="62">
        <v>43091</v>
      </c>
    </row>
    <row r="103" spans="1:29" x14ac:dyDescent="0.25">
      <c r="A103" s="8">
        <v>2017</v>
      </c>
      <c r="B103" s="41" t="s">
        <v>102</v>
      </c>
      <c r="C103" s="9" t="s">
        <v>24</v>
      </c>
      <c r="D103" s="55">
        <v>30200110</v>
      </c>
      <c r="E103" s="10" t="s">
        <v>108</v>
      </c>
      <c r="F103" s="77" t="str">
        <f>VLOOKUP($D103,Article!$B:$E,4,0)</f>
        <v>Dentrifice</v>
      </c>
      <c r="G103" s="60" t="s">
        <v>41</v>
      </c>
      <c r="H103" s="60" t="s">
        <v>22</v>
      </c>
      <c r="I103" s="56">
        <v>43</v>
      </c>
      <c r="J103" s="56">
        <v>47</v>
      </c>
      <c r="K103" s="59"/>
      <c r="L103" s="59"/>
      <c r="M103" s="56"/>
      <c r="N103" s="70">
        <v>0.25</v>
      </c>
      <c r="P103" s="56">
        <v>3000</v>
      </c>
      <c r="R103" s="10" t="s">
        <v>88</v>
      </c>
      <c r="S103" s="76">
        <v>300</v>
      </c>
      <c r="T103" s="55" t="s">
        <v>96</v>
      </c>
      <c r="U103" s="10">
        <v>2160</v>
      </c>
      <c r="V103" s="13">
        <v>2160</v>
      </c>
      <c r="W103" s="62">
        <v>43063</v>
      </c>
      <c r="X103" s="49" t="s">
        <v>183</v>
      </c>
      <c r="Y103" s="13">
        <v>840</v>
      </c>
      <c r="Z103" s="17">
        <v>0.72</v>
      </c>
      <c r="AB103" s="62">
        <v>43031</v>
      </c>
      <c r="AC103" s="62">
        <v>43063</v>
      </c>
    </row>
    <row r="104" spans="1:29" x14ac:dyDescent="0.25">
      <c r="A104" s="8">
        <v>2017</v>
      </c>
      <c r="B104" s="41" t="s">
        <v>103</v>
      </c>
      <c r="C104" s="9" t="s">
        <v>24</v>
      </c>
      <c r="D104" s="55">
        <v>30203910</v>
      </c>
      <c r="E104" s="10" t="s">
        <v>130</v>
      </c>
      <c r="F104" s="77" t="str">
        <f>VLOOKUP($D104,Article!$B:$E,4,0)</f>
        <v>Dentrifice</v>
      </c>
      <c r="G104" s="60" t="s">
        <v>41</v>
      </c>
      <c r="H104" s="60" t="s">
        <v>22</v>
      </c>
      <c r="I104" s="56">
        <v>40</v>
      </c>
      <c r="J104" s="56">
        <v>51</v>
      </c>
      <c r="M104" s="56"/>
      <c r="N104" s="70">
        <v>0.33</v>
      </c>
      <c r="P104" s="56">
        <v>3000</v>
      </c>
      <c r="R104" s="10" t="s">
        <v>88</v>
      </c>
      <c r="S104" s="76">
        <v>300</v>
      </c>
      <c r="T104" s="55" t="s">
        <v>97</v>
      </c>
      <c r="U104" s="10">
        <v>1800</v>
      </c>
      <c r="V104" s="13">
        <v>1800</v>
      </c>
      <c r="W104" s="62">
        <v>43091</v>
      </c>
      <c r="X104" s="49" t="s">
        <v>184</v>
      </c>
      <c r="Y104" s="13">
        <v>1200</v>
      </c>
      <c r="Z104" s="17">
        <v>0.6</v>
      </c>
      <c r="AB104" s="62">
        <v>43010</v>
      </c>
      <c r="AC104" s="62">
        <v>43091</v>
      </c>
    </row>
    <row r="105" spans="1:29" x14ac:dyDescent="0.25">
      <c r="A105" s="8">
        <v>2017</v>
      </c>
      <c r="B105" s="40" t="s">
        <v>104</v>
      </c>
      <c r="C105" s="9" t="s">
        <v>24</v>
      </c>
      <c r="D105" s="55">
        <v>30203919</v>
      </c>
      <c r="E105" s="10" t="s">
        <v>110</v>
      </c>
      <c r="F105" s="77" t="str">
        <f>VLOOKUP($D105,Article!$B:$E,4,0)</f>
        <v>Brosse à dent</v>
      </c>
      <c r="G105" s="60" t="s">
        <v>41</v>
      </c>
      <c r="H105" s="60" t="s">
        <v>22</v>
      </c>
      <c r="I105" s="56">
        <v>40</v>
      </c>
      <c r="J105" s="56">
        <v>51</v>
      </c>
      <c r="K105" s="59"/>
      <c r="L105" s="59"/>
      <c r="M105" s="56"/>
      <c r="N105" s="70">
        <v>0.2</v>
      </c>
      <c r="P105" s="56">
        <v>2500</v>
      </c>
      <c r="R105" s="10" t="s">
        <v>90</v>
      </c>
      <c r="S105" s="76">
        <v>416.70000000000005</v>
      </c>
      <c r="T105" s="55" t="s">
        <v>98</v>
      </c>
      <c r="U105" s="10">
        <v>4824</v>
      </c>
      <c r="V105" s="13">
        <v>4824</v>
      </c>
      <c r="W105" s="62">
        <v>43091</v>
      </c>
      <c r="X105" s="49" t="s">
        <v>185</v>
      </c>
      <c r="Y105" s="13">
        <v>2324</v>
      </c>
      <c r="Z105" s="17">
        <v>1.9296</v>
      </c>
      <c r="AB105" s="62">
        <v>43010</v>
      </c>
      <c r="AC105" s="62">
        <v>43091</v>
      </c>
    </row>
    <row r="106" spans="1:29" x14ac:dyDescent="0.25">
      <c r="A106" s="8">
        <v>2017</v>
      </c>
      <c r="B106" s="41" t="s">
        <v>105</v>
      </c>
      <c r="C106" s="9" t="s">
        <v>24</v>
      </c>
      <c r="D106" s="55">
        <v>30203920</v>
      </c>
      <c r="E106" s="10" t="s">
        <v>111</v>
      </c>
      <c r="F106" s="77" t="str">
        <f>VLOOKUP($D106,Article!$B:$E,4,0)</f>
        <v>Brosse à dent</v>
      </c>
      <c r="G106" s="60" t="s">
        <v>41</v>
      </c>
      <c r="H106" s="60" t="s">
        <v>22</v>
      </c>
      <c r="I106" s="56">
        <v>40</v>
      </c>
      <c r="J106" s="56">
        <v>51</v>
      </c>
      <c r="K106" s="59"/>
      <c r="L106" s="59"/>
      <c r="M106" s="56"/>
      <c r="N106" s="70">
        <v>0.2</v>
      </c>
      <c r="P106" s="56">
        <v>2500</v>
      </c>
      <c r="R106" s="10" t="s">
        <v>90</v>
      </c>
      <c r="S106" s="76">
        <v>416.70000000000005</v>
      </c>
      <c r="T106" s="55" t="s">
        <v>95</v>
      </c>
      <c r="U106" s="10">
        <v>4824</v>
      </c>
      <c r="V106" s="13">
        <v>4824</v>
      </c>
      <c r="W106" s="62">
        <v>43091</v>
      </c>
      <c r="X106" s="49" t="s">
        <v>186</v>
      </c>
      <c r="Y106" s="13">
        <v>2324</v>
      </c>
      <c r="Z106" s="17">
        <v>1.9296</v>
      </c>
      <c r="AB106" s="62">
        <v>43010</v>
      </c>
      <c r="AC106" s="62">
        <v>43091</v>
      </c>
    </row>
    <row r="107" spans="1:29" x14ac:dyDescent="0.25">
      <c r="A107" s="8">
        <v>2017</v>
      </c>
      <c r="B107" s="41" t="s">
        <v>99</v>
      </c>
      <c r="C107" s="9" t="s">
        <v>24</v>
      </c>
      <c r="D107" s="55">
        <v>30203940</v>
      </c>
      <c r="E107" s="10" t="s">
        <v>112</v>
      </c>
      <c r="F107" s="77" t="str">
        <f>VLOOKUP($D107,Article!$B:$E,4,0)</f>
        <v>Brosse à dent</v>
      </c>
      <c r="G107" s="60" t="s">
        <v>41</v>
      </c>
      <c r="H107" s="60" t="s">
        <v>22</v>
      </c>
      <c r="I107" s="56">
        <v>40</v>
      </c>
      <c r="J107" s="56">
        <v>51</v>
      </c>
      <c r="K107" s="59"/>
      <c r="L107" s="59"/>
      <c r="M107" s="56"/>
      <c r="N107" s="70">
        <v>0.2</v>
      </c>
      <c r="P107" s="56">
        <v>750</v>
      </c>
      <c r="R107" s="10" t="s">
        <v>89</v>
      </c>
      <c r="S107" s="76">
        <v>93.8</v>
      </c>
      <c r="T107" s="55" t="s">
        <v>96</v>
      </c>
      <c r="U107" s="10">
        <v>2728</v>
      </c>
      <c r="V107" s="13">
        <v>2728</v>
      </c>
      <c r="W107" s="62">
        <v>43091</v>
      </c>
      <c r="X107" s="49" t="s">
        <v>187</v>
      </c>
      <c r="Y107" s="13">
        <v>1978</v>
      </c>
      <c r="Z107" s="17">
        <v>3.6373333333333333</v>
      </c>
      <c r="AB107" s="62">
        <v>43010</v>
      </c>
      <c r="AC107" s="62">
        <v>43091</v>
      </c>
    </row>
    <row r="108" spans="1:29" x14ac:dyDescent="0.25">
      <c r="A108" s="8">
        <v>2017</v>
      </c>
      <c r="B108" s="40" t="s">
        <v>100</v>
      </c>
      <c r="C108" s="9" t="s">
        <v>24</v>
      </c>
      <c r="D108" s="55">
        <v>30203950</v>
      </c>
      <c r="E108" s="10" t="s">
        <v>113</v>
      </c>
      <c r="F108" s="77" t="str">
        <f>VLOOKUP($D108,Article!$B:$E,4,0)</f>
        <v>Bain de bouche</v>
      </c>
      <c r="G108" s="60" t="s">
        <v>41</v>
      </c>
      <c r="H108" s="60" t="s">
        <v>22</v>
      </c>
      <c r="I108" s="56">
        <v>40</v>
      </c>
      <c r="J108" s="56">
        <v>51</v>
      </c>
      <c r="K108" s="59"/>
      <c r="L108" s="59"/>
      <c r="M108" s="56"/>
      <c r="N108" s="70">
        <v>0.2</v>
      </c>
      <c r="P108" s="56">
        <v>1250</v>
      </c>
      <c r="R108" s="10" t="s">
        <v>89</v>
      </c>
      <c r="S108" s="76">
        <v>156.29999999999998</v>
      </c>
      <c r="T108" s="55" t="s">
        <v>97</v>
      </c>
      <c r="U108" s="10">
        <v>1824</v>
      </c>
      <c r="V108" s="13">
        <v>1824</v>
      </c>
      <c r="W108" s="62">
        <v>43091</v>
      </c>
      <c r="X108" s="49" t="s">
        <v>188</v>
      </c>
      <c r="Y108" s="13">
        <v>574</v>
      </c>
      <c r="Z108" s="17">
        <v>1.4592000000000001</v>
      </c>
      <c r="AB108" s="62">
        <v>43010</v>
      </c>
      <c r="AC108" s="62">
        <v>43091</v>
      </c>
    </row>
    <row r="109" spans="1:29" x14ac:dyDescent="0.25">
      <c r="A109" s="8">
        <v>2017</v>
      </c>
      <c r="B109" s="41" t="s">
        <v>101</v>
      </c>
      <c r="C109" s="9" t="s">
        <v>16</v>
      </c>
      <c r="D109" s="55">
        <v>30203960</v>
      </c>
      <c r="E109" s="10" t="s">
        <v>114</v>
      </c>
      <c r="F109" s="77" t="str">
        <f>VLOOKUP($D109,Article!$B:$E,4,0)</f>
        <v>Bain de bouche</v>
      </c>
      <c r="G109" s="60" t="s">
        <v>41</v>
      </c>
      <c r="H109" s="60" t="s">
        <v>22</v>
      </c>
      <c r="I109" s="56">
        <v>52</v>
      </c>
      <c r="J109" s="56">
        <v>5</v>
      </c>
      <c r="M109" s="56"/>
      <c r="N109" s="70">
        <v>0.25</v>
      </c>
      <c r="P109" s="56">
        <v>484</v>
      </c>
      <c r="R109" s="10" t="s">
        <v>91</v>
      </c>
      <c r="S109" s="76">
        <v>40.4</v>
      </c>
      <c r="T109" s="55" t="s">
        <v>98</v>
      </c>
      <c r="U109" s="10">
        <v>0</v>
      </c>
      <c r="V109" s="13">
        <v>0</v>
      </c>
      <c r="W109" s="62">
        <v>42769</v>
      </c>
      <c r="X109" s="49" t="s">
        <v>189</v>
      </c>
      <c r="Y109" s="13">
        <v>484</v>
      </c>
      <c r="Z109" s="17">
        <v>0</v>
      </c>
      <c r="AB109" s="62">
        <v>43094</v>
      </c>
      <c r="AC109" s="62">
        <v>42769</v>
      </c>
    </row>
    <row r="110" spans="1:29" x14ac:dyDescent="0.25">
      <c r="A110" s="8">
        <v>2017</v>
      </c>
      <c r="B110" s="41" t="s">
        <v>102</v>
      </c>
      <c r="C110" s="60" t="s">
        <v>16</v>
      </c>
      <c r="D110" s="53">
        <v>30205029</v>
      </c>
      <c r="E110" s="10" t="s">
        <v>115</v>
      </c>
      <c r="F110" s="77" t="str">
        <f>VLOOKUP($D110,Article!$B:$E,4,0)</f>
        <v>Bain de bouche</v>
      </c>
      <c r="G110" s="60" t="s">
        <v>41</v>
      </c>
      <c r="H110" s="60" t="s">
        <v>22</v>
      </c>
      <c r="I110" s="56">
        <v>52</v>
      </c>
      <c r="J110" s="56">
        <v>5</v>
      </c>
      <c r="M110" s="56"/>
      <c r="N110" s="70">
        <v>0.33</v>
      </c>
      <c r="P110" s="56">
        <v>370</v>
      </c>
      <c r="R110" s="10" t="s">
        <v>88</v>
      </c>
      <c r="S110" s="76">
        <v>37</v>
      </c>
      <c r="T110" s="55" t="s">
        <v>95</v>
      </c>
      <c r="U110" s="10">
        <v>0</v>
      </c>
      <c r="V110" s="13">
        <v>0</v>
      </c>
      <c r="W110" s="62">
        <v>42769</v>
      </c>
      <c r="X110" s="49" t="s">
        <v>190</v>
      </c>
      <c r="Y110" s="13">
        <v>370</v>
      </c>
      <c r="Z110" s="17">
        <v>0</v>
      </c>
      <c r="AB110" s="62">
        <v>43094</v>
      </c>
      <c r="AC110" s="62">
        <v>42769</v>
      </c>
    </row>
    <row r="111" spans="1:29" x14ac:dyDescent="0.25">
      <c r="A111" s="8">
        <v>2017</v>
      </c>
      <c r="B111" s="41" t="s">
        <v>103</v>
      </c>
      <c r="C111" s="9" t="s">
        <v>16</v>
      </c>
      <c r="D111" s="53">
        <v>30218310</v>
      </c>
      <c r="E111" s="10" t="s">
        <v>116</v>
      </c>
      <c r="F111" s="77" t="str">
        <f>VLOOKUP($D111,Article!$B:$E,4,0)</f>
        <v>Bain de bouche</v>
      </c>
      <c r="G111" s="60" t="s">
        <v>41</v>
      </c>
      <c r="H111" s="60" t="s">
        <v>22</v>
      </c>
      <c r="I111" s="56">
        <v>52</v>
      </c>
      <c r="J111" s="56">
        <v>5</v>
      </c>
      <c r="M111" s="56"/>
      <c r="N111" s="70">
        <v>0.25</v>
      </c>
      <c r="P111" s="56">
        <v>216</v>
      </c>
      <c r="R111" s="10" t="s">
        <v>89</v>
      </c>
      <c r="S111" s="76">
        <v>27</v>
      </c>
      <c r="T111" s="55" t="s">
        <v>96</v>
      </c>
      <c r="U111" s="10">
        <v>0</v>
      </c>
      <c r="V111" s="13">
        <v>0</v>
      </c>
      <c r="W111" s="62">
        <v>42769</v>
      </c>
      <c r="X111" s="49" t="s">
        <v>191</v>
      </c>
      <c r="Y111" s="13">
        <v>216</v>
      </c>
      <c r="Z111" s="17">
        <v>0</v>
      </c>
      <c r="AB111" s="62">
        <v>43094</v>
      </c>
      <c r="AC111" s="62">
        <v>42769</v>
      </c>
    </row>
    <row r="112" spans="1:29" x14ac:dyDescent="0.25">
      <c r="A112" s="8">
        <v>2017</v>
      </c>
      <c r="B112" s="40" t="s">
        <v>104</v>
      </c>
      <c r="C112" s="9" t="s">
        <v>16</v>
      </c>
      <c r="D112" s="55">
        <v>30200080</v>
      </c>
      <c r="E112" s="10" t="s">
        <v>106</v>
      </c>
      <c r="F112" s="77" t="str">
        <f>VLOOKUP($D112,Article!$B:$E,4,0)</f>
        <v>Dentrifice</v>
      </c>
      <c r="G112" s="60" t="s">
        <v>41</v>
      </c>
      <c r="H112" s="60" t="s">
        <v>22</v>
      </c>
      <c r="I112" s="56">
        <v>52</v>
      </c>
      <c r="J112" s="56">
        <v>5</v>
      </c>
      <c r="K112" s="59"/>
      <c r="L112" s="59"/>
      <c r="M112" s="56"/>
      <c r="N112" s="70">
        <v>0.12</v>
      </c>
      <c r="P112" s="56">
        <v>50</v>
      </c>
      <c r="R112" s="10" t="s">
        <v>88</v>
      </c>
      <c r="S112" s="76">
        <v>5</v>
      </c>
      <c r="T112" s="55" t="s">
        <v>97</v>
      </c>
      <c r="U112" s="10">
        <v>0</v>
      </c>
      <c r="V112" s="13">
        <v>0</v>
      </c>
      <c r="W112" s="62">
        <v>42769</v>
      </c>
      <c r="X112" s="49" t="s">
        <v>192</v>
      </c>
      <c r="Y112" s="13">
        <v>50</v>
      </c>
      <c r="Z112" s="17">
        <v>0</v>
      </c>
      <c r="AB112" s="62">
        <v>43094</v>
      </c>
      <c r="AC112" s="62">
        <v>42769</v>
      </c>
    </row>
    <row r="113" spans="1:29" x14ac:dyDescent="0.25">
      <c r="A113" s="8">
        <v>2017</v>
      </c>
      <c r="B113" s="41" t="s">
        <v>105</v>
      </c>
      <c r="C113" s="9" t="s">
        <v>16</v>
      </c>
      <c r="D113" s="55">
        <v>30200100</v>
      </c>
      <c r="E113" s="10" t="s">
        <v>128</v>
      </c>
      <c r="F113" s="77" t="str">
        <f>VLOOKUP($D113,Article!$B:$E,4,0)</f>
        <v>Dentrifice</v>
      </c>
      <c r="G113" s="60" t="s">
        <v>41</v>
      </c>
      <c r="H113" s="60" t="s">
        <v>22</v>
      </c>
      <c r="I113" s="56">
        <v>52</v>
      </c>
      <c r="J113" s="56">
        <v>5</v>
      </c>
      <c r="K113" s="59"/>
      <c r="L113" s="59"/>
      <c r="M113" s="56"/>
      <c r="N113" s="70">
        <v>0.25</v>
      </c>
      <c r="P113" s="56">
        <v>920</v>
      </c>
      <c r="R113" s="10" t="s">
        <v>88</v>
      </c>
      <c r="S113" s="76">
        <v>92</v>
      </c>
      <c r="T113" s="55" t="s">
        <v>98</v>
      </c>
      <c r="U113" s="10">
        <v>0</v>
      </c>
      <c r="V113" s="13">
        <v>0</v>
      </c>
      <c r="W113" s="62">
        <v>42769</v>
      </c>
      <c r="X113" s="49" t="s">
        <v>193</v>
      </c>
      <c r="Y113" s="13">
        <v>920</v>
      </c>
      <c r="Z113" s="17">
        <v>0</v>
      </c>
      <c r="AB113" s="62">
        <v>43094</v>
      </c>
      <c r="AC113" s="62">
        <v>42769</v>
      </c>
    </row>
    <row r="114" spans="1:29" x14ac:dyDescent="0.25">
      <c r="A114" s="8">
        <v>2017</v>
      </c>
      <c r="B114" s="41" t="s">
        <v>99</v>
      </c>
      <c r="C114" s="9" t="s">
        <v>16</v>
      </c>
      <c r="D114" s="55">
        <v>30200110</v>
      </c>
      <c r="E114" s="10" t="s">
        <v>108</v>
      </c>
      <c r="F114" s="77" t="str">
        <f>VLOOKUP($D114,Article!$B:$E,4,0)</f>
        <v>Dentrifice</v>
      </c>
      <c r="G114" s="60" t="s">
        <v>41</v>
      </c>
      <c r="H114" s="60" t="s">
        <v>22</v>
      </c>
      <c r="I114" s="56">
        <v>52</v>
      </c>
      <c r="J114" s="56">
        <v>5</v>
      </c>
      <c r="K114" s="59"/>
      <c r="L114" s="59"/>
      <c r="M114" s="56"/>
      <c r="N114" s="70">
        <v>0.33</v>
      </c>
      <c r="P114" s="56">
        <v>1576</v>
      </c>
      <c r="R114" s="10" t="s">
        <v>89</v>
      </c>
      <c r="S114" s="76">
        <v>197</v>
      </c>
      <c r="T114" s="55" t="s">
        <v>95</v>
      </c>
      <c r="U114" s="10">
        <v>0</v>
      </c>
      <c r="V114" s="13">
        <v>0</v>
      </c>
      <c r="W114" s="62">
        <v>42769</v>
      </c>
      <c r="X114" s="49" t="s">
        <v>194</v>
      </c>
      <c r="Y114" s="13">
        <v>1576</v>
      </c>
      <c r="Z114" s="17">
        <v>0</v>
      </c>
      <c r="AB114" s="62">
        <v>43094</v>
      </c>
      <c r="AC114" s="62">
        <v>42769</v>
      </c>
    </row>
    <row r="115" spans="1:29" x14ac:dyDescent="0.25">
      <c r="A115" s="8">
        <v>2017</v>
      </c>
      <c r="B115" s="40" t="s">
        <v>100</v>
      </c>
      <c r="C115" s="9" t="s">
        <v>16</v>
      </c>
      <c r="D115" s="55">
        <v>30203910</v>
      </c>
      <c r="E115" s="10" t="s">
        <v>131</v>
      </c>
      <c r="F115" s="77" t="str">
        <f>VLOOKUP($D115,Article!$B:$E,4,0)</f>
        <v>Dentrifice</v>
      </c>
      <c r="G115" s="60" t="s">
        <v>41</v>
      </c>
      <c r="H115" s="60" t="s">
        <v>22</v>
      </c>
      <c r="I115" s="56">
        <v>52</v>
      </c>
      <c r="J115" s="56">
        <v>5</v>
      </c>
      <c r="K115" s="59"/>
      <c r="L115" s="59"/>
      <c r="M115" s="56"/>
      <c r="N115" s="70">
        <v>0.25</v>
      </c>
      <c r="P115" s="56">
        <v>1052</v>
      </c>
      <c r="R115" s="10" t="s">
        <v>89</v>
      </c>
      <c r="S115" s="76">
        <v>131.5</v>
      </c>
      <c r="T115" s="55" t="s">
        <v>96</v>
      </c>
      <c r="U115" s="10">
        <v>0</v>
      </c>
      <c r="V115" s="13">
        <v>0</v>
      </c>
      <c r="W115" s="62">
        <v>42769</v>
      </c>
      <c r="X115" s="49" t="s">
        <v>195</v>
      </c>
      <c r="Y115" s="13">
        <v>1052</v>
      </c>
      <c r="Z115" s="17">
        <v>0</v>
      </c>
      <c r="AB115" s="62">
        <v>43094</v>
      </c>
      <c r="AC115" s="62">
        <v>42769</v>
      </c>
    </row>
    <row r="116" spans="1:29" x14ac:dyDescent="0.25">
      <c r="A116" s="8">
        <v>2017</v>
      </c>
      <c r="B116" s="41" t="s">
        <v>101</v>
      </c>
      <c r="C116" s="9" t="s">
        <v>16</v>
      </c>
      <c r="D116" s="55">
        <v>30203919</v>
      </c>
      <c r="E116" s="10" t="s">
        <v>110</v>
      </c>
      <c r="F116" s="77" t="str">
        <f>VLOOKUP($D116,Article!$B:$E,4,0)</f>
        <v>Brosse à dent</v>
      </c>
      <c r="G116" s="60" t="s">
        <v>41</v>
      </c>
      <c r="H116" s="60" t="s">
        <v>22</v>
      </c>
      <c r="I116" s="56">
        <v>52</v>
      </c>
      <c r="J116" s="56">
        <v>5</v>
      </c>
      <c r="K116" s="59"/>
      <c r="L116" s="59"/>
      <c r="M116" s="56"/>
      <c r="N116" s="70">
        <v>0.12</v>
      </c>
      <c r="P116" s="56">
        <v>711</v>
      </c>
      <c r="R116" s="10" t="s">
        <v>89</v>
      </c>
      <c r="S116" s="76">
        <v>88.899999999999991</v>
      </c>
      <c r="T116" s="55" t="s">
        <v>97</v>
      </c>
      <c r="U116" s="10">
        <v>0</v>
      </c>
      <c r="V116" s="13">
        <v>0</v>
      </c>
      <c r="W116" s="62">
        <v>42769</v>
      </c>
      <c r="X116" s="49" t="s">
        <v>196</v>
      </c>
      <c r="Y116" s="13">
        <v>711</v>
      </c>
      <c r="Z116" s="17">
        <v>0</v>
      </c>
      <c r="AB116" s="62">
        <v>43094</v>
      </c>
      <c r="AC116" s="62">
        <v>42769</v>
      </c>
    </row>
    <row r="117" spans="1:29" x14ac:dyDescent="0.25">
      <c r="A117" s="8">
        <v>2017</v>
      </c>
      <c r="B117" s="41" t="s">
        <v>102</v>
      </c>
      <c r="C117" s="9" t="s">
        <v>16</v>
      </c>
      <c r="D117" s="55">
        <v>30203920</v>
      </c>
      <c r="E117" s="10" t="s">
        <v>111</v>
      </c>
      <c r="F117" s="77" t="str">
        <f>VLOOKUP($D117,Article!$B:$E,4,0)</f>
        <v>Brosse à dent</v>
      </c>
      <c r="G117" s="60" t="s">
        <v>41</v>
      </c>
      <c r="H117" s="60" t="s">
        <v>22</v>
      </c>
      <c r="I117" s="56">
        <v>52</v>
      </c>
      <c r="J117" s="56">
        <v>5</v>
      </c>
      <c r="K117" s="59"/>
      <c r="L117" s="59"/>
      <c r="M117" s="56"/>
      <c r="N117" s="70">
        <v>0.33</v>
      </c>
      <c r="P117" s="56">
        <v>242</v>
      </c>
      <c r="R117" s="10" t="s">
        <v>89</v>
      </c>
      <c r="S117" s="76">
        <v>30.3</v>
      </c>
      <c r="T117" s="55" t="s">
        <v>98</v>
      </c>
      <c r="U117" s="10">
        <v>0</v>
      </c>
      <c r="V117" s="13">
        <v>0</v>
      </c>
      <c r="W117" s="62">
        <v>42769</v>
      </c>
      <c r="X117" s="49" t="s">
        <v>197</v>
      </c>
      <c r="Y117" s="13">
        <v>242</v>
      </c>
      <c r="Z117" s="17">
        <v>0</v>
      </c>
      <c r="AB117" s="62">
        <v>43094</v>
      </c>
      <c r="AC117" s="62">
        <v>42769</v>
      </c>
    </row>
    <row r="118" spans="1:29" x14ac:dyDescent="0.25">
      <c r="A118" s="8">
        <v>2017</v>
      </c>
      <c r="B118" s="41" t="s">
        <v>103</v>
      </c>
      <c r="C118" s="9" t="s">
        <v>16</v>
      </c>
      <c r="D118" s="55">
        <v>30203940</v>
      </c>
      <c r="E118" s="10" t="s">
        <v>112</v>
      </c>
      <c r="F118" s="77" t="str">
        <f>VLOOKUP($D118,Article!$B:$E,4,0)</f>
        <v>Brosse à dent</v>
      </c>
      <c r="G118" s="60" t="s">
        <v>41</v>
      </c>
      <c r="H118" s="60" t="s">
        <v>22</v>
      </c>
      <c r="I118" s="56">
        <v>52</v>
      </c>
      <c r="J118" s="56">
        <v>5</v>
      </c>
      <c r="K118" s="59"/>
      <c r="L118" s="59"/>
      <c r="M118" s="56"/>
      <c r="N118" s="70">
        <v>0.33</v>
      </c>
      <c r="P118" s="56">
        <v>282</v>
      </c>
      <c r="R118" s="10" t="s">
        <v>89</v>
      </c>
      <c r="S118" s="76">
        <v>35.300000000000004</v>
      </c>
      <c r="T118" s="55" t="s">
        <v>95</v>
      </c>
      <c r="U118" s="10">
        <v>0</v>
      </c>
      <c r="V118" s="13">
        <v>0</v>
      </c>
      <c r="W118" s="62">
        <v>42769</v>
      </c>
      <c r="X118" s="49" t="s">
        <v>198</v>
      </c>
      <c r="Y118" s="13">
        <v>282</v>
      </c>
      <c r="Z118" s="17">
        <v>0</v>
      </c>
      <c r="AB118" s="62">
        <v>43094</v>
      </c>
      <c r="AC118" s="62">
        <v>42769</v>
      </c>
    </row>
    <row r="119" spans="1:29" x14ac:dyDescent="0.25">
      <c r="A119" s="8">
        <v>2017</v>
      </c>
      <c r="B119" s="40" t="s">
        <v>104</v>
      </c>
      <c r="C119" s="9" t="s">
        <v>16</v>
      </c>
      <c r="D119" s="55">
        <v>30203950</v>
      </c>
      <c r="E119" s="10" t="s">
        <v>113</v>
      </c>
      <c r="F119" s="77" t="str">
        <f>VLOOKUP($D119,Article!$B:$E,4,0)</f>
        <v>Bain de bouche</v>
      </c>
      <c r="G119" s="60" t="s">
        <v>41</v>
      </c>
      <c r="H119" s="60" t="s">
        <v>22</v>
      </c>
      <c r="I119" s="56">
        <v>52</v>
      </c>
      <c r="J119" s="56">
        <v>5</v>
      </c>
      <c r="K119" s="59"/>
      <c r="L119" s="59"/>
      <c r="M119" s="56"/>
      <c r="N119" s="70">
        <v>0.25</v>
      </c>
      <c r="P119" s="56">
        <v>104</v>
      </c>
      <c r="R119" s="10" t="s">
        <v>89</v>
      </c>
      <c r="S119" s="76">
        <v>13</v>
      </c>
      <c r="T119" s="55" t="s">
        <v>96</v>
      </c>
      <c r="U119" s="10">
        <v>0</v>
      </c>
      <c r="V119" s="13">
        <v>0</v>
      </c>
      <c r="W119" s="62">
        <v>42769</v>
      </c>
      <c r="X119" s="49" t="s">
        <v>199</v>
      </c>
      <c r="Y119" s="13">
        <v>104</v>
      </c>
      <c r="Z119" s="17">
        <v>0</v>
      </c>
      <c r="AB119" s="62">
        <v>43094</v>
      </c>
      <c r="AC119" s="62">
        <v>42769</v>
      </c>
    </row>
    <row r="120" spans="1:29" x14ac:dyDescent="0.25">
      <c r="A120" s="8">
        <v>2017</v>
      </c>
      <c r="B120" s="41" t="s">
        <v>105</v>
      </c>
      <c r="C120" s="9" t="s">
        <v>13</v>
      </c>
      <c r="D120" s="55">
        <v>30203960</v>
      </c>
      <c r="E120" s="10" t="s">
        <v>114</v>
      </c>
      <c r="F120" s="77" t="str">
        <f>VLOOKUP($D120,Article!$B:$E,4,0)</f>
        <v>Bain de bouche</v>
      </c>
      <c r="G120" s="60" t="s">
        <v>41</v>
      </c>
      <c r="H120" s="60" t="s">
        <v>22</v>
      </c>
      <c r="I120" s="56">
        <v>4</v>
      </c>
      <c r="J120" s="56">
        <v>9</v>
      </c>
      <c r="M120" s="56"/>
      <c r="N120" s="70">
        <v>0.25</v>
      </c>
      <c r="P120" s="56">
        <v>30</v>
      </c>
      <c r="R120" s="10" t="s">
        <v>89</v>
      </c>
      <c r="S120" s="76">
        <v>3.8000000000000003</v>
      </c>
      <c r="T120" s="55" t="s">
        <v>97</v>
      </c>
      <c r="U120" s="10">
        <v>0</v>
      </c>
      <c r="V120" s="13">
        <v>0</v>
      </c>
      <c r="W120" s="62">
        <v>42797</v>
      </c>
      <c r="X120" s="49" t="s">
        <v>200</v>
      </c>
      <c r="Y120" s="13">
        <v>30</v>
      </c>
      <c r="Z120" s="17">
        <v>0</v>
      </c>
      <c r="AB120" s="62">
        <v>42758</v>
      </c>
      <c r="AC120" s="62">
        <v>42797</v>
      </c>
    </row>
    <row r="121" spans="1:29" x14ac:dyDescent="0.25">
      <c r="A121" s="8">
        <v>2017</v>
      </c>
      <c r="B121" s="41" t="s">
        <v>99</v>
      </c>
      <c r="C121" s="9" t="s">
        <v>13</v>
      </c>
      <c r="D121" s="53">
        <v>30205029</v>
      </c>
      <c r="E121" s="10" t="s">
        <v>115</v>
      </c>
      <c r="F121" s="77" t="str">
        <f>VLOOKUP($D121,Article!$B:$E,4,0)</f>
        <v>Bain de bouche</v>
      </c>
      <c r="G121" s="60" t="s">
        <v>41</v>
      </c>
      <c r="H121" s="60" t="s">
        <v>22</v>
      </c>
      <c r="I121" s="56">
        <v>4</v>
      </c>
      <c r="J121" s="56">
        <v>9</v>
      </c>
      <c r="M121" s="56"/>
      <c r="N121" s="70">
        <v>0.33</v>
      </c>
      <c r="P121" s="56">
        <v>1560</v>
      </c>
      <c r="R121" s="10" t="s">
        <v>88</v>
      </c>
      <c r="S121" s="76">
        <v>156</v>
      </c>
      <c r="T121" s="55" t="s">
        <v>98</v>
      </c>
      <c r="U121" s="10">
        <v>1130</v>
      </c>
      <c r="V121" s="13">
        <v>1130</v>
      </c>
      <c r="W121" s="62">
        <v>42797</v>
      </c>
      <c r="X121" s="49" t="s">
        <v>201</v>
      </c>
      <c r="Y121" s="13">
        <v>430</v>
      </c>
      <c r="Z121" s="17">
        <v>0.72435897435897434</v>
      </c>
      <c r="AB121" s="62">
        <v>42758</v>
      </c>
      <c r="AC121" s="62">
        <v>42797</v>
      </c>
    </row>
    <row r="122" spans="1:29" x14ac:dyDescent="0.25">
      <c r="A122" s="8">
        <v>2017</v>
      </c>
      <c r="B122" s="40" t="s">
        <v>100</v>
      </c>
      <c r="C122" s="9" t="s">
        <v>13</v>
      </c>
      <c r="D122" s="53">
        <v>30218310</v>
      </c>
      <c r="E122" s="10" t="s">
        <v>116</v>
      </c>
      <c r="F122" s="77" t="str">
        <f>VLOOKUP($D122,Article!$B:$E,4,0)</f>
        <v>Bain de bouche</v>
      </c>
      <c r="G122" s="60" t="s">
        <v>41</v>
      </c>
      <c r="H122" s="60" t="s">
        <v>22</v>
      </c>
      <c r="I122" s="56">
        <v>4</v>
      </c>
      <c r="J122" s="56">
        <v>9</v>
      </c>
      <c r="K122" s="59"/>
      <c r="L122" s="59"/>
      <c r="M122" s="56"/>
      <c r="N122" s="70">
        <v>0.33</v>
      </c>
      <c r="P122" s="56">
        <v>700</v>
      </c>
      <c r="R122" s="10" t="s">
        <v>89</v>
      </c>
      <c r="S122" s="76">
        <v>87.5</v>
      </c>
      <c r="T122" s="55" t="s">
        <v>95</v>
      </c>
      <c r="U122" s="10">
        <v>328</v>
      </c>
      <c r="V122" s="13">
        <v>328</v>
      </c>
      <c r="W122" s="62">
        <v>42797</v>
      </c>
      <c r="X122" s="49" t="s">
        <v>202</v>
      </c>
      <c r="Y122" s="13">
        <v>372</v>
      </c>
      <c r="Z122" s="17">
        <v>0.46857142857142858</v>
      </c>
      <c r="AB122" s="62">
        <v>42758</v>
      </c>
      <c r="AC122" s="62">
        <v>42797</v>
      </c>
    </row>
    <row r="123" spans="1:29" x14ac:dyDescent="0.25">
      <c r="A123" s="8">
        <v>2017</v>
      </c>
      <c r="B123" s="41" t="s">
        <v>101</v>
      </c>
      <c r="C123" s="9" t="s">
        <v>13</v>
      </c>
      <c r="D123" s="55">
        <v>30200080</v>
      </c>
      <c r="E123" s="10" t="s">
        <v>106</v>
      </c>
      <c r="F123" s="77" t="str">
        <f>VLOOKUP($D123,Article!$B:$E,4,0)</f>
        <v>Dentrifice</v>
      </c>
      <c r="G123" s="60" t="s">
        <v>41</v>
      </c>
      <c r="H123" s="60" t="s">
        <v>22</v>
      </c>
      <c r="I123" s="56">
        <v>4</v>
      </c>
      <c r="J123" s="56">
        <v>9</v>
      </c>
      <c r="K123" s="59"/>
      <c r="L123" s="59"/>
      <c r="M123" s="56"/>
      <c r="N123" s="70">
        <v>0.33</v>
      </c>
      <c r="P123" s="56">
        <v>490</v>
      </c>
      <c r="R123" s="10" t="s">
        <v>89</v>
      </c>
      <c r="S123" s="76">
        <v>61.300000000000004</v>
      </c>
      <c r="T123" s="55" t="s">
        <v>96</v>
      </c>
      <c r="U123" s="10">
        <v>328</v>
      </c>
      <c r="V123" s="13">
        <v>328</v>
      </c>
      <c r="W123" s="62">
        <v>42797</v>
      </c>
      <c r="X123" s="49" t="s">
        <v>203</v>
      </c>
      <c r="Y123" s="13">
        <v>162</v>
      </c>
      <c r="Z123" s="17">
        <v>0.66938775510204085</v>
      </c>
      <c r="AB123" s="62">
        <v>42758</v>
      </c>
      <c r="AC123" s="62">
        <v>42797</v>
      </c>
    </row>
    <row r="124" spans="1:29" x14ac:dyDescent="0.25">
      <c r="A124" s="8">
        <v>2017</v>
      </c>
      <c r="B124" s="41" t="s">
        <v>102</v>
      </c>
      <c r="C124" s="9" t="s">
        <v>13</v>
      </c>
      <c r="D124" s="55">
        <v>30200100</v>
      </c>
      <c r="E124" s="10" t="s">
        <v>129</v>
      </c>
      <c r="F124" s="77" t="str">
        <f>VLOOKUP($D124,Article!$B:$E,4,0)</f>
        <v>Dentrifice</v>
      </c>
      <c r="G124" s="60" t="s">
        <v>41</v>
      </c>
      <c r="H124" s="60" t="s">
        <v>22</v>
      </c>
      <c r="I124" s="56">
        <v>4</v>
      </c>
      <c r="J124" s="56">
        <v>9</v>
      </c>
      <c r="K124" s="59"/>
      <c r="L124" s="59"/>
      <c r="M124" s="56"/>
      <c r="N124" s="70">
        <v>0.33</v>
      </c>
      <c r="P124" s="56">
        <v>1008</v>
      </c>
      <c r="R124" s="10" t="s">
        <v>89</v>
      </c>
      <c r="S124" s="76">
        <v>126</v>
      </c>
      <c r="T124" s="55" t="s">
        <v>97</v>
      </c>
      <c r="U124" s="10">
        <v>984</v>
      </c>
      <c r="V124" s="13">
        <v>984</v>
      </c>
      <c r="W124" s="62">
        <v>42797</v>
      </c>
      <c r="X124" s="49" t="s">
        <v>204</v>
      </c>
      <c r="Y124" s="13">
        <v>24</v>
      </c>
      <c r="Z124" s="17">
        <v>0.97619047619047616</v>
      </c>
      <c r="AB124" s="62">
        <v>42758</v>
      </c>
      <c r="AC124" s="62">
        <v>42797</v>
      </c>
    </row>
    <row r="125" spans="1:29" x14ac:dyDescent="0.25">
      <c r="A125" s="8">
        <v>2017</v>
      </c>
      <c r="B125" s="41" t="s">
        <v>103</v>
      </c>
      <c r="C125" s="9" t="s">
        <v>13</v>
      </c>
      <c r="D125" s="55">
        <v>30200110</v>
      </c>
      <c r="E125" s="10" t="s">
        <v>108</v>
      </c>
      <c r="F125" s="77" t="str">
        <f>VLOOKUP($D125,Article!$B:$E,4,0)</f>
        <v>Dentrifice</v>
      </c>
      <c r="G125" s="60" t="s">
        <v>41</v>
      </c>
      <c r="H125" s="60" t="s">
        <v>22</v>
      </c>
      <c r="I125" s="56">
        <v>4</v>
      </c>
      <c r="J125" s="56">
        <v>9</v>
      </c>
      <c r="K125" s="59"/>
      <c r="L125" s="59"/>
      <c r="M125" s="56"/>
      <c r="N125" s="70">
        <v>0.33</v>
      </c>
      <c r="P125" s="56">
        <v>910</v>
      </c>
      <c r="R125" s="10" t="s">
        <v>88</v>
      </c>
      <c r="S125" s="76">
        <v>91</v>
      </c>
      <c r="T125" s="55" t="s">
        <v>98</v>
      </c>
      <c r="U125" s="10">
        <v>1230</v>
      </c>
      <c r="V125" s="13">
        <v>1230</v>
      </c>
      <c r="W125" s="62">
        <v>42797</v>
      </c>
      <c r="X125" s="49" t="s">
        <v>205</v>
      </c>
      <c r="Y125" s="13">
        <v>320</v>
      </c>
      <c r="Z125" s="17">
        <v>1.3516483516483517</v>
      </c>
      <c r="AB125" s="62">
        <v>42758</v>
      </c>
      <c r="AC125" s="62">
        <v>42797</v>
      </c>
    </row>
    <row r="126" spans="1:29" x14ac:dyDescent="0.25">
      <c r="A126" s="8">
        <v>2017</v>
      </c>
      <c r="B126" s="40" t="s">
        <v>104</v>
      </c>
      <c r="C126" s="9" t="s">
        <v>13</v>
      </c>
      <c r="D126" s="55">
        <v>30203910</v>
      </c>
      <c r="E126" s="10" t="s">
        <v>132</v>
      </c>
      <c r="F126" s="77" t="str">
        <f>VLOOKUP($D126,Article!$B:$E,4,0)</f>
        <v>Dentrifice</v>
      </c>
      <c r="G126" s="60" t="s">
        <v>41</v>
      </c>
      <c r="H126" s="60" t="s">
        <v>22</v>
      </c>
      <c r="I126" s="56">
        <v>4</v>
      </c>
      <c r="J126" s="56">
        <v>9</v>
      </c>
      <c r="K126" s="59"/>
      <c r="L126" s="59"/>
      <c r="M126" s="56"/>
      <c r="N126" s="70">
        <v>0.25</v>
      </c>
      <c r="P126" s="56">
        <v>622</v>
      </c>
      <c r="R126" s="10" t="s">
        <v>89</v>
      </c>
      <c r="S126" s="76">
        <v>77.8</v>
      </c>
      <c r="T126" s="55" t="s">
        <v>95</v>
      </c>
      <c r="U126" s="10">
        <v>144</v>
      </c>
      <c r="V126" s="13">
        <v>144</v>
      </c>
      <c r="W126" s="62">
        <v>42797</v>
      </c>
      <c r="X126" s="49" t="s">
        <v>206</v>
      </c>
      <c r="Y126" s="13">
        <v>478</v>
      </c>
      <c r="Z126" s="17">
        <v>0.23151125401929259</v>
      </c>
      <c r="AB126" s="62">
        <v>42758</v>
      </c>
      <c r="AC126" s="62">
        <v>42797</v>
      </c>
    </row>
    <row r="127" spans="1:29" x14ac:dyDescent="0.25">
      <c r="A127" s="8">
        <v>2017</v>
      </c>
      <c r="B127" s="41" t="s">
        <v>105</v>
      </c>
      <c r="C127" s="9" t="s">
        <v>13</v>
      </c>
      <c r="D127" s="55">
        <v>30203919</v>
      </c>
      <c r="E127" s="10" t="s">
        <v>110</v>
      </c>
      <c r="F127" s="77" t="str">
        <f>VLOOKUP($D127,Article!$B:$E,4,0)</f>
        <v>Brosse à dent</v>
      </c>
      <c r="G127" s="60" t="s">
        <v>41</v>
      </c>
      <c r="H127" s="60" t="s">
        <v>22</v>
      </c>
      <c r="I127" s="56">
        <v>4</v>
      </c>
      <c r="J127" s="56">
        <v>9</v>
      </c>
      <c r="K127" s="59"/>
      <c r="L127" s="59"/>
      <c r="M127" s="56"/>
      <c r="N127" s="70">
        <v>0.12</v>
      </c>
      <c r="P127" s="56">
        <v>1240</v>
      </c>
      <c r="R127" s="10" t="s">
        <v>88</v>
      </c>
      <c r="S127" s="76">
        <v>124</v>
      </c>
      <c r="T127" s="55" t="s">
        <v>96</v>
      </c>
      <c r="U127" s="10">
        <v>1180</v>
      </c>
      <c r="V127" s="13">
        <v>1180</v>
      </c>
      <c r="W127" s="62">
        <v>42797</v>
      </c>
      <c r="X127" s="49" t="s">
        <v>207</v>
      </c>
      <c r="Y127" s="13">
        <v>60</v>
      </c>
      <c r="Z127" s="17">
        <v>0.95161290322580649</v>
      </c>
      <c r="AB127" s="62">
        <v>42758</v>
      </c>
      <c r="AC127" s="62">
        <v>42797</v>
      </c>
    </row>
    <row r="128" spans="1:29" x14ac:dyDescent="0.25">
      <c r="A128" s="8">
        <v>2017</v>
      </c>
      <c r="B128" s="41" t="s">
        <v>99</v>
      </c>
      <c r="C128" s="9" t="s">
        <v>13</v>
      </c>
      <c r="D128" s="55">
        <v>30203920</v>
      </c>
      <c r="E128" s="10" t="s">
        <v>111</v>
      </c>
      <c r="F128" s="77" t="str">
        <f>VLOOKUP($D128,Article!$B:$E,4,0)</f>
        <v>Brosse à dent</v>
      </c>
      <c r="G128" s="60" t="s">
        <v>41</v>
      </c>
      <c r="H128" s="60" t="s">
        <v>22</v>
      </c>
      <c r="I128" s="56">
        <v>4</v>
      </c>
      <c r="J128" s="56">
        <v>9</v>
      </c>
      <c r="K128" s="59"/>
      <c r="L128" s="59"/>
      <c r="M128" s="56"/>
      <c r="N128" s="70">
        <v>0.25</v>
      </c>
      <c r="P128" s="56">
        <v>40</v>
      </c>
      <c r="R128" s="10" t="s">
        <v>89</v>
      </c>
      <c r="S128" s="76">
        <v>5</v>
      </c>
      <c r="T128" s="55" t="s">
        <v>97</v>
      </c>
      <c r="U128" s="10">
        <v>0</v>
      </c>
      <c r="V128" s="13">
        <v>0</v>
      </c>
      <c r="W128" s="62">
        <v>42797</v>
      </c>
      <c r="X128" s="49" t="s">
        <v>208</v>
      </c>
      <c r="Y128" s="13">
        <v>40</v>
      </c>
      <c r="Z128" s="17">
        <v>0</v>
      </c>
      <c r="AB128" s="62">
        <v>42758</v>
      </c>
      <c r="AC128" s="62">
        <v>42797</v>
      </c>
    </row>
    <row r="129" spans="1:29" x14ac:dyDescent="0.25">
      <c r="A129" s="8">
        <v>2017</v>
      </c>
      <c r="B129" s="40" t="s">
        <v>100</v>
      </c>
      <c r="C129" s="9" t="s">
        <v>12</v>
      </c>
      <c r="D129" s="55">
        <v>30203940</v>
      </c>
      <c r="E129" s="10" t="s">
        <v>112</v>
      </c>
      <c r="F129" s="77" t="str">
        <f>VLOOKUP($D129,Article!$B:$E,4,0)</f>
        <v>Brosse à dent</v>
      </c>
      <c r="G129" s="60" t="s">
        <v>41</v>
      </c>
      <c r="H129" s="60" t="s">
        <v>22</v>
      </c>
      <c r="I129" s="56">
        <v>8</v>
      </c>
      <c r="J129" s="56">
        <v>18</v>
      </c>
      <c r="M129" s="56"/>
      <c r="N129" s="70">
        <v>0.25</v>
      </c>
      <c r="P129" s="56">
        <v>464</v>
      </c>
      <c r="R129" s="10" t="s">
        <v>91</v>
      </c>
      <c r="S129" s="76">
        <v>38.700000000000003</v>
      </c>
      <c r="T129" s="55" t="s">
        <v>98</v>
      </c>
      <c r="U129" s="10">
        <v>108</v>
      </c>
      <c r="V129" s="13">
        <v>108</v>
      </c>
      <c r="W129" s="62">
        <v>42860</v>
      </c>
      <c r="X129" s="49" t="s">
        <v>209</v>
      </c>
      <c r="Y129" s="13">
        <v>356</v>
      </c>
      <c r="Z129" s="17">
        <v>0.23275862068965517</v>
      </c>
      <c r="AB129" s="62">
        <v>42786</v>
      </c>
      <c r="AC129" s="62">
        <v>42860</v>
      </c>
    </row>
    <row r="130" spans="1:29" x14ac:dyDescent="0.25">
      <c r="A130" s="8">
        <v>2017</v>
      </c>
      <c r="B130" s="41" t="s">
        <v>101</v>
      </c>
      <c r="C130" s="9" t="s">
        <v>12</v>
      </c>
      <c r="D130" s="55">
        <v>30203950</v>
      </c>
      <c r="E130" s="10" t="s">
        <v>113</v>
      </c>
      <c r="F130" s="77" t="str">
        <f>VLOOKUP($D130,Article!$B:$E,4,0)</f>
        <v>Bain de bouche</v>
      </c>
      <c r="G130" s="60" t="s">
        <v>41</v>
      </c>
      <c r="H130" s="60" t="s">
        <v>22</v>
      </c>
      <c r="I130" s="56">
        <v>8</v>
      </c>
      <c r="J130" s="56">
        <v>18</v>
      </c>
      <c r="K130" s="59"/>
      <c r="L130" s="59"/>
      <c r="M130" s="56"/>
      <c r="N130" s="70">
        <v>0.25</v>
      </c>
      <c r="P130" s="56">
        <v>140</v>
      </c>
      <c r="R130" s="10" t="s">
        <v>88</v>
      </c>
      <c r="S130" s="76">
        <v>14</v>
      </c>
      <c r="T130" s="55" t="s">
        <v>95</v>
      </c>
      <c r="U130" s="10">
        <v>100</v>
      </c>
      <c r="V130" s="13">
        <v>100</v>
      </c>
      <c r="W130" s="62">
        <v>42860</v>
      </c>
      <c r="X130" s="49" t="s">
        <v>210</v>
      </c>
      <c r="Y130" s="13">
        <v>40</v>
      </c>
      <c r="Z130" s="17">
        <v>0.7142857142857143</v>
      </c>
      <c r="AB130" s="62">
        <v>42786</v>
      </c>
      <c r="AC130" s="62">
        <v>42860</v>
      </c>
    </row>
    <row r="131" spans="1:29" x14ac:dyDescent="0.25">
      <c r="A131" s="8">
        <v>2017</v>
      </c>
      <c r="B131" s="41" t="s">
        <v>102</v>
      </c>
      <c r="C131" s="9" t="s">
        <v>12</v>
      </c>
      <c r="D131" s="55">
        <v>30203960</v>
      </c>
      <c r="E131" s="10" t="s">
        <v>114</v>
      </c>
      <c r="F131" s="77" t="str">
        <f>VLOOKUP($D131,Article!$B:$E,4,0)</f>
        <v>Bain de bouche</v>
      </c>
      <c r="G131" s="60" t="s">
        <v>41</v>
      </c>
      <c r="H131" s="60" t="s">
        <v>22</v>
      </c>
      <c r="I131" s="56">
        <v>8</v>
      </c>
      <c r="J131" s="56">
        <v>18</v>
      </c>
      <c r="K131" s="59"/>
      <c r="L131" s="59"/>
      <c r="M131" s="56"/>
      <c r="N131" s="70">
        <v>0.25</v>
      </c>
      <c r="P131" s="56">
        <v>100</v>
      </c>
      <c r="R131" s="10" t="s">
        <v>88</v>
      </c>
      <c r="S131" s="76">
        <v>10</v>
      </c>
      <c r="T131" s="55" t="s">
        <v>96</v>
      </c>
      <c r="U131" s="10">
        <v>120</v>
      </c>
      <c r="V131" s="13">
        <v>120</v>
      </c>
      <c r="W131" s="62">
        <v>42860</v>
      </c>
      <c r="X131" s="49" t="s">
        <v>211</v>
      </c>
      <c r="Y131" s="13">
        <v>20</v>
      </c>
      <c r="Z131" s="17">
        <v>1.2</v>
      </c>
      <c r="AB131" s="62">
        <v>42786</v>
      </c>
      <c r="AC131" s="62">
        <v>42860</v>
      </c>
    </row>
    <row r="132" spans="1:29" x14ac:dyDescent="0.25">
      <c r="A132" s="8">
        <v>2017</v>
      </c>
      <c r="B132" s="41" t="s">
        <v>103</v>
      </c>
      <c r="C132" s="9" t="s">
        <v>12</v>
      </c>
      <c r="D132" s="53">
        <v>30205029</v>
      </c>
      <c r="E132" s="10" t="s">
        <v>115</v>
      </c>
      <c r="F132" s="77" t="str">
        <f>VLOOKUP($D132,Article!$B:$E,4,0)</f>
        <v>Bain de bouche</v>
      </c>
      <c r="G132" s="60" t="s">
        <v>41</v>
      </c>
      <c r="H132" s="60" t="s">
        <v>22</v>
      </c>
      <c r="I132" s="56">
        <v>8</v>
      </c>
      <c r="J132" s="56">
        <v>18</v>
      </c>
      <c r="K132" s="59"/>
      <c r="L132" s="59"/>
      <c r="M132" s="56"/>
      <c r="N132" s="70">
        <v>0.25</v>
      </c>
      <c r="P132" s="56">
        <v>720</v>
      </c>
      <c r="R132" s="10" t="s">
        <v>88</v>
      </c>
      <c r="S132" s="76">
        <v>72</v>
      </c>
      <c r="T132" s="55" t="s">
        <v>97</v>
      </c>
      <c r="U132" s="10">
        <v>320</v>
      </c>
      <c r="V132" s="13">
        <v>320</v>
      </c>
      <c r="W132" s="62">
        <v>42860</v>
      </c>
      <c r="X132" s="49" t="s">
        <v>212</v>
      </c>
      <c r="Y132" s="13">
        <v>400</v>
      </c>
      <c r="Z132" s="17">
        <v>0.44444444444444442</v>
      </c>
      <c r="AB132" s="62">
        <v>42786</v>
      </c>
      <c r="AC132" s="62">
        <v>42860</v>
      </c>
    </row>
    <row r="133" spans="1:29" x14ac:dyDescent="0.25">
      <c r="A133" s="8">
        <v>2017</v>
      </c>
      <c r="B133" s="40" t="s">
        <v>104</v>
      </c>
      <c r="C133" s="9" t="s">
        <v>12</v>
      </c>
      <c r="D133" s="53">
        <v>30218310</v>
      </c>
      <c r="E133" s="10" t="s">
        <v>116</v>
      </c>
      <c r="F133" s="77" t="str">
        <f>VLOOKUP($D133,Article!$B:$E,4,0)</f>
        <v>Bain de bouche</v>
      </c>
      <c r="G133" s="60" t="s">
        <v>41</v>
      </c>
      <c r="H133" s="60" t="s">
        <v>22</v>
      </c>
      <c r="I133" s="56">
        <v>8</v>
      </c>
      <c r="J133" s="56">
        <v>18</v>
      </c>
      <c r="K133" s="59"/>
      <c r="L133" s="59"/>
      <c r="M133" s="56"/>
      <c r="N133" s="70">
        <v>0.25</v>
      </c>
      <c r="P133" s="56">
        <v>1738</v>
      </c>
      <c r="R133" s="10" t="s">
        <v>90</v>
      </c>
      <c r="S133" s="76">
        <v>289.70000000000005</v>
      </c>
      <c r="T133" s="55" t="s">
        <v>98</v>
      </c>
      <c r="U133" s="10">
        <v>1026</v>
      </c>
      <c r="V133" s="13">
        <v>1026</v>
      </c>
      <c r="W133" s="62">
        <v>42860</v>
      </c>
      <c r="X133" s="49" t="s">
        <v>213</v>
      </c>
      <c r="Y133" s="13">
        <v>712</v>
      </c>
      <c r="Z133" s="17">
        <v>0.59033371691599534</v>
      </c>
      <c r="AB133" s="62">
        <v>42786</v>
      </c>
      <c r="AC133" s="62">
        <v>42860</v>
      </c>
    </row>
    <row r="134" spans="1:29" x14ac:dyDescent="0.25">
      <c r="A134" s="8">
        <v>2017</v>
      </c>
      <c r="B134" s="41" t="s">
        <v>105</v>
      </c>
      <c r="C134" s="9" t="s">
        <v>12</v>
      </c>
      <c r="D134" s="55">
        <v>30200080</v>
      </c>
      <c r="E134" s="10" t="s">
        <v>106</v>
      </c>
      <c r="F134" s="77" t="str">
        <f>VLOOKUP($D134,Article!$B:$E,4,0)</f>
        <v>Dentrifice</v>
      </c>
      <c r="G134" s="60" t="s">
        <v>41</v>
      </c>
      <c r="H134" s="60" t="s">
        <v>22</v>
      </c>
      <c r="I134" s="56">
        <v>8</v>
      </c>
      <c r="J134" s="56">
        <v>18</v>
      </c>
      <c r="K134" s="59"/>
      <c r="L134" s="59"/>
      <c r="M134" s="56"/>
      <c r="N134" s="70">
        <v>0.22</v>
      </c>
      <c r="P134" s="56">
        <v>1240</v>
      </c>
      <c r="R134" s="10" t="s">
        <v>88</v>
      </c>
      <c r="S134" s="76">
        <v>124</v>
      </c>
      <c r="T134" s="55" t="s">
        <v>95</v>
      </c>
      <c r="U134" s="10">
        <v>1380</v>
      </c>
      <c r="V134" s="13">
        <v>1380</v>
      </c>
      <c r="W134" s="62">
        <v>42860</v>
      </c>
      <c r="X134" s="49" t="s">
        <v>214</v>
      </c>
      <c r="Y134" s="13">
        <v>140</v>
      </c>
      <c r="Z134" s="17">
        <v>1.1129032258064515</v>
      </c>
      <c r="AB134" s="62">
        <v>42786</v>
      </c>
      <c r="AC134" s="62">
        <v>42860</v>
      </c>
    </row>
    <row r="135" spans="1:29" x14ac:dyDescent="0.25">
      <c r="A135" s="8">
        <v>2017</v>
      </c>
      <c r="B135" s="41" t="s">
        <v>99</v>
      </c>
      <c r="C135" s="9" t="s">
        <v>12</v>
      </c>
      <c r="D135" s="55">
        <v>30200100</v>
      </c>
      <c r="E135" s="10" t="s">
        <v>130</v>
      </c>
      <c r="F135" s="77" t="str">
        <f>VLOOKUP($D135,Article!$B:$E,4,0)</f>
        <v>Dentrifice</v>
      </c>
      <c r="G135" s="60" t="s">
        <v>41</v>
      </c>
      <c r="H135" s="60" t="s">
        <v>22</v>
      </c>
      <c r="I135" s="56">
        <v>8</v>
      </c>
      <c r="J135" s="56">
        <v>18</v>
      </c>
      <c r="K135" s="59"/>
      <c r="L135" s="59"/>
      <c r="M135" s="56"/>
      <c r="N135" s="70">
        <v>0.25</v>
      </c>
      <c r="P135" s="56">
        <v>450</v>
      </c>
      <c r="R135" s="10" t="s">
        <v>88</v>
      </c>
      <c r="S135" s="76">
        <v>45</v>
      </c>
      <c r="T135" s="55" t="s">
        <v>96</v>
      </c>
      <c r="U135" s="10">
        <v>420</v>
      </c>
      <c r="V135" s="13">
        <v>420</v>
      </c>
      <c r="W135" s="62">
        <v>42860</v>
      </c>
      <c r="X135" s="49" t="s">
        <v>215</v>
      </c>
      <c r="Y135" s="13">
        <v>30</v>
      </c>
      <c r="Z135" s="17">
        <v>0.93333333333333335</v>
      </c>
      <c r="AB135" s="62">
        <v>42786</v>
      </c>
      <c r="AC135" s="62">
        <v>42860</v>
      </c>
    </row>
    <row r="136" spans="1:29" x14ac:dyDescent="0.25">
      <c r="A136" s="8">
        <v>2017</v>
      </c>
      <c r="B136" s="40" t="s">
        <v>100</v>
      </c>
      <c r="C136" s="9" t="s">
        <v>12</v>
      </c>
      <c r="D136" s="55">
        <v>30200110</v>
      </c>
      <c r="E136" s="10" t="s">
        <v>108</v>
      </c>
      <c r="F136" s="77" t="str">
        <f>VLOOKUP($D136,Article!$B:$E,4,0)</f>
        <v>Dentrifice</v>
      </c>
      <c r="G136" s="60" t="s">
        <v>41</v>
      </c>
      <c r="H136" s="60" t="s">
        <v>22</v>
      </c>
      <c r="I136" s="56">
        <v>8</v>
      </c>
      <c r="J136" s="56">
        <v>18</v>
      </c>
      <c r="K136" s="59"/>
      <c r="L136" s="59"/>
      <c r="M136" s="56"/>
      <c r="N136" s="70">
        <v>0.5</v>
      </c>
      <c r="P136" s="56">
        <v>208</v>
      </c>
      <c r="R136" s="10" t="s">
        <v>89</v>
      </c>
      <c r="S136" s="76">
        <v>26</v>
      </c>
      <c r="T136" s="55" t="s">
        <v>97</v>
      </c>
      <c r="U136" s="10">
        <v>120</v>
      </c>
      <c r="V136" s="13">
        <v>120</v>
      </c>
      <c r="W136" s="62">
        <v>42860</v>
      </c>
      <c r="X136" s="49" t="s">
        <v>216</v>
      </c>
      <c r="Y136" s="13">
        <v>88</v>
      </c>
      <c r="Z136" s="17">
        <v>0.57692307692307687</v>
      </c>
      <c r="AB136" s="62">
        <v>42786</v>
      </c>
      <c r="AC136" s="62">
        <v>42860</v>
      </c>
    </row>
    <row r="137" spans="1:29" x14ac:dyDescent="0.25">
      <c r="A137" s="8">
        <v>2017</v>
      </c>
      <c r="B137" s="41" t="s">
        <v>101</v>
      </c>
      <c r="C137" s="9" t="s">
        <v>12</v>
      </c>
      <c r="D137" s="55">
        <v>30203910</v>
      </c>
      <c r="E137" s="10" t="s">
        <v>133</v>
      </c>
      <c r="F137" s="77" t="str">
        <f>VLOOKUP($D137,Article!$B:$E,4,0)</f>
        <v>Dentrifice</v>
      </c>
      <c r="G137" s="60" t="s">
        <v>41</v>
      </c>
      <c r="H137" s="60" t="s">
        <v>22</v>
      </c>
      <c r="I137" s="56">
        <v>8</v>
      </c>
      <c r="J137" s="56">
        <v>18</v>
      </c>
      <c r="K137" s="59"/>
      <c r="L137" s="59"/>
      <c r="M137" s="56"/>
      <c r="N137" s="70">
        <v>0.22</v>
      </c>
      <c r="P137" s="56">
        <v>8</v>
      </c>
      <c r="R137" s="10" t="s">
        <v>89</v>
      </c>
      <c r="S137" s="76">
        <v>1</v>
      </c>
      <c r="T137" s="55" t="s">
        <v>98</v>
      </c>
      <c r="U137" s="10">
        <v>0</v>
      </c>
      <c r="V137" s="13">
        <v>0</v>
      </c>
      <c r="W137" s="62">
        <v>42860</v>
      </c>
      <c r="X137" s="49" t="s">
        <v>217</v>
      </c>
      <c r="Y137" s="13">
        <v>8</v>
      </c>
      <c r="Z137" s="17">
        <v>0</v>
      </c>
      <c r="AB137" s="62">
        <v>42786</v>
      </c>
      <c r="AC137" s="62">
        <v>42860</v>
      </c>
    </row>
    <row r="138" spans="1:29" x14ac:dyDescent="0.25">
      <c r="A138" s="8">
        <v>2017</v>
      </c>
      <c r="B138" s="41" t="s">
        <v>102</v>
      </c>
      <c r="C138" s="9" t="s">
        <v>12</v>
      </c>
      <c r="D138" s="55">
        <v>30203919</v>
      </c>
      <c r="E138" s="10" t="s">
        <v>110</v>
      </c>
      <c r="F138" s="77" t="str">
        <f>VLOOKUP($D138,Article!$B:$E,4,0)</f>
        <v>Brosse à dent</v>
      </c>
      <c r="G138" s="60" t="s">
        <v>41</v>
      </c>
      <c r="H138" s="60" t="s">
        <v>22</v>
      </c>
      <c r="I138" s="56">
        <v>8</v>
      </c>
      <c r="J138" s="56">
        <v>18</v>
      </c>
      <c r="K138" s="59"/>
      <c r="L138" s="59"/>
      <c r="M138" s="56"/>
      <c r="N138" s="70">
        <v>0.25</v>
      </c>
      <c r="P138" s="56">
        <v>8</v>
      </c>
      <c r="R138" s="10" t="s">
        <v>89</v>
      </c>
      <c r="S138" s="76">
        <v>1</v>
      </c>
      <c r="T138" s="55" t="s">
        <v>95</v>
      </c>
      <c r="U138" s="10">
        <v>80</v>
      </c>
      <c r="V138" s="13">
        <v>80</v>
      </c>
      <c r="W138" s="62">
        <v>42860</v>
      </c>
      <c r="X138" s="49" t="s">
        <v>218</v>
      </c>
      <c r="Y138" s="13">
        <v>72</v>
      </c>
      <c r="Z138" s="17">
        <v>10</v>
      </c>
      <c r="AB138" s="62">
        <v>42786</v>
      </c>
      <c r="AC138" s="62">
        <v>42860</v>
      </c>
    </row>
    <row r="139" spans="1:29" x14ac:dyDescent="0.25">
      <c r="A139" s="8">
        <v>2017</v>
      </c>
      <c r="B139" s="41" t="s">
        <v>103</v>
      </c>
      <c r="C139" s="9" t="s">
        <v>12</v>
      </c>
      <c r="D139" s="55">
        <v>30203920</v>
      </c>
      <c r="E139" s="10" t="s">
        <v>111</v>
      </c>
      <c r="F139" s="77" t="str">
        <f>VLOOKUP($D139,Article!$B:$E,4,0)</f>
        <v>Brosse à dent</v>
      </c>
      <c r="G139" s="60" t="s">
        <v>41</v>
      </c>
      <c r="H139" s="60" t="s">
        <v>22</v>
      </c>
      <c r="I139" s="56">
        <v>8</v>
      </c>
      <c r="J139" s="56">
        <v>18</v>
      </c>
      <c r="K139" s="59"/>
      <c r="L139" s="59"/>
      <c r="M139" s="56"/>
      <c r="N139" s="70">
        <v>0.25</v>
      </c>
      <c r="P139" s="56">
        <v>0</v>
      </c>
      <c r="R139" s="10" t="s">
        <v>88</v>
      </c>
      <c r="S139" s="76">
        <v>0</v>
      </c>
      <c r="T139" s="55" t="s">
        <v>96</v>
      </c>
      <c r="U139" s="10">
        <v>410</v>
      </c>
      <c r="V139" s="13">
        <v>410</v>
      </c>
      <c r="W139" s="62">
        <v>42860</v>
      </c>
      <c r="X139" s="49" t="s">
        <v>219</v>
      </c>
      <c r="Y139" s="13">
        <v>410</v>
      </c>
      <c r="Z139" s="17" t="e">
        <v>#DIV/0!</v>
      </c>
      <c r="AB139" s="62">
        <v>42786</v>
      </c>
      <c r="AC139" s="62">
        <v>42860</v>
      </c>
    </row>
    <row r="140" spans="1:29" x14ac:dyDescent="0.25">
      <c r="A140" s="8">
        <v>2017</v>
      </c>
      <c r="B140" s="40" t="s">
        <v>104</v>
      </c>
      <c r="C140" s="9" t="s">
        <v>12</v>
      </c>
      <c r="D140" s="55">
        <v>30203940</v>
      </c>
      <c r="E140" s="10" t="s">
        <v>112</v>
      </c>
      <c r="F140" s="77" t="str">
        <f>VLOOKUP($D140,Article!$B:$E,4,0)</f>
        <v>Brosse à dent</v>
      </c>
      <c r="G140" s="60" t="s">
        <v>41</v>
      </c>
      <c r="H140" s="60" t="s">
        <v>22</v>
      </c>
      <c r="I140" s="56">
        <v>8</v>
      </c>
      <c r="J140" s="56">
        <v>18</v>
      </c>
      <c r="K140" s="59"/>
      <c r="L140" s="59"/>
      <c r="M140" s="56"/>
      <c r="N140" s="70">
        <v>0.25</v>
      </c>
      <c r="P140" s="56">
        <v>64</v>
      </c>
      <c r="R140" s="10" t="s">
        <v>89</v>
      </c>
      <c r="S140" s="76">
        <v>8</v>
      </c>
      <c r="T140" s="55" t="s">
        <v>97</v>
      </c>
      <c r="U140" s="10">
        <v>272</v>
      </c>
      <c r="V140" s="13">
        <v>272</v>
      </c>
      <c r="W140" s="62">
        <v>42860</v>
      </c>
      <c r="X140" s="49" t="s">
        <v>220</v>
      </c>
      <c r="Y140" s="13">
        <v>208</v>
      </c>
      <c r="Z140" s="17">
        <v>4.25</v>
      </c>
      <c r="AB140" s="62">
        <v>42786</v>
      </c>
      <c r="AC140" s="62">
        <v>42860</v>
      </c>
    </row>
    <row r="141" spans="1:29" x14ac:dyDescent="0.25">
      <c r="A141" s="8">
        <v>2017</v>
      </c>
      <c r="B141" s="41" t="s">
        <v>105</v>
      </c>
      <c r="C141" s="9" t="s">
        <v>12</v>
      </c>
      <c r="D141" s="55">
        <v>30203950</v>
      </c>
      <c r="E141" s="10" t="s">
        <v>113</v>
      </c>
      <c r="F141" s="77" t="str">
        <f>VLOOKUP($D141,Article!$B:$E,4,0)</f>
        <v>Bain de bouche</v>
      </c>
      <c r="G141" s="60" t="s">
        <v>41</v>
      </c>
      <c r="H141" s="60" t="s">
        <v>22</v>
      </c>
      <c r="I141" s="56">
        <v>8</v>
      </c>
      <c r="J141" s="56">
        <v>18</v>
      </c>
      <c r="K141" s="59"/>
      <c r="L141" s="59"/>
      <c r="M141" s="56"/>
      <c r="N141" s="70">
        <v>0.22</v>
      </c>
      <c r="P141" s="56">
        <v>2140</v>
      </c>
      <c r="R141" s="10" t="s">
        <v>88</v>
      </c>
      <c r="S141" s="76">
        <v>214</v>
      </c>
      <c r="T141" s="55" t="s">
        <v>98</v>
      </c>
      <c r="U141" s="10">
        <v>2740</v>
      </c>
      <c r="V141" s="13">
        <v>2740</v>
      </c>
      <c r="W141" s="62">
        <v>42860</v>
      </c>
      <c r="X141" s="49" t="s">
        <v>221</v>
      </c>
      <c r="Y141" s="13">
        <v>600</v>
      </c>
      <c r="Z141" s="17">
        <v>1.280373831775701</v>
      </c>
      <c r="AB141" s="62">
        <v>42786</v>
      </c>
      <c r="AC141" s="62">
        <v>42860</v>
      </c>
    </row>
    <row r="142" spans="1:29" x14ac:dyDescent="0.25">
      <c r="A142" s="8">
        <v>2017</v>
      </c>
      <c r="B142" s="41" t="s">
        <v>99</v>
      </c>
      <c r="C142" s="9" t="s">
        <v>12</v>
      </c>
      <c r="D142" s="55">
        <v>30203960</v>
      </c>
      <c r="E142" s="10" t="s">
        <v>114</v>
      </c>
      <c r="F142" s="77" t="str">
        <f>VLOOKUP($D142,Article!$B:$E,4,0)</f>
        <v>Bain de bouche</v>
      </c>
      <c r="G142" s="60" t="s">
        <v>41</v>
      </c>
      <c r="H142" s="60" t="s">
        <v>22</v>
      </c>
      <c r="I142" s="56">
        <v>8</v>
      </c>
      <c r="J142" s="56">
        <v>18</v>
      </c>
      <c r="K142" s="59"/>
      <c r="L142" s="59"/>
      <c r="M142" s="56"/>
      <c r="N142" s="70">
        <v>0.25</v>
      </c>
      <c r="P142" s="56">
        <v>1169</v>
      </c>
      <c r="R142" s="10" t="s">
        <v>89</v>
      </c>
      <c r="S142" s="76">
        <v>146.19999999999999</v>
      </c>
      <c r="T142" s="55" t="s">
        <v>95</v>
      </c>
      <c r="U142" s="10">
        <v>896</v>
      </c>
      <c r="V142" s="13">
        <v>896</v>
      </c>
      <c r="W142" s="62">
        <v>42860</v>
      </c>
      <c r="X142" s="49" t="s">
        <v>222</v>
      </c>
      <c r="Y142" s="13">
        <v>273</v>
      </c>
      <c r="Z142" s="17">
        <v>0.76646706586826352</v>
      </c>
      <c r="AB142" s="62">
        <v>42786</v>
      </c>
      <c r="AC142" s="62">
        <v>42860</v>
      </c>
    </row>
    <row r="143" spans="1:29" x14ac:dyDescent="0.25">
      <c r="A143" s="8">
        <v>2017</v>
      </c>
      <c r="B143" s="40" t="s">
        <v>100</v>
      </c>
      <c r="C143" s="9" t="s">
        <v>12</v>
      </c>
      <c r="D143" s="53">
        <v>30205029</v>
      </c>
      <c r="E143" s="10" t="s">
        <v>115</v>
      </c>
      <c r="F143" s="77" t="str">
        <f>VLOOKUP($D143,Article!$B:$E,4,0)</f>
        <v>Bain de bouche</v>
      </c>
      <c r="G143" s="60" t="s">
        <v>41</v>
      </c>
      <c r="H143" s="60" t="s">
        <v>22</v>
      </c>
      <c r="I143" s="56">
        <v>8</v>
      </c>
      <c r="J143" s="56">
        <v>18</v>
      </c>
      <c r="K143" s="59"/>
      <c r="L143" s="59"/>
      <c r="M143" s="56"/>
      <c r="N143" s="70">
        <v>0.22</v>
      </c>
      <c r="P143" s="56">
        <v>1650</v>
      </c>
      <c r="R143" s="10" t="s">
        <v>90</v>
      </c>
      <c r="S143" s="76">
        <v>275</v>
      </c>
      <c r="T143" s="55" t="s">
        <v>96</v>
      </c>
      <c r="U143" s="10">
        <v>0</v>
      </c>
      <c r="V143" s="13">
        <v>0</v>
      </c>
      <c r="W143" s="62">
        <v>42860</v>
      </c>
      <c r="X143" s="49" t="s">
        <v>223</v>
      </c>
      <c r="Y143" s="13">
        <v>1650</v>
      </c>
      <c r="Z143" s="17">
        <v>0</v>
      </c>
      <c r="AB143" s="62">
        <v>42786</v>
      </c>
      <c r="AC143" s="62">
        <v>42860</v>
      </c>
    </row>
    <row r="144" spans="1:29" x14ac:dyDescent="0.25">
      <c r="A144" s="8">
        <v>2017</v>
      </c>
      <c r="B144" s="41" t="s">
        <v>101</v>
      </c>
      <c r="C144" s="9" t="s">
        <v>12</v>
      </c>
      <c r="D144" s="53">
        <v>30218310</v>
      </c>
      <c r="E144" s="10" t="s">
        <v>116</v>
      </c>
      <c r="F144" s="77" t="str">
        <f>VLOOKUP($D144,Article!$B:$E,4,0)</f>
        <v>Bain de bouche</v>
      </c>
      <c r="G144" s="60" t="s">
        <v>41</v>
      </c>
      <c r="H144" s="60" t="s">
        <v>22</v>
      </c>
      <c r="I144" s="56">
        <v>8</v>
      </c>
      <c r="J144" s="56">
        <v>18</v>
      </c>
      <c r="K144" s="59"/>
      <c r="L144" s="59"/>
      <c r="M144" s="56"/>
      <c r="N144" s="70">
        <v>0.6</v>
      </c>
      <c r="P144" s="56">
        <v>1200</v>
      </c>
      <c r="R144" s="10" t="s">
        <v>88</v>
      </c>
      <c r="S144" s="76">
        <v>120</v>
      </c>
      <c r="T144" s="55" t="s">
        <v>97</v>
      </c>
      <c r="U144" s="10">
        <v>1580</v>
      </c>
      <c r="V144" s="13">
        <v>1580</v>
      </c>
      <c r="W144" s="62">
        <v>42860</v>
      </c>
      <c r="X144" s="49" t="s">
        <v>224</v>
      </c>
      <c r="Y144" s="13">
        <v>380</v>
      </c>
      <c r="Z144" s="17">
        <v>1.3166666666666667</v>
      </c>
      <c r="AB144" s="62">
        <v>42786</v>
      </c>
      <c r="AC144" s="62">
        <v>42860</v>
      </c>
    </row>
    <row r="145" spans="1:34" x14ac:dyDescent="0.25">
      <c r="A145" s="8">
        <v>2017</v>
      </c>
      <c r="B145" s="41" t="s">
        <v>102</v>
      </c>
      <c r="C145" s="9" t="s">
        <v>12</v>
      </c>
      <c r="D145" s="55">
        <v>30200080</v>
      </c>
      <c r="E145" s="10" t="s">
        <v>106</v>
      </c>
      <c r="F145" s="77" t="str">
        <f>VLOOKUP($D145,Article!$B:$E,4,0)</f>
        <v>Dentrifice</v>
      </c>
      <c r="G145" s="60" t="s">
        <v>41</v>
      </c>
      <c r="H145" s="60" t="s">
        <v>22</v>
      </c>
      <c r="I145" s="56">
        <v>8</v>
      </c>
      <c r="J145" s="56">
        <v>18</v>
      </c>
      <c r="K145" s="59"/>
      <c r="L145" s="59"/>
      <c r="M145" s="56"/>
      <c r="N145" s="70">
        <v>0.25</v>
      </c>
      <c r="P145" s="56">
        <v>174</v>
      </c>
      <c r="R145" s="10" t="s">
        <v>89</v>
      </c>
      <c r="S145" s="76">
        <v>21.8</v>
      </c>
      <c r="T145" s="55" t="s">
        <v>98</v>
      </c>
      <c r="U145" s="10">
        <v>0</v>
      </c>
      <c r="V145" s="13">
        <v>0</v>
      </c>
      <c r="W145" s="62">
        <v>42860</v>
      </c>
      <c r="X145" s="49" t="s">
        <v>225</v>
      </c>
      <c r="Y145" s="13">
        <v>174</v>
      </c>
      <c r="Z145" s="17">
        <v>0</v>
      </c>
      <c r="AB145" s="62">
        <v>42786</v>
      </c>
      <c r="AC145" s="62">
        <v>42860</v>
      </c>
    </row>
    <row r="146" spans="1:34" s="55" customFormat="1" x14ac:dyDescent="0.25">
      <c r="A146" s="51">
        <v>2017</v>
      </c>
      <c r="B146" s="41" t="s">
        <v>103</v>
      </c>
      <c r="C146" s="60" t="s">
        <v>12</v>
      </c>
      <c r="D146" s="55">
        <v>30200100</v>
      </c>
      <c r="E146" s="10" t="s">
        <v>131</v>
      </c>
      <c r="F146" s="77" t="str">
        <f>VLOOKUP($D146,Article!$B:$E,4,0)</f>
        <v>Dentrifice</v>
      </c>
      <c r="G146" s="60" t="s">
        <v>41</v>
      </c>
      <c r="H146" s="60" t="s">
        <v>22</v>
      </c>
      <c r="I146" s="56">
        <v>8</v>
      </c>
      <c r="J146" s="56">
        <v>18</v>
      </c>
      <c r="K146" s="59"/>
      <c r="L146" s="59"/>
      <c r="M146" s="56"/>
      <c r="N146" s="70">
        <v>0.25</v>
      </c>
      <c r="O146" s="60"/>
      <c r="P146" s="56">
        <v>50</v>
      </c>
      <c r="R146" s="10" t="s">
        <v>89</v>
      </c>
      <c r="S146" s="76">
        <v>6.3</v>
      </c>
      <c r="T146" s="55" t="s">
        <v>95</v>
      </c>
      <c r="U146" s="10">
        <v>8</v>
      </c>
      <c r="V146" s="13">
        <v>8</v>
      </c>
      <c r="W146" s="62">
        <v>42860</v>
      </c>
      <c r="X146" s="49" t="s">
        <v>226</v>
      </c>
      <c r="Y146" s="13">
        <v>42</v>
      </c>
      <c r="Z146" s="17">
        <v>0.16</v>
      </c>
      <c r="AB146" s="62">
        <v>42786</v>
      </c>
      <c r="AC146" s="62">
        <v>42860</v>
      </c>
      <c r="AF146" s="56"/>
      <c r="AG146" s="56"/>
      <c r="AH146" s="56"/>
    </row>
    <row r="147" spans="1:34" s="55" customFormat="1" x14ac:dyDescent="0.25">
      <c r="A147" s="51">
        <v>2017</v>
      </c>
      <c r="B147" s="40" t="s">
        <v>104</v>
      </c>
      <c r="C147" s="60" t="s">
        <v>12</v>
      </c>
      <c r="D147" s="55">
        <v>30200110</v>
      </c>
      <c r="E147" s="10" t="s">
        <v>108</v>
      </c>
      <c r="F147" s="77" t="str">
        <f>VLOOKUP($D147,Article!$B:$E,4,0)</f>
        <v>Dentrifice</v>
      </c>
      <c r="G147" s="60" t="s">
        <v>41</v>
      </c>
      <c r="H147" s="60" t="s">
        <v>22</v>
      </c>
      <c r="I147" s="56">
        <v>8</v>
      </c>
      <c r="J147" s="56">
        <v>18</v>
      </c>
      <c r="K147" s="59"/>
      <c r="L147" s="59"/>
      <c r="M147" s="56"/>
      <c r="N147" s="70">
        <v>0.25</v>
      </c>
      <c r="O147" s="60"/>
      <c r="P147" s="56">
        <v>192</v>
      </c>
      <c r="R147" s="10" t="s">
        <v>89</v>
      </c>
      <c r="S147" s="76">
        <v>24</v>
      </c>
      <c r="T147" s="55" t="s">
        <v>96</v>
      </c>
      <c r="U147" s="10">
        <v>32</v>
      </c>
      <c r="V147" s="13">
        <v>32</v>
      </c>
      <c r="W147" s="62">
        <v>42860</v>
      </c>
      <c r="X147" s="49" t="s">
        <v>227</v>
      </c>
      <c r="Y147" s="13">
        <v>160</v>
      </c>
      <c r="Z147" s="17">
        <v>0.16666666666666666</v>
      </c>
      <c r="AB147" s="62">
        <v>42786</v>
      </c>
      <c r="AC147" s="62">
        <v>42860</v>
      </c>
      <c r="AF147" s="56"/>
      <c r="AG147" s="56"/>
      <c r="AH147" s="56"/>
    </row>
    <row r="148" spans="1:34" x14ac:dyDescent="0.25">
      <c r="A148" s="8">
        <v>2017</v>
      </c>
      <c r="B148" s="41" t="s">
        <v>105</v>
      </c>
      <c r="C148" s="9" t="s">
        <v>11</v>
      </c>
      <c r="D148" s="55">
        <v>30203910</v>
      </c>
      <c r="E148" s="10" t="s">
        <v>134</v>
      </c>
      <c r="F148" s="77" t="str">
        <f>VLOOKUP($D148,Article!$B:$E,4,0)</f>
        <v>Dentrifice</v>
      </c>
      <c r="G148" s="60" t="s">
        <v>41</v>
      </c>
      <c r="H148" s="60" t="s">
        <v>22</v>
      </c>
      <c r="I148" s="56">
        <v>17</v>
      </c>
      <c r="J148" s="56">
        <v>22</v>
      </c>
      <c r="M148" s="56"/>
      <c r="N148" s="70">
        <v>0.25</v>
      </c>
      <c r="P148" s="56">
        <v>1480</v>
      </c>
      <c r="R148" s="10" t="s">
        <v>88</v>
      </c>
      <c r="S148" s="76">
        <v>148</v>
      </c>
      <c r="T148" s="55" t="s">
        <v>97</v>
      </c>
      <c r="U148" s="10">
        <v>520</v>
      </c>
      <c r="V148" s="13">
        <v>520</v>
      </c>
      <c r="W148" s="62">
        <v>42888</v>
      </c>
      <c r="X148" s="49" t="s">
        <v>228</v>
      </c>
      <c r="Y148" s="13">
        <v>960</v>
      </c>
      <c r="Z148" s="17">
        <v>0.35135135135135137</v>
      </c>
      <c r="AB148" s="62">
        <v>42849</v>
      </c>
      <c r="AC148" s="62">
        <v>42888</v>
      </c>
    </row>
    <row r="149" spans="1:34" x14ac:dyDescent="0.25">
      <c r="A149" s="8">
        <v>2017</v>
      </c>
      <c r="B149" s="41" t="s">
        <v>99</v>
      </c>
      <c r="C149" s="9" t="s">
        <v>11</v>
      </c>
      <c r="D149" s="55">
        <v>30203919</v>
      </c>
      <c r="E149" s="10" t="s">
        <v>110</v>
      </c>
      <c r="F149" s="77" t="str">
        <f>VLOOKUP($D149,Article!$B:$E,4,0)</f>
        <v>Brosse à dent</v>
      </c>
      <c r="G149" s="60" t="s">
        <v>41</v>
      </c>
      <c r="H149" s="60" t="s">
        <v>22</v>
      </c>
      <c r="I149" s="56">
        <v>17</v>
      </c>
      <c r="J149" s="56">
        <v>22</v>
      </c>
      <c r="K149" s="59"/>
      <c r="L149" s="59"/>
      <c r="M149" s="56"/>
      <c r="N149" s="70">
        <v>0.33</v>
      </c>
      <c r="P149" s="56">
        <v>140</v>
      </c>
      <c r="R149" s="10" t="s">
        <v>88</v>
      </c>
      <c r="S149" s="76">
        <v>14</v>
      </c>
      <c r="T149" s="55" t="s">
        <v>98</v>
      </c>
      <c r="U149" s="10">
        <v>590</v>
      </c>
      <c r="V149" s="13">
        <v>590</v>
      </c>
      <c r="W149" s="62">
        <v>42888</v>
      </c>
      <c r="X149" s="49" t="s">
        <v>229</v>
      </c>
      <c r="Y149" s="13">
        <v>450</v>
      </c>
      <c r="Z149" s="17">
        <v>4.2142857142857144</v>
      </c>
      <c r="AB149" s="62">
        <v>42849</v>
      </c>
      <c r="AC149" s="62">
        <v>42888</v>
      </c>
    </row>
    <row r="150" spans="1:34" x14ac:dyDescent="0.25">
      <c r="A150" s="8">
        <v>2017</v>
      </c>
      <c r="B150" s="40" t="s">
        <v>100</v>
      </c>
      <c r="C150" s="9" t="s">
        <v>11</v>
      </c>
      <c r="D150" s="55">
        <v>30203920</v>
      </c>
      <c r="E150" s="10" t="s">
        <v>111</v>
      </c>
      <c r="F150" s="77" t="str">
        <f>VLOOKUP($D150,Article!$B:$E,4,0)</f>
        <v>Brosse à dent</v>
      </c>
      <c r="G150" s="60" t="s">
        <v>41</v>
      </c>
      <c r="H150" s="60" t="s">
        <v>22</v>
      </c>
      <c r="I150" s="56">
        <v>17</v>
      </c>
      <c r="J150" s="56">
        <v>22</v>
      </c>
      <c r="M150" s="56"/>
      <c r="N150" s="70">
        <v>0.25</v>
      </c>
      <c r="P150" s="56">
        <v>1116</v>
      </c>
      <c r="R150" s="10" t="s">
        <v>89</v>
      </c>
      <c r="S150" s="76">
        <v>139.5</v>
      </c>
      <c r="T150" s="55" t="s">
        <v>95</v>
      </c>
      <c r="U150" s="10">
        <v>184</v>
      </c>
      <c r="V150" s="13">
        <v>184</v>
      </c>
      <c r="W150" s="62">
        <v>42888</v>
      </c>
      <c r="X150" s="49" t="s">
        <v>230</v>
      </c>
      <c r="Y150" s="13">
        <v>932</v>
      </c>
      <c r="Z150" s="17">
        <v>0.16487455197132617</v>
      </c>
      <c r="AB150" s="62">
        <v>42849</v>
      </c>
      <c r="AC150" s="62">
        <v>42888</v>
      </c>
    </row>
    <row r="151" spans="1:34" x14ac:dyDescent="0.25">
      <c r="A151" s="8">
        <v>2017</v>
      </c>
      <c r="B151" s="41" t="s">
        <v>101</v>
      </c>
      <c r="C151" s="9" t="s">
        <v>11</v>
      </c>
      <c r="D151" s="55">
        <v>30203940</v>
      </c>
      <c r="E151" s="10" t="s">
        <v>112</v>
      </c>
      <c r="F151" s="77" t="str">
        <f>VLOOKUP($D151,Article!$B:$E,4,0)</f>
        <v>Brosse à dent</v>
      </c>
      <c r="G151" s="60" t="s">
        <v>41</v>
      </c>
      <c r="H151" s="60" t="s">
        <v>22</v>
      </c>
      <c r="I151" s="56">
        <v>17</v>
      </c>
      <c r="J151" s="56">
        <v>22</v>
      </c>
      <c r="K151" s="59"/>
      <c r="L151" s="59"/>
      <c r="M151" s="56"/>
      <c r="N151" s="70">
        <v>0.25</v>
      </c>
      <c r="P151" s="56">
        <v>790</v>
      </c>
      <c r="R151" s="10" t="s">
        <v>88</v>
      </c>
      <c r="S151" s="76">
        <v>79</v>
      </c>
      <c r="T151" s="55" t="s">
        <v>96</v>
      </c>
      <c r="U151" s="10">
        <v>890</v>
      </c>
      <c r="V151" s="13">
        <v>890</v>
      </c>
      <c r="W151" s="62">
        <v>42888</v>
      </c>
      <c r="X151" s="49" t="s">
        <v>231</v>
      </c>
      <c r="Y151" s="13">
        <v>100</v>
      </c>
      <c r="Z151" s="17">
        <v>1.1265822784810127</v>
      </c>
      <c r="AB151" s="62">
        <v>42849</v>
      </c>
      <c r="AC151" s="62">
        <v>42888</v>
      </c>
    </row>
    <row r="152" spans="1:34" x14ac:dyDescent="0.25">
      <c r="A152" s="8">
        <v>2017</v>
      </c>
      <c r="B152" s="41" t="s">
        <v>102</v>
      </c>
      <c r="C152" s="9" t="s">
        <v>11</v>
      </c>
      <c r="D152" s="55">
        <v>30203950</v>
      </c>
      <c r="E152" s="10" t="s">
        <v>113</v>
      </c>
      <c r="F152" s="77" t="str">
        <f>VLOOKUP($D152,Article!$B:$E,4,0)</f>
        <v>Bain de bouche</v>
      </c>
      <c r="G152" s="60" t="s">
        <v>41</v>
      </c>
      <c r="H152" s="60" t="s">
        <v>22</v>
      </c>
      <c r="I152" s="56">
        <v>17</v>
      </c>
      <c r="J152" s="56">
        <v>22</v>
      </c>
      <c r="M152" s="56"/>
      <c r="N152" s="70">
        <v>0.25</v>
      </c>
      <c r="P152" s="56">
        <v>1524</v>
      </c>
      <c r="R152" s="10" t="s">
        <v>89</v>
      </c>
      <c r="S152" s="76">
        <v>190.5</v>
      </c>
      <c r="T152" s="55" t="s">
        <v>97</v>
      </c>
      <c r="U152" s="10">
        <v>1376</v>
      </c>
      <c r="V152" s="13">
        <v>1376</v>
      </c>
      <c r="W152" s="62">
        <v>42888</v>
      </c>
      <c r="X152" s="49" t="s">
        <v>232</v>
      </c>
      <c r="Y152" s="13">
        <v>148</v>
      </c>
      <c r="Z152" s="17">
        <v>0.90288713910761154</v>
      </c>
      <c r="AB152" s="62">
        <v>42849</v>
      </c>
      <c r="AC152" s="62">
        <v>42888</v>
      </c>
    </row>
    <row r="153" spans="1:34" x14ac:dyDescent="0.25">
      <c r="A153" s="8">
        <v>2017</v>
      </c>
      <c r="B153" s="41" t="s">
        <v>103</v>
      </c>
      <c r="C153" s="9" t="s">
        <v>11</v>
      </c>
      <c r="D153" s="55">
        <v>30203960</v>
      </c>
      <c r="E153" s="10" t="s">
        <v>114</v>
      </c>
      <c r="F153" s="77" t="str">
        <f>VLOOKUP($D153,Article!$B:$E,4,0)</f>
        <v>Bain de bouche</v>
      </c>
      <c r="G153" s="60" t="s">
        <v>41</v>
      </c>
      <c r="H153" s="60" t="s">
        <v>22</v>
      </c>
      <c r="I153" s="56">
        <v>17</v>
      </c>
      <c r="J153" s="56">
        <v>22</v>
      </c>
      <c r="K153" s="59"/>
      <c r="L153" s="59"/>
      <c r="M153" s="56"/>
      <c r="N153" s="70">
        <v>0.12</v>
      </c>
      <c r="P153" s="56">
        <v>610</v>
      </c>
      <c r="R153" s="10" t="s">
        <v>89</v>
      </c>
      <c r="S153" s="76">
        <v>76.3</v>
      </c>
      <c r="T153" s="55" t="s">
        <v>98</v>
      </c>
      <c r="U153" s="10">
        <v>400</v>
      </c>
      <c r="V153" s="13">
        <v>400</v>
      </c>
      <c r="W153" s="62">
        <v>42888</v>
      </c>
      <c r="X153" s="49" t="s">
        <v>233</v>
      </c>
      <c r="Y153" s="13">
        <v>210</v>
      </c>
      <c r="Z153" s="17">
        <v>0.65573770491803274</v>
      </c>
      <c r="AB153" s="62">
        <v>42849</v>
      </c>
      <c r="AC153" s="62">
        <v>42888</v>
      </c>
    </row>
    <row r="154" spans="1:34" x14ac:dyDescent="0.25">
      <c r="A154" s="8">
        <v>2017</v>
      </c>
      <c r="B154" s="40" t="s">
        <v>104</v>
      </c>
      <c r="C154" s="9" t="s">
        <v>11</v>
      </c>
      <c r="D154" s="53">
        <v>30205029</v>
      </c>
      <c r="E154" s="10" t="s">
        <v>115</v>
      </c>
      <c r="F154" s="77" t="str">
        <f>VLOOKUP($D154,Article!$B:$E,4,0)</f>
        <v>Bain de bouche</v>
      </c>
      <c r="G154" s="60" t="s">
        <v>41</v>
      </c>
      <c r="H154" s="60" t="s">
        <v>22</v>
      </c>
      <c r="I154" s="56">
        <v>17</v>
      </c>
      <c r="J154" s="56">
        <v>22</v>
      </c>
      <c r="K154" s="59"/>
      <c r="M154" s="56"/>
      <c r="N154" s="70">
        <v>0.12</v>
      </c>
      <c r="P154" s="56">
        <v>2190</v>
      </c>
      <c r="R154" s="10" t="s">
        <v>88</v>
      </c>
      <c r="S154" s="76">
        <v>219</v>
      </c>
      <c r="T154" s="55" t="s">
        <v>95</v>
      </c>
      <c r="U154" s="10">
        <v>750</v>
      </c>
      <c r="V154" s="13">
        <v>750</v>
      </c>
      <c r="W154" s="62">
        <v>42888</v>
      </c>
      <c r="X154" s="49" t="s">
        <v>234</v>
      </c>
      <c r="Y154" s="13">
        <v>1440</v>
      </c>
      <c r="Z154" s="17">
        <v>0.34246575342465752</v>
      </c>
      <c r="AB154" s="62">
        <v>42849</v>
      </c>
      <c r="AC154" s="62">
        <v>42888</v>
      </c>
    </row>
    <row r="155" spans="1:34" x14ac:dyDescent="0.25">
      <c r="A155" s="8">
        <v>2017</v>
      </c>
      <c r="B155" s="41" t="s">
        <v>105</v>
      </c>
      <c r="C155" s="60" t="s">
        <v>11</v>
      </c>
      <c r="D155" s="53">
        <v>30218310</v>
      </c>
      <c r="E155" s="10" t="s">
        <v>116</v>
      </c>
      <c r="F155" s="77" t="str">
        <f>VLOOKUP($D155,Article!$B:$E,4,0)</f>
        <v>Bain de bouche</v>
      </c>
      <c r="G155" s="60" t="s">
        <v>41</v>
      </c>
      <c r="H155" s="60" t="s">
        <v>22</v>
      </c>
      <c r="I155" s="56">
        <v>17</v>
      </c>
      <c r="J155" s="56">
        <v>22</v>
      </c>
      <c r="K155" s="59"/>
      <c r="L155" s="59"/>
      <c r="M155" s="56"/>
      <c r="N155" s="70">
        <v>0.25</v>
      </c>
      <c r="P155" s="56">
        <v>110</v>
      </c>
      <c r="R155" s="10" t="s">
        <v>90</v>
      </c>
      <c r="S155" s="76">
        <v>18.400000000000002</v>
      </c>
      <c r="T155" s="55" t="s">
        <v>96</v>
      </c>
      <c r="U155" s="10">
        <v>240</v>
      </c>
      <c r="V155" s="13">
        <v>240</v>
      </c>
      <c r="W155" s="62">
        <v>42888</v>
      </c>
      <c r="X155" s="49" t="s">
        <v>235</v>
      </c>
      <c r="Y155" s="13">
        <v>130</v>
      </c>
      <c r="Z155" s="17">
        <v>2.1818181818181817</v>
      </c>
      <c r="AB155" s="62">
        <v>42849</v>
      </c>
      <c r="AC155" s="62">
        <v>42888</v>
      </c>
    </row>
    <row r="156" spans="1:34" x14ac:dyDescent="0.25">
      <c r="A156" s="8">
        <v>2017</v>
      </c>
      <c r="B156" s="41" t="s">
        <v>99</v>
      </c>
      <c r="C156" s="60" t="s">
        <v>11</v>
      </c>
      <c r="D156" s="55">
        <v>30200080</v>
      </c>
      <c r="E156" s="10" t="s">
        <v>106</v>
      </c>
      <c r="F156" s="77" t="str">
        <f>VLOOKUP($D156,Article!$B:$E,4,0)</f>
        <v>Dentrifice</v>
      </c>
      <c r="G156" s="60" t="s">
        <v>41</v>
      </c>
      <c r="H156" s="60" t="s">
        <v>22</v>
      </c>
      <c r="I156" s="56">
        <v>17</v>
      </c>
      <c r="J156" s="56">
        <v>22</v>
      </c>
      <c r="K156" s="59"/>
      <c r="L156" s="59"/>
      <c r="M156" s="56"/>
      <c r="N156" s="70">
        <v>0.25</v>
      </c>
      <c r="P156" s="56">
        <v>158</v>
      </c>
      <c r="R156" s="10" t="s">
        <v>90</v>
      </c>
      <c r="S156" s="76">
        <v>26.400000000000002</v>
      </c>
      <c r="T156" s="55" t="s">
        <v>97</v>
      </c>
      <c r="U156" s="10">
        <v>240</v>
      </c>
      <c r="V156" s="13">
        <v>240</v>
      </c>
      <c r="W156" s="62">
        <v>42888</v>
      </c>
      <c r="X156" s="49" t="s">
        <v>159</v>
      </c>
      <c r="Y156" s="13">
        <v>82</v>
      </c>
      <c r="Z156" s="17">
        <v>1.518987341772152</v>
      </c>
      <c r="AB156" s="62">
        <v>42849</v>
      </c>
      <c r="AC156" s="62">
        <v>42888</v>
      </c>
    </row>
    <row r="157" spans="1:34" x14ac:dyDescent="0.25">
      <c r="A157" s="8">
        <v>2017</v>
      </c>
      <c r="B157" s="40" t="s">
        <v>100</v>
      </c>
      <c r="C157" s="9" t="s">
        <v>15</v>
      </c>
      <c r="D157" s="55">
        <v>30200100</v>
      </c>
      <c r="E157" s="10" t="s">
        <v>132</v>
      </c>
      <c r="F157" s="77" t="str">
        <f>VLOOKUP($D157,Article!$B:$E,4,0)</f>
        <v>Dentrifice</v>
      </c>
      <c r="G157" s="60" t="s">
        <v>41</v>
      </c>
      <c r="H157" s="60" t="s">
        <v>22</v>
      </c>
      <c r="I157" s="56">
        <v>21</v>
      </c>
      <c r="J157" s="56">
        <v>26</v>
      </c>
      <c r="M157" s="56"/>
      <c r="N157" s="70">
        <v>0.25</v>
      </c>
      <c r="P157" s="56">
        <v>60</v>
      </c>
      <c r="R157" s="10" t="s">
        <v>88</v>
      </c>
      <c r="S157" s="76">
        <v>6</v>
      </c>
      <c r="T157" s="55" t="s">
        <v>98</v>
      </c>
      <c r="U157" s="10">
        <v>0</v>
      </c>
      <c r="V157" s="13">
        <v>0</v>
      </c>
      <c r="W157" s="62">
        <v>42916</v>
      </c>
      <c r="X157" s="49" t="s">
        <v>160</v>
      </c>
      <c r="Y157" s="13">
        <v>60</v>
      </c>
      <c r="Z157" s="17">
        <v>0</v>
      </c>
      <c r="AB157" s="62">
        <v>42877</v>
      </c>
      <c r="AC157" s="62">
        <v>42916</v>
      </c>
    </row>
    <row r="158" spans="1:34" x14ac:dyDescent="0.25">
      <c r="A158" s="8">
        <v>2017</v>
      </c>
      <c r="B158" s="41" t="s">
        <v>101</v>
      </c>
      <c r="C158" s="9" t="s">
        <v>15</v>
      </c>
      <c r="D158" s="55">
        <v>30200110</v>
      </c>
      <c r="E158" s="10" t="s">
        <v>108</v>
      </c>
      <c r="F158" s="77" t="str">
        <f>VLOOKUP($D158,Article!$B:$E,4,0)</f>
        <v>Dentrifice</v>
      </c>
      <c r="G158" s="60" t="s">
        <v>41</v>
      </c>
      <c r="H158" s="60" t="s">
        <v>22</v>
      </c>
      <c r="I158" s="56">
        <v>21</v>
      </c>
      <c r="J158" s="56">
        <v>26</v>
      </c>
      <c r="K158" s="59"/>
      <c r="L158" s="59"/>
      <c r="M158" s="56"/>
      <c r="N158" s="70">
        <v>0.25</v>
      </c>
      <c r="P158" s="56">
        <v>0</v>
      </c>
      <c r="R158" s="10" t="s">
        <v>88</v>
      </c>
      <c r="S158" s="76">
        <v>0</v>
      </c>
      <c r="T158" s="55" t="s">
        <v>95</v>
      </c>
      <c r="U158" s="10">
        <v>0</v>
      </c>
      <c r="V158" s="13">
        <v>0</v>
      </c>
      <c r="W158" s="62">
        <v>42916</v>
      </c>
      <c r="X158" s="49" t="s">
        <v>161</v>
      </c>
      <c r="Y158" s="13">
        <v>0</v>
      </c>
      <c r="Z158" s="17" t="e">
        <v>#DIV/0!</v>
      </c>
      <c r="AB158" s="62">
        <v>42877</v>
      </c>
      <c r="AC158" s="62">
        <v>42916</v>
      </c>
    </row>
    <row r="159" spans="1:34" x14ac:dyDescent="0.25">
      <c r="A159" s="8">
        <v>2017</v>
      </c>
      <c r="B159" s="41" t="s">
        <v>102</v>
      </c>
      <c r="C159" s="60" t="s">
        <v>15</v>
      </c>
      <c r="D159" s="55">
        <v>30203910</v>
      </c>
      <c r="E159" s="10" t="s">
        <v>135</v>
      </c>
      <c r="F159" s="77" t="str">
        <f>VLOOKUP($D159,Article!$B:$E,4,0)</f>
        <v>Dentrifice</v>
      </c>
      <c r="G159" s="60" t="s">
        <v>41</v>
      </c>
      <c r="H159" s="60" t="s">
        <v>22</v>
      </c>
      <c r="I159" s="56">
        <v>21</v>
      </c>
      <c r="J159" s="56">
        <v>26</v>
      </c>
      <c r="M159" s="56"/>
      <c r="N159" s="70">
        <v>0.25</v>
      </c>
      <c r="P159" s="56">
        <v>140</v>
      </c>
      <c r="R159" s="10" t="s">
        <v>88</v>
      </c>
      <c r="S159" s="76">
        <v>14</v>
      </c>
      <c r="T159" s="55" t="s">
        <v>96</v>
      </c>
      <c r="U159" s="10">
        <v>70</v>
      </c>
      <c r="V159" s="13">
        <v>70</v>
      </c>
      <c r="W159" s="62">
        <v>42916</v>
      </c>
      <c r="X159" s="49" t="s">
        <v>162</v>
      </c>
      <c r="Y159" s="13">
        <v>70</v>
      </c>
      <c r="Z159" s="17">
        <v>0.5</v>
      </c>
      <c r="AB159" s="62">
        <v>42877</v>
      </c>
      <c r="AC159" s="62">
        <v>42916</v>
      </c>
    </row>
    <row r="160" spans="1:34" x14ac:dyDescent="0.25">
      <c r="A160" s="8">
        <v>2017</v>
      </c>
      <c r="B160" s="41" t="s">
        <v>103</v>
      </c>
      <c r="C160" s="9" t="s">
        <v>15</v>
      </c>
      <c r="D160" s="55">
        <v>30203919</v>
      </c>
      <c r="E160" s="10" t="s">
        <v>110</v>
      </c>
      <c r="F160" s="77" t="str">
        <f>VLOOKUP($D160,Article!$B:$E,4,0)</f>
        <v>Brosse à dent</v>
      </c>
      <c r="G160" s="60" t="s">
        <v>41</v>
      </c>
      <c r="H160" s="60" t="s">
        <v>22</v>
      </c>
      <c r="I160" s="56">
        <v>21</v>
      </c>
      <c r="J160" s="56">
        <v>26</v>
      </c>
      <c r="K160" s="59"/>
      <c r="L160" s="59"/>
      <c r="M160" s="56"/>
      <c r="N160" s="70">
        <v>0.25</v>
      </c>
      <c r="P160" s="56">
        <v>774</v>
      </c>
      <c r="R160" s="10" t="s">
        <v>90</v>
      </c>
      <c r="S160" s="76">
        <v>129</v>
      </c>
      <c r="T160" s="55" t="s">
        <v>97</v>
      </c>
      <c r="U160" s="10">
        <v>378</v>
      </c>
      <c r="V160" s="13">
        <v>378</v>
      </c>
      <c r="W160" s="62">
        <v>42916</v>
      </c>
      <c r="X160" s="49" t="s">
        <v>163</v>
      </c>
      <c r="Y160" s="13">
        <v>396</v>
      </c>
      <c r="Z160" s="17">
        <v>0.48837209302325579</v>
      </c>
      <c r="AB160" s="62">
        <v>42877</v>
      </c>
      <c r="AC160" s="62">
        <v>42916</v>
      </c>
    </row>
    <row r="161" spans="1:29" x14ac:dyDescent="0.25">
      <c r="A161" s="8">
        <v>2017</v>
      </c>
      <c r="B161" s="40" t="s">
        <v>104</v>
      </c>
      <c r="C161" s="60" t="s">
        <v>15</v>
      </c>
      <c r="D161" s="55">
        <v>30203920</v>
      </c>
      <c r="E161" s="10" t="s">
        <v>111</v>
      </c>
      <c r="F161" s="77" t="str">
        <f>VLOOKUP($D161,Article!$B:$E,4,0)</f>
        <v>Brosse à dent</v>
      </c>
      <c r="G161" s="60" t="s">
        <v>41</v>
      </c>
      <c r="H161" s="60" t="s">
        <v>22</v>
      </c>
      <c r="I161" s="56">
        <v>21</v>
      </c>
      <c r="J161" s="56">
        <v>26</v>
      </c>
      <c r="K161" s="59"/>
      <c r="L161" s="59"/>
      <c r="M161" s="56"/>
      <c r="N161" s="70">
        <v>0.25</v>
      </c>
      <c r="P161" s="56">
        <v>0</v>
      </c>
      <c r="R161" s="10" t="s">
        <v>89</v>
      </c>
      <c r="S161" s="76">
        <v>0</v>
      </c>
      <c r="T161" s="55" t="s">
        <v>98</v>
      </c>
      <c r="U161" s="10">
        <v>0</v>
      </c>
      <c r="V161" s="13">
        <v>0</v>
      </c>
      <c r="W161" s="62">
        <v>42916</v>
      </c>
      <c r="X161" s="49" t="s">
        <v>164</v>
      </c>
      <c r="Y161" s="13">
        <v>0</v>
      </c>
      <c r="Z161" s="17" t="e">
        <v>#DIV/0!</v>
      </c>
      <c r="AB161" s="62">
        <v>42877</v>
      </c>
      <c r="AC161" s="62">
        <v>42916</v>
      </c>
    </row>
    <row r="162" spans="1:29" x14ac:dyDescent="0.25">
      <c r="A162" s="8">
        <v>2017</v>
      </c>
      <c r="B162" s="41" t="s">
        <v>105</v>
      </c>
      <c r="C162" s="9" t="s">
        <v>15</v>
      </c>
      <c r="D162" s="55">
        <v>30203940</v>
      </c>
      <c r="E162" s="10" t="s">
        <v>112</v>
      </c>
      <c r="F162" s="77" t="str">
        <f>VLOOKUP($D162,Article!$B:$E,4,0)</f>
        <v>Brosse à dent</v>
      </c>
      <c r="G162" s="60" t="s">
        <v>41</v>
      </c>
      <c r="H162" s="60" t="s">
        <v>22</v>
      </c>
      <c r="I162" s="56">
        <v>21</v>
      </c>
      <c r="J162" s="56">
        <v>26</v>
      </c>
      <c r="K162" s="59"/>
      <c r="L162" s="59"/>
      <c r="M162" s="56"/>
      <c r="N162" s="70">
        <v>0.12</v>
      </c>
      <c r="P162" s="56">
        <v>560</v>
      </c>
      <c r="R162" s="10" t="s">
        <v>88</v>
      </c>
      <c r="S162" s="76">
        <v>56</v>
      </c>
      <c r="T162" s="55" t="s">
        <v>95</v>
      </c>
      <c r="U162" s="10">
        <v>270</v>
      </c>
      <c r="V162" s="13">
        <v>270</v>
      </c>
      <c r="W162" s="62">
        <v>42916</v>
      </c>
      <c r="X162" s="49" t="s">
        <v>165</v>
      </c>
      <c r="Y162" s="13">
        <v>290</v>
      </c>
      <c r="Z162" s="17">
        <v>0.48214285714285715</v>
      </c>
      <c r="AB162" s="62">
        <v>42877</v>
      </c>
      <c r="AC162" s="62">
        <v>42916</v>
      </c>
    </row>
    <row r="163" spans="1:29" x14ac:dyDescent="0.25">
      <c r="A163" s="8">
        <v>2017</v>
      </c>
      <c r="B163" s="41" t="s">
        <v>99</v>
      </c>
      <c r="C163" s="9" t="s">
        <v>15</v>
      </c>
      <c r="D163" s="55">
        <v>30203950</v>
      </c>
      <c r="E163" s="10" t="s">
        <v>113</v>
      </c>
      <c r="F163" s="77" t="str">
        <f>VLOOKUP($D163,Article!$B:$E,4,0)</f>
        <v>Bain de bouche</v>
      </c>
      <c r="G163" s="60" t="s">
        <v>41</v>
      </c>
      <c r="H163" s="60" t="s">
        <v>22</v>
      </c>
      <c r="I163" s="56">
        <v>21</v>
      </c>
      <c r="J163" s="56">
        <v>26</v>
      </c>
      <c r="K163" s="59"/>
      <c r="L163" s="59"/>
      <c r="M163" s="56"/>
      <c r="N163" s="70">
        <v>0.25</v>
      </c>
      <c r="P163" s="56">
        <v>0</v>
      </c>
      <c r="R163" s="10" t="s">
        <v>88</v>
      </c>
      <c r="S163" s="76">
        <v>0</v>
      </c>
      <c r="T163" s="55" t="s">
        <v>96</v>
      </c>
      <c r="U163" s="10">
        <v>440</v>
      </c>
      <c r="V163" s="13">
        <v>440</v>
      </c>
      <c r="W163" s="62">
        <v>42916</v>
      </c>
      <c r="X163" s="49" t="s">
        <v>166</v>
      </c>
      <c r="Y163" s="13">
        <v>440</v>
      </c>
      <c r="Z163" s="17" t="e">
        <v>#DIV/0!</v>
      </c>
      <c r="AB163" s="62">
        <v>42877</v>
      </c>
      <c r="AC163" s="62">
        <v>42916</v>
      </c>
    </row>
    <row r="164" spans="1:29" x14ac:dyDescent="0.25">
      <c r="A164" s="8">
        <v>2017</v>
      </c>
      <c r="B164" s="40" t="s">
        <v>100</v>
      </c>
      <c r="C164" s="9" t="s">
        <v>15</v>
      </c>
      <c r="D164" s="55">
        <v>30203960</v>
      </c>
      <c r="E164" s="10" t="s">
        <v>114</v>
      </c>
      <c r="F164" s="77" t="str">
        <f>VLOOKUP($D164,Article!$B:$E,4,0)</f>
        <v>Bain de bouche</v>
      </c>
      <c r="G164" s="60" t="s">
        <v>41</v>
      </c>
      <c r="H164" s="60" t="s">
        <v>22</v>
      </c>
      <c r="I164" s="56">
        <v>21</v>
      </c>
      <c r="J164" s="56">
        <v>26</v>
      </c>
      <c r="K164" s="59"/>
      <c r="L164" s="59"/>
      <c r="M164" s="56"/>
      <c r="N164" s="70">
        <v>0.25</v>
      </c>
      <c r="P164" s="56">
        <v>270</v>
      </c>
      <c r="R164" s="10" t="s">
        <v>88</v>
      </c>
      <c r="S164" s="76">
        <v>27</v>
      </c>
      <c r="T164" s="55" t="s">
        <v>97</v>
      </c>
      <c r="U164" s="10">
        <v>470</v>
      </c>
      <c r="V164" s="13">
        <v>470</v>
      </c>
      <c r="W164" s="62">
        <v>42916</v>
      </c>
      <c r="X164" s="49" t="s">
        <v>167</v>
      </c>
      <c r="Y164" s="13">
        <v>200</v>
      </c>
      <c r="Z164" s="17">
        <v>1.7407407407407407</v>
      </c>
      <c r="AB164" s="62">
        <v>42877</v>
      </c>
      <c r="AC164" s="62">
        <v>42916</v>
      </c>
    </row>
    <row r="165" spans="1:29" x14ac:dyDescent="0.25">
      <c r="A165" s="8">
        <v>2017</v>
      </c>
      <c r="B165" s="41" t="s">
        <v>101</v>
      </c>
      <c r="C165" s="9" t="s">
        <v>15</v>
      </c>
      <c r="D165" s="53">
        <v>30205029</v>
      </c>
      <c r="E165" s="10" t="s">
        <v>115</v>
      </c>
      <c r="F165" s="77" t="str">
        <f>VLOOKUP($D165,Article!$B:$E,4,0)</f>
        <v>Bain de bouche</v>
      </c>
      <c r="G165" s="60" t="s">
        <v>41</v>
      </c>
      <c r="H165" s="60" t="s">
        <v>22</v>
      </c>
      <c r="I165" s="56">
        <v>21</v>
      </c>
      <c r="J165" s="56">
        <v>26</v>
      </c>
      <c r="K165" s="59"/>
      <c r="L165" s="59"/>
      <c r="M165" s="56"/>
      <c r="N165" s="70">
        <v>0.12</v>
      </c>
      <c r="P165" s="56">
        <v>0</v>
      </c>
      <c r="R165" s="10" t="s">
        <v>89</v>
      </c>
      <c r="S165" s="76">
        <v>0</v>
      </c>
      <c r="T165" s="55" t="s">
        <v>98</v>
      </c>
      <c r="U165" s="10">
        <v>0</v>
      </c>
      <c r="V165" s="13">
        <v>0</v>
      </c>
      <c r="W165" s="62">
        <v>42916</v>
      </c>
      <c r="X165" s="49" t="s">
        <v>168</v>
      </c>
      <c r="Y165" s="13">
        <v>0</v>
      </c>
      <c r="Z165" s="17" t="e">
        <v>#DIV/0!</v>
      </c>
      <c r="AB165" s="62">
        <v>42877</v>
      </c>
      <c r="AC165" s="62">
        <v>42916</v>
      </c>
    </row>
    <row r="166" spans="1:29" x14ac:dyDescent="0.25">
      <c r="A166" s="8">
        <v>2017</v>
      </c>
      <c r="B166" s="41" t="s">
        <v>102</v>
      </c>
      <c r="C166" s="9" t="s">
        <v>15</v>
      </c>
      <c r="D166" s="53">
        <v>30218310</v>
      </c>
      <c r="E166" s="10" t="s">
        <v>116</v>
      </c>
      <c r="F166" s="77" t="str">
        <f>VLOOKUP($D166,Article!$B:$E,4,0)</f>
        <v>Bain de bouche</v>
      </c>
      <c r="G166" s="60" t="s">
        <v>41</v>
      </c>
      <c r="H166" s="60" t="s">
        <v>22</v>
      </c>
      <c r="I166" s="56">
        <v>21</v>
      </c>
      <c r="J166" s="56">
        <v>26</v>
      </c>
      <c r="K166" s="59"/>
      <c r="L166" s="59"/>
      <c r="M166" s="56"/>
      <c r="N166" s="70">
        <v>0.25</v>
      </c>
      <c r="P166" s="56">
        <v>0</v>
      </c>
      <c r="R166" s="10" t="s">
        <v>89</v>
      </c>
      <c r="S166" s="76">
        <v>0</v>
      </c>
      <c r="T166" s="55" t="s">
        <v>95</v>
      </c>
      <c r="U166" s="10">
        <v>40</v>
      </c>
      <c r="V166" s="13">
        <v>40</v>
      </c>
      <c r="W166" s="62">
        <v>42916</v>
      </c>
      <c r="X166" s="49" t="s">
        <v>169</v>
      </c>
      <c r="Y166" s="13">
        <v>40</v>
      </c>
      <c r="Z166" s="17" t="e">
        <v>#DIV/0!</v>
      </c>
      <c r="AB166" s="62">
        <v>42877</v>
      </c>
      <c r="AC166" s="62">
        <v>42916</v>
      </c>
    </row>
    <row r="167" spans="1:29" x14ac:dyDescent="0.25">
      <c r="A167" s="8">
        <v>2017</v>
      </c>
      <c r="B167" s="41" t="s">
        <v>103</v>
      </c>
      <c r="C167" s="9" t="s">
        <v>15</v>
      </c>
      <c r="D167" s="55">
        <v>30200080</v>
      </c>
      <c r="E167" s="10" t="s">
        <v>106</v>
      </c>
      <c r="F167" s="77" t="str">
        <f>VLOOKUP($D167,Article!$B:$E,4,0)</f>
        <v>Dentrifice</v>
      </c>
      <c r="G167" s="60" t="s">
        <v>41</v>
      </c>
      <c r="H167" s="60" t="s">
        <v>22</v>
      </c>
      <c r="I167" s="56">
        <v>21</v>
      </c>
      <c r="J167" s="56">
        <v>26</v>
      </c>
      <c r="K167" s="59"/>
      <c r="L167" s="59"/>
      <c r="M167" s="56"/>
      <c r="N167" s="70">
        <v>0.25</v>
      </c>
      <c r="P167" s="56">
        <v>360</v>
      </c>
      <c r="R167" s="10" t="s">
        <v>89</v>
      </c>
      <c r="S167" s="76">
        <v>45</v>
      </c>
      <c r="T167" s="55" t="s">
        <v>96</v>
      </c>
      <c r="U167" s="10">
        <v>72</v>
      </c>
      <c r="V167" s="13">
        <v>72</v>
      </c>
      <c r="W167" s="62">
        <v>42916</v>
      </c>
      <c r="X167" s="49" t="s">
        <v>170</v>
      </c>
      <c r="Y167" s="13">
        <v>288</v>
      </c>
      <c r="Z167" s="17">
        <v>0.2</v>
      </c>
      <c r="AB167" s="62">
        <v>42877</v>
      </c>
      <c r="AC167" s="62">
        <v>42916</v>
      </c>
    </row>
    <row r="168" spans="1:29" x14ac:dyDescent="0.25">
      <c r="A168" s="8">
        <v>2017</v>
      </c>
      <c r="B168" s="40" t="s">
        <v>104</v>
      </c>
      <c r="C168" s="9" t="s">
        <v>15</v>
      </c>
      <c r="D168" s="55">
        <v>30200100</v>
      </c>
      <c r="E168" s="10" t="s">
        <v>133</v>
      </c>
      <c r="F168" s="77" t="str">
        <f>VLOOKUP($D168,Article!$B:$E,4,0)</f>
        <v>Dentrifice</v>
      </c>
      <c r="G168" s="60" t="s">
        <v>41</v>
      </c>
      <c r="H168" s="60" t="s">
        <v>22</v>
      </c>
      <c r="I168" s="56">
        <v>21</v>
      </c>
      <c r="J168" s="56">
        <v>26</v>
      </c>
      <c r="K168" s="59"/>
      <c r="L168" s="59"/>
      <c r="M168" s="56"/>
      <c r="N168" s="70">
        <v>0.33</v>
      </c>
      <c r="P168" s="56">
        <v>760</v>
      </c>
      <c r="R168" s="10" t="s">
        <v>88</v>
      </c>
      <c r="S168" s="76">
        <v>76</v>
      </c>
      <c r="T168" s="55" t="s">
        <v>97</v>
      </c>
      <c r="U168" s="10">
        <v>970</v>
      </c>
      <c r="V168" s="13">
        <v>970</v>
      </c>
      <c r="W168" s="62">
        <v>42916</v>
      </c>
      <c r="X168" s="49" t="s">
        <v>171</v>
      </c>
      <c r="Y168" s="13">
        <v>210</v>
      </c>
      <c r="Z168" s="17">
        <v>1.2763157894736843</v>
      </c>
      <c r="AB168" s="62">
        <v>42877</v>
      </c>
      <c r="AC168" s="62">
        <v>42916</v>
      </c>
    </row>
    <row r="169" spans="1:29" x14ac:dyDescent="0.25">
      <c r="A169" s="8">
        <v>2017</v>
      </c>
      <c r="B169" s="41" t="s">
        <v>105</v>
      </c>
      <c r="C169" s="9" t="s">
        <v>15</v>
      </c>
      <c r="D169" s="55">
        <v>30200110</v>
      </c>
      <c r="E169" s="10" t="s">
        <v>108</v>
      </c>
      <c r="F169" s="77" t="str">
        <f>VLOOKUP($D169,Article!$B:$E,4,0)</f>
        <v>Dentrifice</v>
      </c>
      <c r="G169" s="60" t="s">
        <v>41</v>
      </c>
      <c r="H169" s="60" t="s">
        <v>22</v>
      </c>
      <c r="I169" s="56">
        <v>21</v>
      </c>
      <c r="J169" s="56">
        <v>26</v>
      </c>
      <c r="K169" s="59"/>
      <c r="L169" s="59"/>
      <c r="M169" s="56"/>
      <c r="N169" s="70">
        <v>0.12</v>
      </c>
      <c r="P169" s="56">
        <v>1200</v>
      </c>
      <c r="R169" s="10" t="s">
        <v>88</v>
      </c>
      <c r="S169" s="76">
        <v>120</v>
      </c>
      <c r="T169" s="55" t="s">
        <v>98</v>
      </c>
      <c r="U169" s="10">
        <v>1160</v>
      </c>
      <c r="V169" s="13">
        <v>1160</v>
      </c>
      <c r="W169" s="62">
        <v>42916</v>
      </c>
      <c r="X169" s="49" t="s">
        <v>172</v>
      </c>
      <c r="Y169" s="13">
        <v>40</v>
      </c>
      <c r="Z169" s="17">
        <v>0.96666666666666667</v>
      </c>
      <c r="AB169" s="62">
        <v>42877</v>
      </c>
      <c r="AC169" s="62">
        <v>42916</v>
      </c>
    </row>
    <row r="170" spans="1:29" x14ac:dyDescent="0.25">
      <c r="A170" s="8">
        <v>2017</v>
      </c>
      <c r="B170" s="41" t="s">
        <v>99</v>
      </c>
      <c r="C170" s="9" t="s">
        <v>15</v>
      </c>
      <c r="D170" s="55">
        <v>30203910</v>
      </c>
      <c r="E170" s="10" t="s">
        <v>136</v>
      </c>
      <c r="F170" s="77" t="str">
        <f>VLOOKUP($D170,Article!$B:$E,4,0)</f>
        <v>Dentrifice</v>
      </c>
      <c r="G170" s="60" t="s">
        <v>41</v>
      </c>
      <c r="H170" s="60" t="s">
        <v>22</v>
      </c>
      <c r="I170" s="56">
        <v>21</v>
      </c>
      <c r="J170" s="56">
        <v>26</v>
      </c>
      <c r="K170" s="59"/>
      <c r="L170" s="59"/>
      <c r="M170" s="56"/>
      <c r="N170" s="70">
        <v>0.33</v>
      </c>
      <c r="P170" s="56">
        <v>332</v>
      </c>
      <c r="R170" s="10" t="s">
        <v>89</v>
      </c>
      <c r="S170" s="76">
        <v>41.5</v>
      </c>
      <c r="T170" s="55" t="s">
        <v>95</v>
      </c>
      <c r="U170" s="10">
        <v>336</v>
      </c>
      <c r="V170" s="13">
        <v>336</v>
      </c>
      <c r="W170" s="62">
        <v>42916</v>
      </c>
      <c r="X170" s="49" t="s">
        <v>173</v>
      </c>
      <c r="Y170" s="13">
        <v>4</v>
      </c>
      <c r="Z170" s="17">
        <v>1.0120481927710843</v>
      </c>
      <c r="AB170" s="62">
        <v>42877</v>
      </c>
      <c r="AC170" s="62">
        <v>42916</v>
      </c>
    </row>
    <row r="171" spans="1:29" x14ac:dyDescent="0.25">
      <c r="A171" s="8">
        <v>2017</v>
      </c>
      <c r="B171" s="40" t="s">
        <v>100</v>
      </c>
      <c r="C171" s="9" t="s">
        <v>15</v>
      </c>
      <c r="D171" s="55">
        <v>30203919</v>
      </c>
      <c r="E171" s="10" t="s">
        <v>110</v>
      </c>
      <c r="F171" s="77" t="str">
        <f>VLOOKUP($D171,Article!$B:$E,4,0)</f>
        <v>Brosse à dent</v>
      </c>
      <c r="G171" s="60" t="s">
        <v>41</v>
      </c>
      <c r="H171" s="60" t="s">
        <v>22</v>
      </c>
      <c r="I171" s="56">
        <v>21</v>
      </c>
      <c r="J171" s="56">
        <v>26</v>
      </c>
      <c r="K171" s="59"/>
      <c r="L171" s="59"/>
      <c r="M171" s="56"/>
      <c r="N171" s="70">
        <v>0.12</v>
      </c>
      <c r="P171" s="56">
        <v>680</v>
      </c>
      <c r="R171" s="10" t="s">
        <v>88</v>
      </c>
      <c r="S171" s="76">
        <v>68</v>
      </c>
      <c r="T171" s="55" t="s">
        <v>96</v>
      </c>
      <c r="U171" s="10">
        <v>340</v>
      </c>
      <c r="V171" s="13">
        <v>340</v>
      </c>
      <c r="W171" s="62">
        <v>42916</v>
      </c>
      <c r="X171" s="49" t="s">
        <v>174</v>
      </c>
      <c r="Y171" s="13">
        <v>340</v>
      </c>
      <c r="Z171" s="17">
        <v>0.5</v>
      </c>
      <c r="AB171" s="62">
        <v>42877</v>
      </c>
      <c r="AC171" s="62">
        <v>42916</v>
      </c>
    </row>
    <row r="172" spans="1:29" x14ac:dyDescent="0.25">
      <c r="A172" s="8">
        <v>2017</v>
      </c>
      <c r="B172" s="41" t="s">
        <v>101</v>
      </c>
      <c r="C172" s="9" t="s">
        <v>15</v>
      </c>
      <c r="D172" s="55">
        <v>30203920</v>
      </c>
      <c r="E172" s="10" t="s">
        <v>111</v>
      </c>
      <c r="F172" s="77" t="str">
        <f>VLOOKUP($D172,Article!$B:$E,4,0)</f>
        <v>Brosse à dent</v>
      </c>
      <c r="G172" s="60" t="s">
        <v>41</v>
      </c>
      <c r="H172" s="60" t="s">
        <v>22</v>
      </c>
      <c r="I172" s="56">
        <v>21</v>
      </c>
      <c r="J172" s="56">
        <v>26</v>
      </c>
      <c r="K172" s="59"/>
      <c r="L172" s="59"/>
      <c r="M172" s="56"/>
      <c r="N172" s="70">
        <v>0.25</v>
      </c>
      <c r="P172" s="56">
        <v>150</v>
      </c>
      <c r="R172" s="10" t="s">
        <v>90</v>
      </c>
      <c r="S172" s="76">
        <v>25</v>
      </c>
      <c r="T172" s="55" t="s">
        <v>97</v>
      </c>
      <c r="U172" s="10">
        <v>114</v>
      </c>
      <c r="V172" s="13">
        <v>114</v>
      </c>
      <c r="W172" s="62">
        <v>42916</v>
      </c>
      <c r="X172" s="49" t="s">
        <v>175</v>
      </c>
      <c r="Y172" s="13">
        <v>36</v>
      </c>
      <c r="Z172" s="17">
        <v>0.76</v>
      </c>
      <c r="AB172" s="62">
        <v>42877</v>
      </c>
      <c r="AC172" s="62">
        <v>42916</v>
      </c>
    </row>
    <row r="173" spans="1:29" x14ac:dyDescent="0.25">
      <c r="A173" s="8">
        <v>2017</v>
      </c>
      <c r="B173" s="41" t="s">
        <v>102</v>
      </c>
      <c r="C173" s="9" t="s">
        <v>15</v>
      </c>
      <c r="D173" s="55">
        <v>30203940</v>
      </c>
      <c r="E173" s="10" t="s">
        <v>112</v>
      </c>
      <c r="F173" s="77" t="str">
        <f>VLOOKUP($D173,Article!$B:$E,4,0)</f>
        <v>Brosse à dent</v>
      </c>
      <c r="G173" s="60" t="s">
        <v>41</v>
      </c>
      <c r="H173" s="60" t="s">
        <v>22</v>
      </c>
      <c r="I173" s="56">
        <v>21</v>
      </c>
      <c r="J173" s="56">
        <v>26</v>
      </c>
      <c r="K173" s="59"/>
      <c r="L173" s="59"/>
      <c r="M173" s="56"/>
      <c r="N173" s="70">
        <v>0.33</v>
      </c>
      <c r="P173" s="56">
        <v>0</v>
      </c>
      <c r="R173" s="10" t="s">
        <v>90</v>
      </c>
      <c r="S173" s="76">
        <v>0</v>
      </c>
      <c r="T173" s="55" t="s">
        <v>98</v>
      </c>
      <c r="U173" s="10">
        <v>12</v>
      </c>
      <c r="V173" s="13">
        <v>12</v>
      </c>
      <c r="W173" s="62">
        <v>42916</v>
      </c>
      <c r="X173" s="49" t="s">
        <v>176</v>
      </c>
      <c r="Y173" s="13">
        <v>12</v>
      </c>
      <c r="Z173" s="17" t="e">
        <v>#DIV/0!</v>
      </c>
      <c r="AB173" s="62">
        <v>42877</v>
      </c>
      <c r="AC173" s="62">
        <v>42916</v>
      </c>
    </row>
    <row r="174" spans="1:29" x14ac:dyDescent="0.25">
      <c r="A174" s="8">
        <v>2017</v>
      </c>
      <c r="B174" s="41" t="s">
        <v>103</v>
      </c>
      <c r="C174" s="9" t="s">
        <v>79</v>
      </c>
      <c r="D174" s="55">
        <v>30203950</v>
      </c>
      <c r="E174" s="10" t="s">
        <v>113</v>
      </c>
      <c r="F174" s="77" t="str">
        <f>VLOOKUP($D174,Article!$B:$E,4,0)</f>
        <v>Bain de bouche</v>
      </c>
      <c r="G174" s="60" t="s">
        <v>41</v>
      </c>
      <c r="H174" s="60" t="s">
        <v>22</v>
      </c>
      <c r="I174" s="56">
        <v>21</v>
      </c>
      <c r="J174" s="56">
        <v>26</v>
      </c>
      <c r="K174" s="59"/>
      <c r="L174" s="59"/>
      <c r="M174" s="56"/>
      <c r="N174" s="70">
        <v>0.25</v>
      </c>
      <c r="P174" s="56">
        <v>50</v>
      </c>
      <c r="R174" s="10" t="s">
        <v>89</v>
      </c>
      <c r="S174" s="76">
        <v>6.3</v>
      </c>
      <c r="T174" s="55" t="s">
        <v>95</v>
      </c>
      <c r="U174" s="10">
        <v>8</v>
      </c>
      <c r="V174" s="13">
        <v>8</v>
      </c>
      <c r="W174" s="62">
        <v>42916</v>
      </c>
      <c r="X174" s="49" t="s">
        <v>177</v>
      </c>
      <c r="Y174" s="13">
        <v>42</v>
      </c>
      <c r="Z174" s="17">
        <v>0.16</v>
      </c>
      <c r="AB174" s="62">
        <v>42877</v>
      </c>
      <c r="AC174" s="62">
        <v>42916</v>
      </c>
    </row>
    <row r="175" spans="1:29" x14ac:dyDescent="0.25">
      <c r="A175" s="8">
        <v>2017</v>
      </c>
      <c r="B175" s="40" t="s">
        <v>104</v>
      </c>
      <c r="C175" s="9" t="s">
        <v>15</v>
      </c>
      <c r="D175" s="55">
        <v>30203960</v>
      </c>
      <c r="E175" s="10" t="s">
        <v>114</v>
      </c>
      <c r="F175" s="77" t="str">
        <f>VLOOKUP($D175,Article!$B:$E,4,0)</f>
        <v>Bain de bouche</v>
      </c>
      <c r="G175" s="60" t="s">
        <v>41</v>
      </c>
      <c r="H175" s="60" t="s">
        <v>22</v>
      </c>
      <c r="I175" s="56">
        <v>21</v>
      </c>
      <c r="J175" s="56">
        <v>26</v>
      </c>
      <c r="K175" s="59"/>
      <c r="L175" s="59"/>
      <c r="M175" s="56"/>
      <c r="N175" s="70">
        <v>0.25</v>
      </c>
      <c r="P175" s="56">
        <v>50</v>
      </c>
      <c r="R175" s="10" t="s">
        <v>89</v>
      </c>
      <c r="S175" s="76">
        <v>6.3</v>
      </c>
      <c r="T175" s="55" t="s">
        <v>96</v>
      </c>
      <c r="U175" s="10">
        <v>0</v>
      </c>
      <c r="V175" s="13">
        <v>0</v>
      </c>
      <c r="W175" s="62">
        <v>42916</v>
      </c>
      <c r="X175" s="49" t="s">
        <v>178</v>
      </c>
      <c r="Y175" s="13">
        <v>50</v>
      </c>
      <c r="Z175" s="17">
        <v>0</v>
      </c>
      <c r="AB175" s="62">
        <v>42877</v>
      </c>
      <c r="AC175" s="62">
        <v>42916</v>
      </c>
    </row>
    <row r="176" spans="1:29" x14ac:dyDescent="0.25">
      <c r="A176" s="8">
        <v>2017</v>
      </c>
      <c r="B176" s="41" t="s">
        <v>105</v>
      </c>
      <c r="C176" s="9" t="s">
        <v>15</v>
      </c>
      <c r="D176" s="53">
        <v>30205029</v>
      </c>
      <c r="E176" s="10" t="s">
        <v>115</v>
      </c>
      <c r="F176" s="77" t="str">
        <f>VLOOKUP($D176,Article!$B:$E,4,0)</f>
        <v>Bain de bouche</v>
      </c>
      <c r="G176" s="60" t="s">
        <v>41</v>
      </c>
      <c r="H176" s="60" t="s">
        <v>22</v>
      </c>
      <c r="I176" s="56">
        <v>21</v>
      </c>
      <c r="J176" s="56">
        <v>26</v>
      </c>
      <c r="K176" s="59"/>
      <c r="L176" s="59"/>
      <c r="M176" s="56"/>
      <c r="N176" s="70">
        <v>0.25</v>
      </c>
      <c r="P176" s="56">
        <v>122</v>
      </c>
      <c r="R176" s="10" t="s">
        <v>89</v>
      </c>
      <c r="S176" s="76">
        <v>15.299999999999999</v>
      </c>
      <c r="T176" s="55" t="s">
        <v>97</v>
      </c>
      <c r="U176" s="10">
        <v>48</v>
      </c>
      <c r="V176" s="13">
        <v>48</v>
      </c>
      <c r="W176" s="62">
        <v>42916</v>
      </c>
      <c r="X176" s="49" t="s">
        <v>179</v>
      </c>
      <c r="Y176" s="13">
        <v>74</v>
      </c>
      <c r="Z176" s="17">
        <v>0.39344262295081966</v>
      </c>
      <c r="AB176" s="62">
        <v>42877</v>
      </c>
      <c r="AC176" s="62">
        <v>42916</v>
      </c>
    </row>
    <row r="177" spans="1:29" x14ac:dyDescent="0.25">
      <c r="A177" s="8">
        <v>2017</v>
      </c>
      <c r="B177" s="41" t="s">
        <v>99</v>
      </c>
      <c r="C177" s="9" t="s">
        <v>7</v>
      </c>
      <c r="D177" s="53">
        <v>30218310</v>
      </c>
      <c r="E177" s="10" t="s">
        <v>116</v>
      </c>
      <c r="F177" s="77" t="str">
        <f>VLOOKUP($D177,Article!$B:$E,4,0)</f>
        <v>Bain de bouche</v>
      </c>
      <c r="G177" s="60" t="s">
        <v>41</v>
      </c>
      <c r="H177" s="60" t="s">
        <v>22</v>
      </c>
      <c r="I177" s="56">
        <v>26</v>
      </c>
      <c r="J177" s="56">
        <v>35</v>
      </c>
      <c r="M177" s="56"/>
      <c r="N177" s="70">
        <v>0.25</v>
      </c>
      <c r="P177" s="56">
        <v>300</v>
      </c>
      <c r="R177" s="10" t="s">
        <v>91</v>
      </c>
      <c r="S177" s="76">
        <v>25</v>
      </c>
      <c r="T177" s="55" t="s">
        <v>98</v>
      </c>
      <c r="U177" s="10">
        <v>912</v>
      </c>
      <c r="V177" s="13">
        <v>912</v>
      </c>
      <c r="W177" s="62">
        <v>42979</v>
      </c>
      <c r="X177" s="49" t="s">
        <v>180</v>
      </c>
      <c r="Y177" s="13">
        <v>612</v>
      </c>
      <c r="Z177" s="17">
        <v>3.04</v>
      </c>
      <c r="AB177" s="62">
        <v>42912</v>
      </c>
      <c r="AC177" s="62">
        <v>42979</v>
      </c>
    </row>
    <row r="178" spans="1:29" x14ac:dyDescent="0.25">
      <c r="A178" s="51">
        <v>2017</v>
      </c>
      <c r="B178" s="40" t="s">
        <v>100</v>
      </c>
      <c r="C178" s="60" t="s">
        <v>7</v>
      </c>
      <c r="D178" s="55">
        <v>30200080</v>
      </c>
      <c r="E178" s="10" t="s">
        <v>106</v>
      </c>
      <c r="F178" s="77" t="str">
        <f>VLOOKUP($D178,Article!$B:$E,4,0)</f>
        <v>Dentrifice</v>
      </c>
      <c r="G178" s="60" t="s">
        <v>41</v>
      </c>
      <c r="H178" s="60" t="s">
        <v>22</v>
      </c>
      <c r="I178" s="56">
        <v>26</v>
      </c>
      <c r="J178" s="56">
        <v>35</v>
      </c>
      <c r="K178" s="59"/>
      <c r="L178" s="59"/>
      <c r="M178" s="56"/>
      <c r="N178" s="70">
        <v>0.25</v>
      </c>
      <c r="P178" s="56">
        <v>240</v>
      </c>
      <c r="R178" s="10" t="s">
        <v>88</v>
      </c>
      <c r="S178" s="76">
        <v>24</v>
      </c>
      <c r="T178" s="55" t="s">
        <v>95</v>
      </c>
      <c r="U178" s="10">
        <v>40</v>
      </c>
      <c r="V178" s="13">
        <v>40</v>
      </c>
      <c r="W178" s="62">
        <v>42979</v>
      </c>
      <c r="X178" s="49" t="s">
        <v>181</v>
      </c>
      <c r="Y178" s="13">
        <v>200</v>
      </c>
      <c r="Z178" s="17">
        <v>0.16666666666666666</v>
      </c>
      <c r="AB178" s="62">
        <v>42912</v>
      </c>
      <c r="AC178" s="62">
        <v>42979</v>
      </c>
    </row>
    <row r="179" spans="1:29" x14ac:dyDescent="0.25">
      <c r="A179" s="51">
        <v>2017</v>
      </c>
      <c r="B179" s="41" t="s">
        <v>101</v>
      </c>
      <c r="C179" s="60" t="s">
        <v>7</v>
      </c>
      <c r="D179" s="55">
        <v>30200100</v>
      </c>
      <c r="E179" s="10" t="s">
        <v>134</v>
      </c>
      <c r="F179" s="77" t="str">
        <f>VLOOKUP($D179,Article!$B:$E,4,0)</f>
        <v>Dentrifice</v>
      </c>
      <c r="G179" s="60" t="s">
        <v>41</v>
      </c>
      <c r="H179" s="60" t="s">
        <v>22</v>
      </c>
      <c r="I179" s="56">
        <v>26</v>
      </c>
      <c r="J179" s="56">
        <v>35</v>
      </c>
      <c r="K179" s="59"/>
      <c r="L179" s="59"/>
      <c r="M179" s="56"/>
      <c r="N179" s="70">
        <v>0.5</v>
      </c>
      <c r="P179" s="56">
        <v>310</v>
      </c>
      <c r="R179" s="10" t="s">
        <v>89</v>
      </c>
      <c r="S179" s="76">
        <v>38.800000000000004</v>
      </c>
      <c r="T179" s="55" t="s">
        <v>96</v>
      </c>
      <c r="U179" s="10">
        <v>152</v>
      </c>
      <c r="V179" s="13">
        <v>152</v>
      </c>
      <c r="W179" s="62">
        <v>42979</v>
      </c>
      <c r="X179" s="49" t="s">
        <v>182</v>
      </c>
      <c r="Y179" s="13">
        <v>158</v>
      </c>
      <c r="Z179" s="17">
        <v>0.49032258064516127</v>
      </c>
      <c r="AB179" s="62">
        <v>42912</v>
      </c>
      <c r="AC179" s="62">
        <v>42979</v>
      </c>
    </row>
    <row r="180" spans="1:29" x14ac:dyDescent="0.25">
      <c r="A180" s="51">
        <v>2017</v>
      </c>
      <c r="B180" s="41" t="s">
        <v>102</v>
      </c>
      <c r="C180" s="60" t="s">
        <v>7</v>
      </c>
      <c r="D180" s="55">
        <v>30200110</v>
      </c>
      <c r="E180" s="10" t="s">
        <v>108</v>
      </c>
      <c r="F180" s="77" t="str">
        <f>VLOOKUP($D180,Article!$B:$E,4,0)</f>
        <v>Dentrifice</v>
      </c>
      <c r="G180" s="60" t="s">
        <v>41</v>
      </c>
      <c r="H180" s="60" t="s">
        <v>22</v>
      </c>
      <c r="I180" s="56">
        <v>26</v>
      </c>
      <c r="J180" s="56">
        <v>35</v>
      </c>
      <c r="K180" s="59"/>
      <c r="L180" s="59"/>
      <c r="M180" s="56"/>
      <c r="N180" s="70">
        <v>0.12</v>
      </c>
      <c r="P180" s="56">
        <v>202</v>
      </c>
      <c r="R180" s="10" t="s">
        <v>88</v>
      </c>
      <c r="S180" s="76">
        <v>20.2</v>
      </c>
      <c r="T180" s="55" t="s">
        <v>97</v>
      </c>
      <c r="U180" s="10">
        <v>420</v>
      </c>
      <c r="V180" s="13">
        <v>420</v>
      </c>
      <c r="W180" s="62">
        <v>42979</v>
      </c>
      <c r="X180" s="49" t="s">
        <v>183</v>
      </c>
      <c r="Y180" s="13">
        <v>218</v>
      </c>
      <c r="Z180" s="17">
        <v>2.0792079207920793</v>
      </c>
      <c r="AB180" s="62">
        <v>42912</v>
      </c>
      <c r="AC180" s="62">
        <v>42979</v>
      </c>
    </row>
    <row r="181" spans="1:29" x14ac:dyDescent="0.25">
      <c r="A181" s="51">
        <v>2017</v>
      </c>
      <c r="B181" s="41" t="s">
        <v>103</v>
      </c>
      <c r="C181" s="60" t="s">
        <v>7</v>
      </c>
      <c r="D181" s="55">
        <v>30203910</v>
      </c>
      <c r="E181" s="10" t="s">
        <v>137</v>
      </c>
      <c r="F181" s="77" t="str">
        <f>VLOOKUP($D181,Article!$B:$E,4,0)</f>
        <v>Dentrifice</v>
      </c>
      <c r="G181" s="60" t="s">
        <v>41</v>
      </c>
      <c r="H181" s="60" t="s">
        <v>22</v>
      </c>
      <c r="I181" s="56">
        <v>26</v>
      </c>
      <c r="J181" s="56">
        <v>35</v>
      </c>
      <c r="K181" s="59"/>
      <c r="L181" s="59"/>
      <c r="M181" s="56"/>
      <c r="N181" s="70">
        <v>0.25</v>
      </c>
      <c r="P181" s="56">
        <v>559</v>
      </c>
      <c r="R181" s="10" t="s">
        <v>89</v>
      </c>
      <c r="S181" s="76">
        <v>69.899999999999991</v>
      </c>
      <c r="T181" s="55" t="s">
        <v>98</v>
      </c>
      <c r="U181" s="10">
        <v>424</v>
      </c>
      <c r="V181" s="13">
        <v>424</v>
      </c>
      <c r="W181" s="62">
        <v>42979</v>
      </c>
      <c r="X181" s="49" t="s">
        <v>184</v>
      </c>
      <c r="Y181" s="13">
        <v>135</v>
      </c>
      <c r="Z181" s="17">
        <v>0.75849731663685149</v>
      </c>
      <c r="AB181" s="62">
        <v>42912</v>
      </c>
      <c r="AC181" s="62">
        <v>42979</v>
      </c>
    </row>
    <row r="182" spans="1:29" x14ac:dyDescent="0.25">
      <c r="A182" s="51">
        <v>2017</v>
      </c>
      <c r="B182" s="40" t="s">
        <v>104</v>
      </c>
      <c r="C182" s="60" t="s">
        <v>7</v>
      </c>
      <c r="D182" s="55">
        <v>30203919</v>
      </c>
      <c r="E182" s="10" t="s">
        <v>110</v>
      </c>
      <c r="F182" s="77" t="str">
        <f>VLOOKUP($D182,Article!$B:$E,4,0)</f>
        <v>Brosse à dent</v>
      </c>
      <c r="G182" s="60" t="s">
        <v>41</v>
      </c>
      <c r="H182" s="60" t="s">
        <v>22</v>
      </c>
      <c r="I182" s="56">
        <v>26</v>
      </c>
      <c r="J182" s="56">
        <v>35</v>
      </c>
      <c r="K182" s="59"/>
      <c r="L182" s="59"/>
      <c r="M182" s="56"/>
      <c r="N182" s="70">
        <v>0.25</v>
      </c>
      <c r="P182" s="56">
        <v>15</v>
      </c>
      <c r="R182" s="10" t="s">
        <v>89</v>
      </c>
      <c r="S182" s="76">
        <v>1.9000000000000001</v>
      </c>
      <c r="T182" s="55" t="s">
        <v>95</v>
      </c>
      <c r="U182" s="10">
        <v>160</v>
      </c>
      <c r="V182" s="13">
        <v>160</v>
      </c>
      <c r="W182" s="62">
        <v>42979</v>
      </c>
      <c r="X182" s="49" t="s">
        <v>185</v>
      </c>
      <c r="Y182" s="13">
        <v>145</v>
      </c>
      <c r="Z182" s="17">
        <v>10.666666666666666</v>
      </c>
      <c r="AB182" s="62">
        <v>42912</v>
      </c>
      <c r="AC182" s="62">
        <v>42979</v>
      </c>
    </row>
    <row r="183" spans="1:29" x14ac:dyDescent="0.25">
      <c r="A183" s="51">
        <v>2017</v>
      </c>
      <c r="B183" s="41" t="s">
        <v>105</v>
      </c>
      <c r="C183" s="60" t="s">
        <v>7</v>
      </c>
      <c r="D183" s="55">
        <v>30203920</v>
      </c>
      <c r="E183" s="10" t="s">
        <v>111</v>
      </c>
      <c r="F183" s="77" t="str">
        <f>VLOOKUP($D183,Article!$B:$E,4,0)</f>
        <v>Brosse à dent</v>
      </c>
      <c r="G183" s="60" t="s">
        <v>41</v>
      </c>
      <c r="H183" s="60" t="s">
        <v>22</v>
      </c>
      <c r="I183" s="56">
        <v>26</v>
      </c>
      <c r="J183" s="56">
        <v>35</v>
      </c>
      <c r="K183" s="59"/>
      <c r="L183" s="59"/>
      <c r="M183" s="56"/>
      <c r="N183" s="70">
        <v>0.25</v>
      </c>
      <c r="P183" s="56">
        <v>1278</v>
      </c>
      <c r="R183" s="10" t="s">
        <v>89</v>
      </c>
      <c r="S183" s="76">
        <v>159.79999999999998</v>
      </c>
      <c r="T183" s="55" t="s">
        <v>96</v>
      </c>
      <c r="U183" s="10">
        <v>704</v>
      </c>
      <c r="V183" s="13">
        <v>704</v>
      </c>
      <c r="W183" s="62">
        <v>42979</v>
      </c>
      <c r="X183" s="49" t="s">
        <v>186</v>
      </c>
      <c r="Y183" s="13">
        <v>574</v>
      </c>
      <c r="Z183" s="17">
        <v>0.55086071987480434</v>
      </c>
      <c r="AB183" s="62">
        <v>42912</v>
      </c>
      <c r="AC183" s="62">
        <v>42979</v>
      </c>
    </row>
    <row r="184" spans="1:29" x14ac:dyDescent="0.25">
      <c r="A184" s="51">
        <v>2017</v>
      </c>
      <c r="B184" s="41" t="s">
        <v>99</v>
      </c>
      <c r="C184" s="60" t="s">
        <v>7</v>
      </c>
      <c r="D184" s="55">
        <v>30203940</v>
      </c>
      <c r="E184" s="10" t="s">
        <v>112</v>
      </c>
      <c r="F184" s="77" t="str">
        <f>VLOOKUP($D184,Article!$B:$E,4,0)</f>
        <v>Brosse à dent</v>
      </c>
      <c r="G184" s="60" t="s">
        <v>41</v>
      </c>
      <c r="H184" s="60" t="s">
        <v>22</v>
      </c>
      <c r="I184" s="56">
        <v>26</v>
      </c>
      <c r="J184" s="56">
        <v>35</v>
      </c>
      <c r="K184" s="59"/>
      <c r="L184" s="59"/>
      <c r="M184" s="56"/>
      <c r="N184" s="70">
        <v>0.33</v>
      </c>
      <c r="P184" s="56">
        <v>1420</v>
      </c>
      <c r="R184" s="10" t="s">
        <v>89</v>
      </c>
      <c r="S184" s="76">
        <v>177.5</v>
      </c>
      <c r="T184" s="55" t="s">
        <v>97</v>
      </c>
      <c r="U184" s="10">
        <v>920</v>
      </c>
      <c r="V184" s="13">
        <v>920</v>
      </c>
      <c r="W184" s="62">
        <v>42979</v>
      </c>
      <c r="X184" s="49" t="s">
        <v>187</v>
      </c>
      <c r="Y184" s="13">
        <v>500</v>
      </c>
      <c r="Z184" s="17">
        <v>0.647887323943662</v>
      </c>
      <c r="AB184" s="62">
        <v>42912</v>
      </c>
      <c r="AC184" s="62">
        <v>42979</v>
      </c>
    </row>
    <row r="185" spans="1:29" x14ac:dyDescent="0.25">
      <c r="A185" s="51">
        <v>2017</v>
      </c>
      <c r="B185" s="40" t="s">
        <v>100</v>
      </c>
      <c r="C185" s="60" t="s">
        <v>7</v>
      </c>
      <c r="D185" s="55">
        <v>30203950</v>
      </c>
      <c r="E185" s="10" t="s">
        <v>113</v>
      </c>
      <c r="F185" s="77" t="str">
        <f>VLOOKUP($D185,Article!$B:$E,4,0)</f>
        <v>Bain de bouche</v>
      </c>
      <c r="G185" s="60" t="s">
        <v>41</v>
      </c>
      <c r="H185" s="60" t="s">
        <v>22</v>
      </c>
      <c r="I185" s="56">
        <v>26</v>
      </c>
      <c r="J185" s="56">
        <v>35</v>
      </c>
      <c r="K185" s="59"/>
      <c r="L185" s="59"/>
      <c r="M185" s="56"/>
      <c r="N185" s="70">
        <v>0.12</v>
      </c>
      <c r="P185" s="56">
        <v>1114</v>
      </c>
      <c r="R185" s="10" t="s">
        <v>88</v>
      </c>
      <c r="S185" s="76">
        <v>111.4</v>
      </c>
      <c r="T185" s="55" t="s">
        <v>98</v>
      </c>
      <c r="U185" s="10">
        <v>630</v>
      </c>
      <c r="V185" s="13">
        <v>630</v>
      </c>
      <c r="W185" s="62">
        <v>42979</v>
      </c>
      <c r="X185" s="49" t="s">
        <v>188</v>
      </c>
      <c r="Y185" s="13">
        <v>484</v>
      </c>
      <c r="Z185" s="17">
        <v>0.56552962298025133</v>
      </c>
      <c r="AB185" s="62">
        <v>42912</v>
      </c>
      <c r="AC185" s="62">
        <v>42979</v>
      </c>
    </row>
    <row r="186" spans="1:29" x14ac:dyDescent="0.25">
      <c r="A186" s="51">
        <v>2017</v>
      </c>
      <c r="B186" s="41" t="s">
        <v>101</v>
      </c>
      <c r="C186" s="60" t="s">
        <v>7</v>
      </c>
      <c r="D186" s="55">
        <v>30203960</v>
      </c>
      <c r="E186" s="10" t="s">
        <v>114</v>
      </c>
      <c r="F186" s="77" t="str">
        <f>VLOOKUP($D186,Article!$B:$E,4,0)</f>
        <v>Bain de bouche</v>
      </c>
      <c r="G186" s="60" t="s">
        <v>41</v>
      </c>
      <c r="H186" s="60" t="s">
        <v>22</v>
      </c>
      <c r="I186" s="56">
        <v>26</v>
      </c>
      <c r="J186" s="56">
        <v>35</v>
      </c>
      <c r="K186" s="59"/>
      <c r="L186" s="59"/>
      <c r="M186" s="56"/>
      <c r="N186" s="70">
        <v>0.25</v>
      </c>
      <c r="P186" s="56">
        <v>118</v>
      </c>
      <c r="R186" s="10" t="s">
        <v>90</v>
      </c>
      <c r="S186" s="76">
        <v>19.700000000000003</v>
      </c>
      <c r="T186" s="55" t="s">
        <v>95</v>
      </c>
      <c r="U186" s="10">
        <v>186</v>
      </c>
      <c r="V186" s="13">
        <v>186</v>
      </c>
      <c r="W186" s="62">
        <v>42979</v>
      </c>
      <c r="X186" s="49" t="s">
        <v>189</v>
      </c>
      <c r="Y186" s="13">
        <v>68</v>
      </c>
      <c r="Z186" s="17">
        <v>1.576271186440678</v>
      </c>
      <c r="AB186" s="62">
        <v>42912</v>
      </c>
      <c r="AC186" s="62">
        <v>42979</v>
      </c>
    </row>
    <row r="187" spans="1:29" x14ac:dyDescent="0.25">
      <c r="A187" s="51">
        <v>2017</v>
      </c>
      <c r="B187" s="41" t="s">
        <v>102</v>
      </c>
      <c r="C187" s="60" t="s">
        <v>7</v>
      </c>
      <c r="D187" s="53">
        <v>30205029</v>
      </c>
      <c r="E187" s="10" t="s">
        <v>115</v>
      </c>
      <c r="F187" s="77" t="str">
        <f>VLOOKUP($D187,Article!$B:$E,4,0)</f>
        <v>Bain de bouche</v>
      </c>
      <c r="G187" s="60" t="s">
        <v>41</v>
      </c>
      <c r="H187" s="60" t="s">
        <v>22</v>
      </c>
      <c r="I187" s="56">
        <v>26</v>
      </c>
      <c r="J187" s="56">
        <v>35</v>
      </c>
      <c r="K187" s="59"/>
      <c r="L187" s="59"/>
      <c r="M187" s="56"/>
      <c r="N187" s="70">
        <v>0.25</v>
      </c>
      <c r="P187" s="56">
        <v>200</v>
      </c>
      <c r="R187" s="10" t="s">
        <v>90</v>
      </c>
      <c r="S187" s="76">
        <v>33.4</v>
      </c>
      <c r="T187" s="55" t="s">
        <v>96</v>
      </c>
      <c r="U187" s="10">
        <v>306</v>
      </c>
      <c r="V187" s="13">
        <v>306</v>
      </c>
      <c r="W187" s="62">
        <v>42979</v>
      </c>
      <c r="X187" s="49" t="s">
        <v>190</v>
      </c>
      <c r="Y187" s="13">
        <v>106</v>
      </c>
      <c r="Z187" s="17">
        <v>1.53</v>
      </c>
      <c r="AB187" s="62">
        <v>42912</v>
      </c>
      <c r="AC187" s="62">
        <v>42979</v>
      </c>
    </row>
    <row r="188" spans="1:29" x14ac:dyDescent="0.25">
      <c r="A188" s="8">
        <v>2017</v>
      </c>
      <c r="B188" s="41" t="s">
        <v>103</v>
      </c>
      <c r="C188" s="9" t="s">
        <v>17</v>
      </c>
      <c r="D188" s="53">
        <v>30218310</v>
      </c>
      <c r="E188" s="10" t="s">
        <v>116</v>
      </c>
      <c r="F188" s="77" t="str">
        <f>VLOOKUP($D188,Article!$B:$E,4,0)</f>
        <v>Bain de bouche</v>
      </c>
      <c r="G188" s="60" t="s">
        <v>41</v>
      </c>
      <c r="H188" s="60" t="s">
        <v>22</v>
      </c>
      <c r="I188" s="56">
        <v>35</v>
      </c>
      <c r="J188" s="56">
        <v>40</v>
      </c>
      <c r="M188" s="56"/>
      <c r="N188" s="70">
        <v>0.25</v>
      </c>
      <c r="P188" s="56">
        <v>0</v>
      </c>
      <c r="R188" s="10" t="s">
        <v>88</v>
      </c>
      <c r="S188" s="76">
        <v>0</v>
      </c>
      <c r="T188" s="55" t="s">
        <v>97</v>
      </c>
      <c r="U188" s="10">
        <v>0</v>
      </c>
      <c r="V188" s="13">
        <v>0</v>
      </c>
      <c r="W188" s="62">
        <v>43014</v>
      </c>
      <c r="X188" s="49" t="s">
        <v>191</v>
      </c>
      <c r="Y188" s="13">
        <v>0</v>
      </c>
      <c r="Z188" s="17" t="e">
        <v>#DIV/0!</v>
      </c>
      <c r="AB188" s="62">
        <v>42975</v>
      </c>
      <c r="AC188" s="62">
        <v>43014</v>
      </c>
    </row>
    <row r="189" spans="1:29" x14ac:dyDescent="0.25">
      <c r="A189" s="51">
        <v>2017</v>
      </c>
      <c r="B189" s="40" t="s">
        <v>104</v>
      </c>
      <c r="C189" s="60" t="s">
        <v>17</v>
      </c>
      <c r="D189" s="55">
        <v>30200080</v>
      </c>
      <c r="E189" s="10" t="s">
        <v>106</v>
      </c>
      <c r="F189" s="77" t="str">
        <f>VLOOKUP($D189,Article!$B:$E,4,0)</f>
        <v>Dentrifice</v>
      </c>
      <c r="G189" s="60" t="s">
        <v>41</v>
      </c>
      <c r="H189" s="60" t="s">
        <v>22</v>
      </c>
      <c r="I189" s="56">
        <v>35</v>
      </c>
      <c r="J189" s="56">
        <v>40</v>
      </c>
      <c r="K189" s="59"/>
      <c r="L189" s="59"/>
      <c r="M189" s="56"/>
      <c r="N189" s="70">
        <v>0.25</v>
      </c>
      <c r="P189" s="56">
        <v>0</v>
      </c>
      <c r="R189" s="10" t="s">
        <v>88</v>
      </c>
      <c r="S189" s="76">
        <v>0</v>
      </c>
      <c r="T189" s="55" t="s">
        <v>98</v>
      </c>
      <c r="U189" s="10">
        <v>30</v>
      </c>
      <c r="V189" s="13">
        <v>30</v>
      </c>
      <c r="W189" s="62">
        <v>43014</v>
      </c>
      <c r="X189" s="49" t="s">
        <v>192</v>
      </c>
      <c r="Y189" s="13">
        <v>30</v>
      </c>
      <c r="Z189" s="17" t="e">
        <v>#DIV/0!</v>
      </c>
      <c r="AB189" s="62">
        <v>42975</v>
      </c>
      <c r="AC189" s="62">
        <v>43014</v>
      </c>
    </row>
    <row r="190" spans="1:29" x14ac:dyDescent="0.25">
      <c r="A190" s="51">
        <v>2017</v>
      </c>
      <c r="B190" s="41" t="s">
        <v>105</v>
      </c>
      <c r="C190" s="60" t="s">
        <v>17</v>
      </c>
      <c r="D190" s="55">
        <v>30200100</v>
      </c>
      <c r="E190" s="10" t="s">
        <v>135</v>
      </c>
      <c r="F190" s="77" t="str">
        <f>VLOOKUP($D190,Article!$B:$E,4,0)</f>
        <v>Dentrifice</v>
      </c>
      <c r="G190" s="60" t="s">
        <v>41</v>
      </c>
      <c r="H190" s="60" t="s">
        <v>22</v>
      </c>
      <c r="I190" s="56">
        <v>35</v>
      </c>
      <c r="J190" s="56">
        <v>40</v>
      </c>
      <c r="K190" s="59"/>
      <c r="L190" s="59"/>
      <c r="M190" s="56"/>
      <c r="N190" s="70">
        <v>0.25</v>
      </c>
      <c r="P190" s="56">
        <v>0</v>
      </c>
      <c r="R190" s="10" t="s">
        <v>88</v>
      </c>
      <c r="S190" s="76">
        <v>0</v>
      </c>
      <c r="T190" s="55" t="s">
        <v>95</v>
      </c>
      <c r="U190" s="10">
        <v>170</v>
      </c>
      <c r="V190" s="13">
        <v>170</v>
      </c>
      <c r="W190" s="62">
        <v>43014</v>
      </c>
      <c r="X190" s="49" t="s">
        <v>193</v>
      </c>
      <c r="Y190" s="13">
        <v>170</v>
      </c>
      <c r="Z190" s="17" t="e">
        <v>#DIV/0!</v>
      </c>
      <c r="AB190" s="62">
        <v>42975</v>
      </c>
      <c r="AC190" s="62">
        <v>43014</v>
      </c>
    </row>
    <row r="191" spans="1:29" x14ac:dyDescent="0.25">
      <c r="A191" s="51">
        <v>2017</v>
      </c>
      <c r="B191" s="41" t="s">
        <v>99</v>
      </c>
      <c r="C191" s="60" t="s">
        <v>17</v>
      </c>
      <c r="D191" s="55">
        <v>30200110</v>
      </c>
      <c r="E191" s="10" t="s">
        <v>108</v>
      </c>
      <c r="F191" s="77" t="str">
        <f>VLOOKUP($D191,Article!$B:$E,4,0)</f>
        <v>Dentrifice</v>
      </c>
      <c r="G191" s="60" t="s">
        <v>41</v>
      </c>
      <c r="H191" s="60" t="s">
        <v>22</v>
      </c>
      <c r="I191" s="56">
        <v>35</v>
      </c>
      <c r="J191" s="56">
        <v>40</v>
      </c>
      <c r="K191" s="59"/>
      <c r="L191" s="59"/>
      <c r="M191" s="56"/>
      <c r="N191" s="70">
        <v>0.25</v>
      </c>
      <c r="P191" s="56">
        <v>712</v>
      </c>
      <c r="R191" s="10" t="s">
        <v>90</v>
      </c>
      <c r="S191" s="76">
        <v>118.69999999999999</v>
      </c>
      <c r="T191" s="55" t="s">
        <v>96</v>
      </c>
      <c r="U191" s="10">
        <v>402</v>
      </c>
      <c r="V191" s="13">
        <v>402</v>
      </c>
      <c r="W191" s="62">
        <v>43014</v>
      </c>
      <c r="X191" s="49" t="s">
        <v>194</v>
      </c>
      <c r="Y191" s="13">
        <v>310</v>
      </c>
      <c r="Z191" s="17">
        <v>0.5646067415730337</v>
      </c>
      <c r="AB191" s="62">
        <v>42975</v>
      </c>
      <c r="AC191" s="62">
        <v>43014</v>
      </c>
    </row>
    <row r="192" spans="1:29" x14ac:dyDescent="0.25">
      <c r="A192" s="51">
        <v>2017</v>
      </c>
      <c r="B192" s="40" t="s">
        <v>100</v>
      </c>
      <c r="C192" s="60" t="s">
        <v>17</v>
      </c>
      <c r="D192" s="55">
        <v>30203910</v>
      </c>
      <c r="E192" s="10" t="s">
        <v>138</v>
      </c>
      <c r="F192" s="77" t="str">
        <f>VLOOKUP($D192,Article!$B:$E,4,0)</f>
        <v>Dentrifice</v>
      </c>
      <c r="G192" s="60" t="s">
        <v>41</v>
      </c>
      <c r="H192" s="60" t="s">
        <v>22</v>
      </c>
      <c r="I192" s="56">
        <v>35</v>
      </c>
      <c r="J192" s="56">
        <v>40</v>
      </c>
      <c r="K192" s="59"/>
      <c r="L192" s="59"/>
      <c r="M192" s="56"/>
      <c r="N192" s="70">
        <v>0.25</v>
      </c>
      <c r="P192" s="56">
        <v>0</v>
      </c>
      <c r="R192" s="10" t="s">
        <v>89</v>
      </c>
      <c r="S192" s="76">
        <v>0</v>
      </c>
      <c r="T192" s="55" t="s">
        <v>97</v>
      </c>
      <c r="U192" s="10">
        <v>80</v>
      </c>
      <c r="V192" s="13">
        <v>80</v>
      </c>
      <c r="W192" s="62">
        <v>43014</v>
      </c>
      <c r="X192" s="49" t="s">
        <v>195</v>
      </c>
      <c r="Y192" s="13">
        <v>80</v>
      </c>
      <c r="Z192" s="17" t="e">
        <v>#DIV/0!</v>
      </c>
      <c r="AB192" s="62">
        <v>42975</v>
      </c>
      <c r="AC192" s="62">
        <v>43014</v>
      </c>
    </row>
    <row r="193" spans="1:29" x14ac:dyDescent="0.25">
      <c r="A193" s="51">
        <v>2017</v>
      </c>
      <c r="B193" s="41" t="s">
        <v>101</v>
      </c>
      <c r="C193" s="60" t="s">
        <v>17</v>
      </c>
      <c r="D193" s="55">
        <v>30203919</v>
      </c>
      <c r="E193" s="10" t="s">
        <v>110</v>
      </c>
      <c r="F193" s="77" t="str">
        <f>VLOOKUP($D193,Article!$B:$E,4,0)</f>
        <v>Brosse à dent</v>
      </c>
      <c r="G193" s="60" t="s">
        <v>41</v>
      </c>
      <c r="H193" s="60" t="s">
        <v>22</v>
      </c>
      <c r="I193" s="56">
        <v>35</v>
      </c>
      <c r="J193" s="56">
        <v>40</v>
      </c>
      <c r="K193" s="59"/>
      <c r="L193" s="59"/>
      <c r="M193" s="56"/>
      <c r="N193" s="70">
        <v>0.25</v>
      </c>
      <c r="P193" s="56">
        <v>1170</v>
      </c>
      <c r="R193" s="10" t="s">
        <v>88</v>
      </c>
      <c r="S193" s="76">
        <v>117</v>
      </c>
      <c r="T193" s="55" t="s">
        <v>98</v>
      </c>
      <c r="U193" s="10">
        <v>1040</v>
      </c>
      <c r="V193" s="13">
        <v>1040</v>
      </c>
      <c r="W193" s="62">
        <v>43014</v>
      </c>
      <c r="X193" s="49" t="s">
        <v>196</v>
      </c>
      <c r="Y193" s="13">
        <v>130</v>
      </c>
      <c r="Z193" s="17">
        <v>0.88888888888888884</v>
      </c>
      <c r="AB193" s="62">
        <v>42975</v>
      </c>
      <c r="AC193" s="62">
        <v>43014</v>
      </c>
    </row>
    <row r="194" spans="1:29" x14ac:dyDescent="0.25">
      <c r="A194" s="51">
        <v>2017</v>
      </c>
      <c r="B194" s="41" t="s">
        <v>102</v>
      </c>
      <c r="C194" s="60" t="s">
        <v>17</v>
      </c>
      <c r="D194" s="55">
        <v>30203920</v>
      </c>
      <c r="E194" s="10" t="s">
        <v>111</v>
      </c>
      <c r="F194" s="77" t="str">
        <f>VLOOKUP($D194,Article!$B:$E,4,0)</f>
        <v>Brosse à dent</v>
      </c>
      <c r="G194" s="60" t="s">
        <v>41</v>
      </c>
      <c r="H194" s="60" t="s">
        <v>22</v>
      </c>
      <c r="I194" s="56">
        <v>35</v>
      </c>
      <c r="J194" s="56">
        <v>40</v>
      </c>
      <c r="K194" s="59"/>
      <c r="L194" s="59"/>
      <c r="M194" s="56"/>
      <c r="N194" s="70">
        <v>0.25</v>
      </c>
      <c r="P194" s="56">
        <v>330</v>
      </c>
      <c r="R194" s="10" t="s">
        <v>88</v>
      </c>
      <c r="S194" s="76">
        <v>33</v>
      </c>
      <c r="T194" s="55" t="s">
        <v>95</v>
      </c>
      <c r="U194" s="10">
        <v>140</v>
      </c>
      <c r="V194" s="13">
        <v>140</v>
      </c>
      <c r="W194" s="62">
        <v>43014</v>
      </c>
      <c r="X194" s="49" t="s">
        <v>197</v>
      </c>
      <c r="Y194" s="13">
        <v>190</v>
      </c>
      <c r="Z194" s="17">
        <v>0.42424242424242425</v>
      </c>
      <c r="AB194" s="62">
        <v>42975</v>
      </c>
      <c r="AC194" s="62">
        <v>43014</v>
      </c>
    </row>
    <row r="195" spans="1:29" x14ac:dyDescent="0.25">
      <c r="A195" s="51">
        <v>2017</v>
      </c>
      <c r="B195" s="41" t="s">
        <v>103</v>
      </c>
      <c r="C195" s="60" t="s">
        <v>17</v>
      </c>
      <c r="D195" s="55">
        <v>30203940</v>
      </c>
      <c r="E195" s="10" t="s">
        <v>112</v>
      </c>
      <c r="F195" s="77" t="str">
        <f>VLOOKUP($D195,Article!$B:$E,4,0)</f>
        <v>Brosse à dent</v>
      </c>
      <c r="G195" s="60" t="s">
        <v>41</v>
      </c>
      <c r="H195" s="60" t="s">
        <v>22</v>
      </c>
      <c r="I195" s="56">
        <v>35</v>
      </c>
      <c r="J195" s="56">
        <v>40</v>
      </c>
      <c r="K195" s="59"/>
      <c r="L195" s="59"/>
      <c r="M195" s="56"/>
      <c r="N195" s="70">
        <v>0.33</v>
      </c>
      <c r="P195" s="56">
        <v>240</v>
      </c>
      <c r="R195" s="10" t="s">
        <v>88</v>
      </c>
      <c r="S195" s="76">
        <v>24</v>
      </c>
      <c r="T195" s="55" t="s">
        <v>96</v>
      </c>
      <c r="U195" s="10">
        <v>420</v>
      </c>
      <c r="V195" s="13">
        <v>420</v>
      </c>
      <c r="W195" s="62">
        <v>43014</v>
      </c>
      <c r="X195" s="49" t="s">
        <v>198</v>
      </c>
      <c r="Y195" s="13">
        <v>180</v>
      </c>
      <c r="Z195" s="17">
        <v>1.75</v>
      </c>
      <c r="AB195" s="62">
        <v>42975</v>
      </c>
      <c r="AC195" s="62">
        <v>43014</v>
      </c>
    </row>
    <row r="196" spans="1:29" x14ac:dyDescent="0.25">
      <c r="A196" s="51">
        <v>2017</v>
      </c>
      <c r="B196" s="40" t="s">
        <v>104</v>
      </c>
      <c r="C196" s="60" t="s">
        <v>17</v>
      </c>
      <c r="D196" s="55">
        <v>30203950</v>
      </c>
      <c r="E196" s="10" t="s">
        <v>113</v>
      </c>
      <c r="F196" s="77" t="str">
        <f>VLOOKUP($D196,Article!$B:$E,4,0)</f>
        <v>Bain de bouche</v>
      </c>
      <c r="G196" s="60" t="s">
        <v>41</v>
      </c>
      <c r="H196" s="60" t="s">
        <v>22</v>
      </c>
      <c r="I196" s="56">
        <v>35</v>
      </c>
      <c r="J196" s="56">
        <v>40</v>
      </c>
      <c r="K196" s="59"/>
      <c r="L196" s="59"/>
      <c r="M196" s="56"/>
      <c r="N196" s="70">
        <v>0.12</v>
      </c>
      <c r="P196" s="56">
        <v>0</v>
      </c>
      <c r="R196" s="10" t="s">
        <v>89</v>
      </c>
      <c r="S196" s="76">
        <v>0</v>
      </c>
      <c r="T196" s="55" t="s">
        <v>97</v>
      </c>
      <c r="U196" s="10">
        <v>56</v>
      </c>
      <c r="V196" s="13">
        <v>56</v>
      </c>
      <c r="W196" s="62">
        <v>43014</v>
      </c>
      <c r="X196" s="49" t="s">
        <v>199</v>
      </c>
      <c r="Y196" s="13">
        <v>56</v>
      </c>
      <c r="Z196" s="17" t="e">
        <v>#DIV/0!</v>
      </c>
      <c r="AB196" s="62">
        <v>42975</v>
      </c>
      <c r="AC196" s="62">
        <v>43014</v>
      </c>
    </row>
    <row r="197" spans="1:29" x14ac:dyDescent="0.25">
      <c r="A197" s="51">
        <v>2017</v>
      </c>
      <c r="B197" s="41" t="s">
        <v>105</v>
      </c>
      <c r="C197" s="60" t="s">
        <v>17</v>
      </c>
      <c r="D197" s="55">
        <v>30203960</v>
      </c>
      <c r="E197" s="10" t="s">
        <v>114</v>
      </c>
      <c r="F197" s="77" t="str">
        <f>VLOOKUP($D197,Article!$B:$E,4,0)</f>
        <v>Bain de bouche</v>
      </c>
      <c r="G197" s="60" t="s">
        <v>41</v>
      </c>
      <c r="H197" s="60" t="s">
        <v>22</v>
      </c>
      <c r="I197" s="56">
        <v>35</v>
      </c>
      <c r="J197" s="56">
        <v>40</v>
      </c>
      <c r="K197" s="59"/>
      <c r="L197" s="59"/>
      <c r="M197" s="56"/>
      <c r="N197" s="70">
        <v>0.25</v>
      </c>
      <c r="P197" s="56">
        <v>480</v>
      </c>
      <c r="R197" s="10" t="s">
        <v>88</v>
      </c>
      <c r="S197" s="76">
        <v>48</v>
      </c>
      <c r="T197" s="55" t="s">
        <v>98</v>
      </c>
      <c r="U197" s="10">
        <v>1020</v>
      </c>
      <c r="V197" s="13">
        <v>1020</v>
      </c>
      <c r="W197" s="62">
        <v>43014</v>
      </c>
      <c r="X197" s="49" t="s">
        <v>200</v>
      </c>
      <c r="Y197" s="13">
        <v>540</v>
      </c>
      <c r="Z197" s="17">
        <v>2.125</v>
      </c>
      <c r="AB197" s="62">
        <v>42975</v>
      </c>
      <c r="AC197" s="62">
        <v>43014</v>
      </c>
    </row>
    <row r="198" spans="1:29" x14ac:dyDescent="0.25">
      <c r="A198" s="51">
        <v>2017</v>
      </c>
      <c r="B198" s="41" t="s">
        <v>99</v>
      </c>
      <c r="C198" s="60" t="s">
        <v>17</v>
      </c>
      <c r="D198" s="53">
        <v>30205029</v>
      </c>
      <c r="E198" s="10" t="s">
        <v>115</v>
      </c>
      <c r="F198" s="77" t="str">
        <f>VLOOKUP($D198,Article!$B:$E,4,0)</f>
        <v>Bain de bouche</v>
      </c>
      <c r="G198" s="60" t="s">
        <v>41</v>
      </c>
      <c r="H198" s="60" t="s">
        <v>22</v>
      </c>
      <c r="I198" s="56">
        <v>35</v>
      </c>
      <c r="J198" s="56">
        <v>40</v>
      </c>
      <c r="K198" s="59"/>
      <c r="L198" s="59"/>
      <c r="M198" s="56"/>
      <c r="N198" s="70">
        <v>0.25</v>
      </c>
      <c r="P198" s="56">
        <v>1240</v>
      </c>
      <c r="R198" s="10" t="s">
        <v>88</v>
      </c>
      <c r="S198" s="76">
        <v>124</v>
      </c>
      <c r="T198" s="55" t="s">
        <v>95</v>
      </c>
      <c r="U198" s="10">
        <v>900</v>
      </c>
      <c r="V198" s="13">
        <v>900</v>
      </c>
      <c r="W198" s="62">
        <v>43014</v>
      </c>
      <c r="X198" s="49" t="s">
        <v>201</v>
      </c>
      <c r="Y198" s="13">
        <v>340</v>
      </c>
      <c r="Z198" s="17">
        <v>0.72580645161290325</v>
      </c>
      <c r="AB198" s="62">
        <v>42975</v>
      </c>
      <c r="AC198" s="62">
        <v>43014</v>
      </c>
    </row>
    <row r="199" spans="1:29" x14ac:dyDescent="0.25">
      <c r="A199" s="51">
        <v>2017</v>
      </c>
      <c r="B199" s="40" t="s">
        <v>100</v>
      </c>
      <c r="C199" s="60" t="s">
        <v>17</v>
      </c>
      <c r="D199" s="53">
        <v>30218310</v>
      </c>
      <c r="E199" s="10" t="s">
        <v>116</v>
      </c>
      <c r="F199" s="77" t="str">
        <f>VLOOKUP($D199,Article!$B:$E,4,0)</f>
        <v>Bain de bouche</v>
      </c>
      <c r="G199" s="60" t="s">
        <v>41</v>
      </c>
      <c r="H199" s="60" t="s">
        <v>22</v>
      </c>
      <c r="I199" s="56">
        <v>35</v>
      </c>
      <c r="J199" s="56">
        <v>40</v>
      </c>
      <c r="K199" s="59"/>
      <c r="L199" s="59"/>
      <c r="M199" s="56"/>
      <c r="N199" s="70">
        <v>0.12</v>
      </c>
      <c r="P199" s="56">
        <v>1210</v>
      </c>
      <c r="R199" s="10" t="s">
        <v>88</v>
      </c>
      <c r="S199" s="76">
        <v>121</v>
      </c>
      <c r="T199" s="55" t="s">
        <v>96</v>
      </c>
      <c r="U199" s="10">
        <v>720</v>
      </c>
      <c r="V199" s="13">
        <v>720</v>
      </c>
      <c r="W199" s="62">
        <v>43014</v>
      </c>
      <c r="X199" s="49" t="s">
        <v>202</v>
      </c>
      <c r="Y199" s="13">
        <v>490</v>
      </c>
      <c r="Z199" s="17">
        <v>0.5950413223140496</v>
      </c>
      <c r="AB199" s="62">
        <v>42975</v>
      </c>
      <c r="AC199" s="62">
        <v>43014</v>
      </c>
    </row>
    <row r="200" spans="1:29" x14ac:dyDescent="0.25">
      <c r="A200" s="51">
        <v>2017</v>
      </c>
      <c r="B200" s="41" t="s">
        <v>101</v>
      </c>
      <c r="C200" s="60" t="s">
        <v>17</v>
      </c>
      <c r="D200" s="55">
        <v>30200080</v>
      </c>
      <c r="E200" s="10" t="s">
        <v>106</v>
      </c>
      <c r="F200" s="77" t="str">
        <f>VLOOKUP($D200,Article!$B:$E,4,0)</f>
        <v>Dentrifice</v>
      </c>
      <c r="G200" s="60" t="s">
        <v>41</v>
      </c>
      <c r="H200" s="60" t="s">
        <v>22</v>
      </c>
      <c r="I200" s="56">
        <v>35</v>
      </c>
      <c r="J200" s="56">
        <v>40</v>
      </c>
      <c r="K200" s="59"/>
      <c r="L200" s="59"/>
      <c r="M200" s="56"/>
      <c r="N200" s="70">
        <v>0.25</v>
      </c>
      <c r="P200" s="56">
        <v>274</v>
      </c>
      <c r="R200" s="10" t="s">
        <v>89</v>
      </c>
      <c r="S200" s="76">
        <v>34.300000000000004</v>
      </c>
      <c r="T200" s="55" t="s">
        <v>97</v>
      </c>
      <c r="U200" s="10">
        <v>240</v>
      </c>
      <c r="V200" s="13">
        <v>240</v>
      </c>
      <c r="W200" s="62">
        <v>43014</v>
      </c>
      <c r="X200" s="49" t="s">
        <v>203</v>
      </c>
      <c r="Y200" s="13">
        <v>34</v>
      </c>
      <c r="Z200" s="17">
        <v>0.87591240875912413</v>
      </c>
      <c r="AB200" s="62">
        <v>42975</v>
      </c>
      <c r="AC200" s="62">
        <v>43014</v>
      </c>
    </row>
    <row r="201" spans="1:29" x14ac:dyDescent="0.25">
      <c r="A201" s="51">
        <v>2017</v>
      </c>
      <c r="B201" s="41" t="s">
        <v>102</v>
      </c>
      <c r="C201" s="60" t="s">
        <v>17</v>
      </c>
      <c r="D201" s="55">
        <v>30200100</v>
      </c>
      <c r="E201" s="10" t="s">
        <v>136</v>
      </c>
      <c r="F201" s="77" t="str">
        <f>VLOOKUP($D201,Article!$B:$E,4,0)</f>
        <v>Dentrifice</v>
      </c>
      <c r="G201" s="60" t="s">
        <v>41</v>
      </c>
      <c r="H201" s="60" t="s">
        <v>22</v>
      </c>
      <c r="I201" s="56">
        <v>35</v>
      </c>
      <c r="J201" s="56">
        <v>40</v>
      </c>
      <c r="K201" s="59"/>
      <c r="L201" s="59"/>
      <c r="M201" s="56"/>
      <c r="N201" s="70">
        <v>0.22</v>
      </c>
      <c r="P201" s="56">
        <v>210</v>
      </c>
      <c r="R201" s="10" t="s">
        <v>89</v>
      </c>
      <c r="S201" s="76">
        <v>26.3</v>
      </c>
      <c r="T201" s="55" t="s">
        <v>98</v>
      </c>
      <c r="U201" s="10">
        <v>1112</v>
      </c>
      <c r="V201" s="13">
        <v>1112</v>
      </c>
      <c r="W201" s="62">
        <v>43014</v>
      </c>
      <c r="X201" s="49" t="s">
        <v>204</v>
      </c>
      <c r="Y201" s="13">
        <v>902</v>
      </c>
      <c r="Z201" s="17">
        <v>5.2952380952380951</v>
      </c>
      <c r="AB201" s="62">
        <v>42975</v>
      </c>
      <c r="AC201" s="62">
        <v>43014</v>
      </c>
    </row>
    <row r="202" spans="1:29" x14ac:dyDescent="0.25">
      <c r="A202" s="51">
        <v>2017</v>
      </c>
      <c r="B202" s="41" t="s">
        <v>103</v>
      </c>
      <c r="C202" s="60" t="s">
        <v>17</v>
      </c>
      <c r="D202" s="55">
        <v>30200110</v>
      </c>
      <c r="E202" s="10" t="s">
        <v>108</v>
      </c>
      <c r="F202" s="77" t="str">
        <f>VLOOKUP($D202,Article!$B:$E,4,0)</f>
        <v>Dentrifice</v>
      </c>
      <c r="G202" s="60" t="s">
        <v>41</v>
      </c>
      <c r="H202" s="60" t="s">
        <v>22</v>
      </c>
      <c r="I202" s="56">
        <v>35</v>
      </c>
      <c r="J202" s="56">
        <v>40</v>
      </c>
      <c r="K202" s="59"/>
      <c r="L202" s="59"/>
      <c r="M202" s="56"/>
      <c r="N202" s="70">
        <v>0.12</v>
      </c>
      <c r="P202" s="56">
        <v>1180</v>
      </c>
      <c r="R202" s="10" t="s">
        <v>88</v>
      </c>
      <c r="S202" s="76">
        <v>118</v>
      </c>
      <c r="T202" s="55" t="s">
        <v>95</v>
      </c>
      <c r="U202" s="10">
        <v>1050</v>
      </c>
      <c r="V202" s="13">
        <v>1050</v>
      </c>
      <c r="W202" s="62">
        <v>43014</v>
      </c>
      <c r="X202" s="49" t="s">
        <v>205</v>
      </c>
      <c r="Y202" s="13">
        <v>130</v>
      </c>
      <c r="Z202" s="17">
        <v>0.88983050847457623</v>
      </c>
      <c r="AB202" s="62">
        <v>42975</v>
      </c>
      <c r="AC202" s="62">
        <v>43014</v>
      </c>
    </row>
    <row r="203" spans="1:29" x14ac:dyDescent="0.25">
      <c r="A203" s="51">
        <v>2017</v>
      </c>
      <c r="B203" s="40" t="s">
        <v>104</v>
      </c>
      <c r="C203" s="60" t="s">
        <v>17</v>
      </c>
      <c r="D203" s="55">
        <v>30203910</v>
      </c>
      <c r="E203" s="10" t="s">
        <v>139</v>
      </c>
      <c r="F203" s="77" t="str">
        <f>VLOOKUP($D203,Article!$B:$E,4,0)</f>
        <v>Dentrifice</v>
      </c>
      <c r="G203" s="60" t="s">
        <v>41</v>
      </c>
      <c r="H203" s="60" t="s">
        <v>22</v>
      </c>
      <c r="I203" s="56">
        <v>35</v>
      </c>
      <c r="J203" s="56">
        <v>40</v>
      </c>
      <c r="K203" s="59"/>
      <c r="L203" s="59"/>
      <c r="M203" s="56"/>
      <c r="N203" s="70">
        <v>0.25</v>
      </c>
      <c r="P203" s="56">
        <v>130</v>
      </c>
      <c r="R203" s="10" t="s">
        <v>90</v>
      </c>
      <c r="S203" s="76">
        <v>21.700000000000003</v>
      </c>
      <c r="T203" s="55" t="s">
        <v>96</v>
      </c>
      <c r="U203" s="10">
        <v>138</v>
      </c>
      <c r="V203" s="13">
        <v>138</v>
      </c>
      <c r="W203" s="62">
        <v>43014</v>
      </c>
      <c r="X203" s="49" t="s">
        <v>206</v>
      </c>
      <c r="Y203" s="13">
        <v>8</v>
      </c>
      <c r="Z203" s="17">
        <v>1.0615384615384615</v>
      </c>
      <c r="AB203" s="62">
        <v>42975</v>
      </c>
      <c r="AC203" s="62">
        <v>43014</v>
      </c>
    </row>
    <row r="204" spans="1:29" x14ac:dyDescent="0.25">
      <c r="A204" s="51">
        <v>2017</v>
      </c>
      <c r="B204" s="41" t="s">
        <v>105</v>
      </c>
      <c r="C204" s="60" t="s">
        <v>17</v>
      </c>
      <c r="D204" s="55">
        <v>30203919</v>
      </c>
      <c r="E204" s="10" t="s">
        <v>110</v>
      </c>
      <c r="F204" s="77" t="str">
        <f>VLOOKUP($D204,Article!$B:$E,4,0)</f>
        <v>Brosse à dent</v>
      </c>
      <c r="G204" s="60" t="s">
        <v>41</v>
      </c>
      <c r="H204" s="60" t="s">
        <v>22</v>
      </c>
      <c r="I204" s="56">
        <v>35</v>
      </c>
      <c r="J204" s="56">
        <v>40</v>
      </c>
      <c r="M204" s="56"/>
      <c r="N204" s="70">
        <v>0.25</v>
      </c>
      <c r="P204" s="56">
        <v>40</v>
      </c>
      <c r="R204" s="10" t="s">
        <v>90</v>
      </c>
      <c r="S204" s="76">
        <v>6.6999999999999993</v>
      </c>
      <c r="T204" s="55" t="s">
        <v>97</v>
      </c>
      <c r="U204" s="10">
        <v>156</v>
      </c>
      <c r="V204" s="13">
        <v>156</v>
      </c>
      <c r="W204" s="62">
        <v>43014</v>
      </c>
      <c r="X204" s="49" t="s">
        <v>207</v>
      </c>
      <c r="Y204" s="13">
        <v>116</v>
      </c>
      <c r="Z204" s="17">
        <v>3.9</v>
      </c>
      <c r="AB204" s="62">
        <v>42975</v>
      </c>
      <c r="AC204" s="62">
        <v>43014</v>
      </c>
    </row>
    <row r="205" spans="1:29" x14ac:dyDescent="0.25">
      <c r="A205" s="51">
        <v>2017</v>
      </c>
      <c r="B205" s="41" t="s">
        <v>99</v>
      </c>
      <c r="C205" s="60" t="s">
        <v>17</v>
      </c>
      <c r="D205" s="55">
        <v>30203920</v>
      </c>
      <c r="E205" s="10" t="s">
        <v>111</v>
      </c>
      <c r="F205" s="77" t="str">
        <f>VLOOKUP($D205,Article!$B:$E,4,0)</f>
        <v>Brosse à dent</v>
      </c>
      <c r="G205" s="60" t="s">
        <v>41</v>
      </c>
      <c r="H205" s="60" t="s">
        <v>22</v>
      </c>
      <c r="I205" s="56">
        <v>35</v>
      </c>
      <c r="J205" s="56">
        <v>40</v>
      </c>
      <c r="M205" s="56"/>
      <c r="N205" s="70">
        <v>0.25</v>
      </c>
      <c r="P205" s="56">
        <v>20</v>
      </c>
      <c r="R205" s="10" t="s">
        <v>89</v>
      </c>
      <c r="S205" s="76">
        <v>2.5</v>
      </c>
      <c r="T205" s="55" t="s">
        <v>98</v>
      </c>
      <c r="U205" s="10">
        <v>40</v>
      </c>
      <c r="V205" s="13">
        <v>40</v>
      </c>
      <c r="W205" s="62">
        <v>43014</v>
      </c>
      <c r="X205" s="49" t="s">
        <v>208</v>
      </c>
      <c r="Y205" s="13">
        <v>20</v>
      </c>
      <c r="Z205" s="17">
        <v>2</v>
      </c>
      <c r="AB205" s="62">
        <v>42975</v>
      </c>
      <c r="AC205" s="62">
        <v>43014</v>
      </c>
    </row>
    <row r="206" spans="1:29" x14ac:dyDescent="0.25">
      <c r="A206" s="51">
        <v>2017</v>
      </c>
      <c r="B206" s="40" t="s">
        <v>100</v>
      </c>
      <c r="C206" s="60" t="s">
        <v>17</v>
      </c>
      <c r="D206" s="55">
        <v>30203940</v>
      </c>
      <c r="E206" s="10" t="s">
        <v>112</v>
      </c>
      <c r="F206" s="77" t="str">
        <f>VLOOKUP($D206,Article!$B:$E,4,0)</f>
        <v>Brosse à dent</v>
      </c>
      <c r="G206" s="60" t="s">
        <v>41</v>
      </c>
      <c r="H206" s="60" t="s">
        <v>22</v>
      </c>
      <c r="I206" s="56">
        <v>35</v>
      </c>
      <c r="J206" s="56">
        <v>40</v>
      </c>
      <c r="M206" s="56"/>
      <c r="N206" s="70">
        <v>0.25</v>
      </c>
      <c r="P206" s="56">
        <v>30</v>
      </c>
      <c r="R206" s="10" t="s">
        <v>89</v>
      </c>
      <c r="S206" s="76">
        <v>3.8000000000000003</v>
      </c>
      <c r="T206" s="55" t="s">
        <v>95</v>
      </c>
      <c r="U206" s="10">
        <v>88</v>
      </c>
      <c r="V206" s="13">
        <v>88</v>
      </c>
      <c r="W206" s="62">
        <v>43014</v>
      </c>
      <c r="X206" s="49" t="s">
        <v>209</v>
      </c>
      <c r="Y206" s="13">
        <v>58</v>
      </c>
      <c r="Z206" s="17">
        <v>2.9333333333333331</v>
      </c>
      <c r="AB206" s="62">
        <v>42975</v>
      </c>
      <c r="AC206" s="62">
        <v>43014</v>
      </c>
    </row>
    <row r="207" spans="1:29" x14ac:dyDescent="0.25">
      <c r="A207" s="51">
        <v>2017</v>
      </c>
      <c r="B207" s="41" t="s">
        <v>101</v>
      </c>
      <c r="C207" s="60" t="s">
        <v>17</v>
      </c>
      <c r="D207" s="55">
        <v>30203950</v>
      </c>
      <c r="E207" s="10" t="s">
        <v>113</v>
      </c>
      <c r="F207" s="77" t="str">
        <f>VLOOKUP($D207,Article!$B:$E,4,0)</f>
        <v>Bain de bouche</v>
      </c>
      <c r="G207" s="60" t="s">
        <v>41</v>
      </c>
      <c r="H207" s="60" t="s">
        <v>22</v>
      </c>
      <c r="I207" s="56">
        <v>35</v>
      </c>
      <c r="J207" s="56">
        <v>40</v>
      </c>
      <c r="M207" s="56"/>
      <c r="N207" s="70">
        <v>0.25</v>
      </c>
      <c r="P207" s="56">
        <v>20</v>
      </c>
      <c r="R207" s="10" t="s">
        <v>89</v>
      </c>
      <c r="S207" s="76">
        <v>2.5</v>
      </c>
      <c r="T207" s="55" t="s">
        <v>96</v>
      </c>
      <c r="U207" s="10">
        <v>16</v>
      </c>
      <c r="V207" s="13">
        <v>16</v>
      </c>
      <c r="W207" s="62">
        <v>43014</v>
      </c>
      <c r="X207" s="49" t="s">
        <v>210</v>
      </c>
      <c r="Y207" s="13">
        <v>4</v>
      </c>
      <c r="Z207" s="17">
        <v>0.8</v>
      </c>
      <c r="AB207" s="62">
        <v>42975</v>
      </c>
      <c r="AC207" s="62">
        <v>43014</v>
      </c>
    </row>
    <row r="208" spans="1:29" x14ac:dyDescent="0.25">
      <c r="A208" s="8">
        <v>2017</v>
      </c>
      <c r="B208" s="41" t="s">
        <v>102</v>
      </c>
      <c r="C208" s="9" t="s">
        <v>14</v>
      </c>
      <c r="D208" s="55">
        <v>30203960</v>
      </c>
      <c r="E208" s="10" t="s">
        <v>114</v>
      </c>
      <c r="F208" s="77" t="str">
        <f>VLOOKUP($D208,Article!$B:$E,4,0)</f>
        <v>Bain de bouche</v>
      </c>
      <c r="G208" s="60" t="s">
        <v>41</v>
      </c>
      <c r="H208" s="60" t="s">
        <v>22</v>
      </c>
      <c r="I208" s="56">
        <v>39</v>
      </c>
      <c r="J208" s="56">
        <v>44</v>
      </c>
      <c r="M208" s="56"/>
      <c r="N208" s="70">
        <v>0.33</v>
      </c>
      <c r="P208" s="56">
        <v>3356</v>
      </c>
      <c r="R208" s="10" t="s">
        <v>92</v>
      </c>
      <c r="S208" s="76">
        <v>479.5</v>
      </c>
      <c r="T208" s="55" t="s">
        <v>97</v>
      </c>
      <c r="U208" s="10">
        <v>1533</v>
      </c>
      <c r="V208" s="13">
        <v>1533</v>
      </c>
      <c r="W208" s="62">
        <v>43042</v>
      </c>
      <c r="X208" s="49" t="s">
        <v>211</v>
      </c>
      <c r="Y208" s="13">
        <v>1823</v>
      </c>
      <c r="Z208" s="17">
        <v>0.45679380214541121</v>
      </c>
      <c r="AB208" s="62">
        <v>43003</v>
      </c>
      <c r="AC208" s="62">
        <v>43042</v>
      </c>
    </row>
    <row r="209" spans="1:29" x14ac:dyDescent="0.25">
      <c r="A209" s="51">
        <v>2017</v>
      </c>
      <c r="B209" s="41" t="s">
        <v>103</v>
      </c>
      <c r="C209" s="60" t="s">
        <v>14</v>
      </c>
      <c r="D209" s="53">
        <v>30205029</v>
      </c>
      <c r="E209" s="10" t="s">
        <v>115</v>
      </c>
      <c r="F209" s="77" t="str">
        <f>VLOOKUP($D209,Article!$B:$E,4,0)</f>
        <v>Bain de bouche</v>
      </c>
      <c r="G209" s="60" t="s">
        <v>41</v>
      </c>
      <c r="H209" s="60" t="s">
        <v>22</v>
      </c>
      <c r="I209" s="56">
        <v>39</v>
      </c>
      <c r="J209" s="56">
        <v>44</v>
      </c>
      <c r="K209" s="59"/>
      <c r="L209" s="59"/>
      <c r="M209" s="56"/>
      <c r="N209" s="70">
        <v>0.25</v>
      </c>
      <c r="P209" s="56">
        <v>360</v>
      </c>
      <c r="R209" s="10" t="s">
        <v>88</v>
      </c>
      <c r="S209" s="76">
        <v>36</v>
      </c>
      <c r="T209" s="55" t="s">
        <v>98</v>
      </c>
      <c r="U209" s="10">
        <v>230</v>
      </c>
      <c r="V209" s="13">
        <v>230</v>
      </c>
      <c r="W209" s="62">
        <v>43042</v>
      </c>
      <c r="X209" s="49" t="s">
        <v>212</v>
      </c>
      <c r="Y209" s="13">
        <v>130</v>
      </c>
      <c r="Z209" s="17">
        <v>0.63888888888888884</v>
      </c>
      <c r="AB209" s="62">
        <v>43003</v>
      </c>
      <c r="AC209" s="62">
        <v>43042</v>
      </c>
    </row>
    <row r="210" spans="1:29" x14ac:dyDescent="0.25">
      <c r="A210" s="51">
        <v>2017</v>
      </c>
      <c r="B210" s="40" t="s">
        <v>104</v>
      </c>
      <c r="C210" s="60" t="s">
        <v>14</v>
      </c>
      <c r="D210" s="53">
        <v>30218310</v>
      </c>
      <c r="E210" s="10" t="s">
        <v>116</v>
      </c>
      <c r="F210" s="77" t="str">
        <f>VLOOKUP($D210,Article!$B:$E,4,0)</f>
        <v>Bain de bouche</v>
      </c>
      <c r="G210" s="60" t="s">
        <v>41</v>
      </c>
      <c r="H210" s="60" t="s">
        <v>22</v>
      </c>
      <c r="I210" s="56">
        <v>39</v>
      </c>
      <c r="J210" s="56">
        <v>44</v>
      </c>
      <c r="K210" s="59"/>
      <c r="L210" s="59"/>
      <c r="M210" s="56"/>
      <c r="N210" s="70">
        <v>0.25</v>
      </c>
      <c r="P210" s="56">
        <v>120</v>
      </c>
      <c r="R210" s="10" t="s">
        <v>89</v>
      </c>
      <c r="S210" s="76">
        <v>15</v>
      </c>
      <c r="T210" s="55" t="s">
        <v>95</v>
      </c>
      <c r="U210" s="10">
        <v>80</v>
      </c>
      <c r="V210" s="13">
        <v>80</v>
      </c>
      <c r="W210" s="62">
        <v>43042</v>
      </c>
      <c r="X210" s="49" t="s">
        <v>213</v>
      </c>
      <c r="Y210" s="13">
        <v>40</v>
      </c>
      <c r="Z210" s="17">
        <v>0.66666666666666663</v>
      </c>
      <c r="AB210" s="62">
        <v>43003</v>
      </c>
      <c r="AC210" s="62">
        <v>43042</v>
      </c>
    </row>
    <row r="211" spans="1:29" x14ac:dyDescent="0.25">
      <c r="A211" s="51">
        <v>2017</v>
      </c>
      <c r="B211" s="41" t="s">
        <v>105</v>
      </c>
      <c r="C211" s="60" t="s">
        <v>14</v>
      </c>
      <c r="D211" s="55">
        <v>30200080</v>
      </c>
      <c r="E211" s="10" t="s">
        <v>106</v>
      </c>
      <c r="F211" s="77" t="str">
        <f>VLOOKUP($D211,Article!$B:$E,4,0)</f>
        <v>Dentrifice</v>
      </c>
      <c r="G211" s="60" t="s">
        <v>41</v>
      </c>
      <c r="H211" s="60" t="s">
        <v>22</v>
      </c>
      <c r="I211" s="56">
        <v>39</v>
      </c>
      <c r="J211" s="56">
        <v>44</v>
      </c>
      <c r="K211" s="59"/>
      <c r="L211" s="59"/>
      <c r="M211" s="56"/>
      <c r="N211" s="70">
        <v>0.25</v>
      </c>
      <c r="P211" s="56">
        <v>172</v>
      </c>
      <c r="R211" s="10" t="s">
        <v>89</v>
      </c>
      <c r="S211" s="76">
        <v>21.5</v>
      </c>
      <c r="T211" s="55" t="s">
        <v>96</v>
      </c>
      <c r="U211" s="10">
        <v>272</v>
      </c>
      <c r="V211" s="13">
        <v>272</v>
      </c>
      <c r="W211" s="62">
        <v>43042</v>
      </c>
      <c r="X211" s="49" t="s">
        <v>214</v>
      </c>
      <c r="Y211" s="13">
        <v>100</v>
      </c>
      <c r="Z211" s="17">
        <v>1.5813953488372092</v>
      </c>
      <c r="AB211" s="62">
        <v>43003</v>
      </c>
      <c r="AC211" s="62">
        <v>43042</v>
      </c>
    </row>
    <row r="212" spans="1:29" x14ac:dyDescent="0.25">
      <c r="A212" s="51">
        <v>2017</v>
      </c>
      <c r="B212" s="41" t="s">
        <v>99</v>
      </c>
      <c r="C212" s="60" t="s">
        <v>14</v>
      </c>
      <c r="D212" s="55">
        <v>30200100</v>
      </c>
      <c r="E212" s="10" t="s">
        <v>137</v>
      </c>
      <c r="F212" s="77" t="str">
        <f>VLOOKUP($D212,Article!$B:$E,4,0)</f>
        <v>Dentrifice</v>
      </c>
      <c r="G212" s="60" t="s">
        <v>41</v>
      </c>
      <c r="H212" s="60" t="s">
        <v>22</v>
      </c>
      <c r="I212" s="56">
        <v>39</v>
      </c>
      <c r="J212" s="56">
        <v>44</v>
      </c>
      <c r="K212" s="59"/>
      <c r="L212" s="59"/>
      <c r="M212" s="56"/>
      <c r="N212" s="70">
        <v>0.25</v>
      </c>
      <c r="P212" s="56">
        <v>1308</v>
      </c>
      <c r="R212" s="10" t="s">
        <v>90</v>
      </c>
      <c r="S212" s="76">
        <v>218</v>
      </c>
      <c r="T212" s="55" t="s">
        <v>97</v>
      </c>
      <c r="U212" s="10">
        <v>0</v>
      </c>
      <c r="V212" s="13">
        <v>0</v>
      </c>
      <c r="W212" s="62">
        <v>43042</v>
      </c>
      <c r="X212" s="49" t="s">
        <v>215</v>
      </c>
      <c r="Y212" s="13">
        <v>1308</v>
      </c>
      <c r="Z212" s="17">
        <v>0</v>
      </c>
      <c r="AB212" s="62">
        <v>43003</v>
      </c>
      <c r="AC212" s="62">
        <v>43042</v>
      </c>
    </row>
    <row r="213" spans="1:29" x14ac:dyDescent="0.25">
      <c r="A213" s="51">
        <v>2017</v>
      </c>
      <c r="B213" s="40" t="s">
        <v>100</v>
      </c>
      <c r="C213" s="60" t="s">
        <v>14</v>
      </c>
      <c r="D213" s="55">
        <v>30200110</v>
      </c>
      <c r="E213" s="10" t="s">
        <v>108</v>
      </c>
      <c r="F213" s="77" t="str">
        <f>VLOOKUP($D213,Article!$B:$E,4,0)</f>
        <v>Dentrifice</v>
      </c>
      <c r="G213" s="60" t="s">
        <v>41</v>
      </c>
      <c r="H213" s="60" t="s">
        <v>22</v>
      </c>
      <c r="I213" s="56">
        <v>39</v>
      </c>
      <c r="J213" s="56">
        <v>44</v>
      </c>
      <c r="K213" s="59"/>
      <c r="L213" s="59"/>
      <c r="M213" s="56"/>
      <c r="N213" s="70">
        <v>0.25</v>
      </c>
      <c r="P213" s="56">
        <v>980</v>
      </c>
      <c r="R213" s="10" t="s">
        <v>89</v>
      </c>
      <c r="S213" s="76">
        <v>122.5</v>
      </c>
      <c r="T213" s="55" t="s">
        <v>98</v>
      </c>
      <c r="U213" s="10">
        <v>392</v>
      </c>
      <c r="V213" s="13">
        <v>392</v>
      </c>
      <c r="W213" s="62">
        <v>43042</v>
      </c>
      <c r="X213" s="49" t="s">
        <v>216</v>
      </c>
      <c r="Y213" s="13">
        <v>588</v>
      </c>
      <c r="Z213" s="17">
        <v>0.4</v>
      </c>
      <c r="AB213" s="62">
        <v>43003</v>
      </c>
      <c r="AC213" s="62">
        <v>43042</v>
      </c>
    </row>
    <row r="214" spans="1:29" x14ac:dyDescent="0.25">
      <c r="A214" s="51">
        <v>2017</v>
      </c>
      <c r="B214" s="41" t="s">
        <v>101</v>
      </c>
      <c r="C214" s="60" t="s">
        <v>14</v>
      </c>
      <c r="D214" s="55">
        <v>30203910</v>
      </c>
      <c r="E214" s="10" t="s">
        <v>140</v>
      </c>
      <c r="F214" s="77" t="str">
        <f>VLOOKUP($D214,Article!$B:$E,4,0)</f>
        <v>Dentrifice</v>
      </c>
      <c r="G214" s="60" t="s">
        <v>41</v>
      </c>
      <c r="H214" s="60" t="s">
        <v>22</v>
      </c>
      <c r="I214" s="56">
        <v>39</v>
      </c>
      <c r="J214" s="56">
        <v>44</v>
      </c>
      <c r="K214" s="59"/>
      <c r="L214" s="59"/>
      <c r="M214" s="56"/>
      <c r="N214" s="70">
        <v>0.22</v>
      </c>
      <c r="P214" s="56">
        <v>1420</v>
      </c>
      <c r="R214" s="10" t="s">
        <v>90</v>
      </c>
      <c r="S214" s="76">
        <v>236.7</v>
      </c>
      <c r="T214" s="55" t="s">
        <v>95</v>
      </c>
      <c r="U214" s="10">
        <v>0</v>
      </c>
      <c r="V214" s="13">
        <v>0</v>
      </c>
      <c r="W214" s="62">
        <v>43042</v>
      </c>
      <c r="X214" s="49" t="s">
        <v>217</v>
      </c>
      <c r="Y214" s="13">
        <v>1420</v>
      </c>
      <c r="Z214" s="17">
        <v>0</v>
      </c>
      <c r="AB214" s="62">
        <v>43003</v>
      </c>
      <c r="AC214" s="62">
        <v>43042</v>
      </c>
    </row>
    <row r="215" spans="1:29" x14ac:dyDescent="0.25">
      <c r="A215" s="51">
        <v>2017</v>
      </c>
      <c r="B215" s="41" t="s">
        <v>102</v>
      </c>
      <c r="C215" s="60" t="s">
        <v>14</v>
      </c>
      <c r="D215" s="55">
        <v>30203919</v>
      </c>
      <c r="E215" s="10" t="s">
        <v>110</v>
      </c>
      <c r="F215" s="77" t="str">
        <f>VLOOKUP($D215,Article!$B:$E,4,0)</f>
        <v>Brosse à dent</v>
      </c>
      <c r="G215" s="60" t="s">
        <v>41</v>
      </c>
      <c r="H215" s="60" t="s">
        <v>22</v>
      </c>
      <c r="I215" s="56">
        <v>39</v>
      </c>
      <c r="J215" s="56">
        <v>44</v>
      </c>
      <c r="K215" s="59"/>
      <c r="L215" s="59"/>
      <c r="M215" s="56"/>
      <c r="N215" s="70">
        <v>0.25</v>
      </c>
      <c r="P215" s="56">
        <v>170</v>
      </c>
      <c r="R215" s="10" t="s">
        <v>90</v>
      </c>
      <c r="S215" s="76">
        <v>28.400000000000002</v>
      </c>
      <c r="T215" s="55" t="s">
        <v>96</v>
      </c>
      <c r="U215" s="10">
        <v>132</v>
      </c>
      <c r="V215" s="13">
        <v>132</v>
      </c>
      <c r="W215" s="62">
        <v>43042</v>
      </c>
      <c r="X215" s="49" t="s">
        <v>218</v>
      </c>
      <c r="Y215" s="13">
        <v>38</v>
      </c>
      <c r="Z215" s="17">
        <v>0.77647058823529413</v>
      </c>
      <c r="AB215" s="62">
        <v>43003</v>
      </c>
      <c r="AC215" s="62">
        <v>43042</v>
      </c>
    </row>
    <row r="216" spans="1:29" x14ac:dyDescent="0.25">
      <c r="A216" s="51">
        <v>2017</v>
      </c>
      <c r="B216" s="41" t="s">
        <v>103</v>
      </c>
      <c r="C216" s="60" t="s">
        <v>14</v>
      </c>
      <c r="D216" s="55">
        <v>30203920</v>
      </c>
      <c r="E216" s="10" t="s">
        <v>111</v>
      </c>
      <c r="F216" s="77" t="str">
        <f>VLOOKUP($D216,Article!$B:$E,4,0)</f>
        <v>Brosse à dent</v>
      </c>
      <c r="G216" s="60" t="s">
        <v>41</v>
      </c>
      <c r="H216" s="60" t="s">
        <v>22</v>
      </c>
      <c r="I216" s="56">
        <v>39</v>
      </c>
      <c r="J216" s="56">
        <v>44</v>
      </c>
      <c r="K216" s="59"/>
      <c r="L216" s="59"/>
      <c r="M216" s="56"/>
      <c r="N216" s="70">
        <v>0.25</v>
      </c>
      <c r="P216" s="56">
        <v>170</v>
      </c>
      <c r="R216" s="10" t="s">
        <v>90</v>
      </c>
      <c r="S216" s="76">
        <v>28.400000000000002</v>
      </c>
      <c r="T216" s="55" t="s">
        <v>97</v>
      </c>
      <c r="U216" s="10">
        <v>90</v>
      </c>
      <c r="V216" s="13">
        <v>90</v>
      </c>
      <c r="W216" s="62">
        <v>43042</v>
      </c>
      <c r="X216" s="49" t="s">
        <v>219</v>
      </c>
      <c r="Y216" s="13">
        <v>80</v>
      </c>
      <c r="Z216" s="17">
        <v>0.52941176470588236</v>
      </c>
      <c r="AB216" s="62">
        <v>43003</v>
      </c>
      <c r="AC216" s="62">
        <v>43042</v>
      </c>
    </row>
    <row r="217" spans="1:29" x14ac:dyDescent="0.25">
      <c r="A217" s="8">
        <v>2017</v>
      </c>
      <c r="B217" s="40" t="s">
        <v>104</v>
      </c>
      <c r="C217" s="9" t="s">
        <v>24</v>
      </c>
      <c r="D217" s="55">
        <v>30203940</v>
      </c>
      <c r="E217" s="10" t="s">
        <v>112</v>
      </c>
      <c r="F217" s="77" t="str">
        <f>VLOOKUP($D217,Article!$B:$E,4,0)</f>
        <v>Brosse à dent</v>
      </c>
      <c r="G217" s="60" t="s">
        <v>41</v>
      </c>
      <c r="H217" s="60" t="s">
        <v>22</v>
      </c>
      <c r="I217" s="56">
        <v>43</v>
      </c>
      <c r="J217" s="56">
        <v>1</v>
      </c>
      <c r="M217" s="56"/>
      <c r="N217" s="70">
        <v>0.33</v>
      </c>
      <c r="P217" s="56">
        <v>200</v>
      </c>
      <c r="R217" s="10" t="s">
        <v>88</v>
      </c>
      <c r="S217" s="76">
        <v>20</v>
      </c>
      <c r="T217" s="55" t="s">
        <v>98</v>
      </c>
      <c r="U217" s="10">
        <v>0</v>
      </c>
      <c r="V217" s="13">
        <v>0</v>
      </c>
      <c r="W217" s="62">
        <v>42741</v>
      </c>
      <c r="X217" s="49" t="s">
        <v>220</v>
      </c>
      <c r="Y217" s="13">
        <v>200</v>
      </c>
      <c r="Z217" s="17">
        <v>0</v>
      </c>
      <c r="AB217" s="62">
        <v>43031</v>
      </c>
      <c r="AC217" s="62">
        <v>42741</v>
      </c>
    </row>
    <row r="218" spans="1:29" x14ac:dyDescent="0.25">
      <c r="A218" s="51">
        <v>2017</v>
      </c>
      <c r="B218" s="41" t="s">
        <v>105</v>
      </c>
      <c r="C218" s="60" t="s">
        <v>24</v>
      </c>
      <c r="D218" s="55">
        <v>30203950</v>
      </c>
      <c r="E218" s="10" t="s">
        <v>113</v>
      </c>
      <c r="F218" s="77" t="str">
        <f>VLOOKUP($D218,Article!$B:$E,4,0)</f>
        <v>Bain de bouche</v>
      </c>
      <c r="G218" s="60" t="s">
        <v>41</v>
      </c>
      <c r="H218" s="60" t="s">
        <v>22</v>
      </c>
      <c r="I218" s="56">
        <v>43</v>
      </c>
      <c r="J218" s="56">
        <v>1</v>
      </c>
      <c r="M218" s="56"/>
      <c r="N218" s="70">
        <v>0.33</v>
      </c>
      <c r="P218" s="56">
        <v>580</v>
      </c>
      <c r="R218" s="10" t="s">
        <v>88</v>
      </c>
      <c r="S218" s="76">
        <v>58</v>
      </c>
      <c r="T218" s="55" t="s">
        <v>95</v>
      </c>
      <c r="U218" s="10">
        <v>0</v>
      </c>
      <c r="V218" s="13">
        <v>0</v>
      </c>
      <c r="W218" s="62">
        <v>42741</v>
      </c>
      <c r="X218" s="49" t="s">
        <v>221</v>
      </c>
      <c r="Y218" s="13">
        <v>580</v>
      </c>
      <c r="Z218" s="17">
        <v>0</v>
      </c>
      <c r="AB218" s="62">
        <v>43031</v>
      </c>
      <c r="AC218" s="62">
        <v>42741</v>
      </c>
    </row>
    <row r="219" spans="1:29" x14ac:dyDescent="0.25">
      <c r="A219" s="51">
        <v>2017</v>
      </c>
      <c r="B219" s="41" t="s">
        <v>99</v>
      </c>
      <c r="C219" s="60" t="s">
        <v>24</v>
      </c>
      <c r="D219" s="55">
        <v>30203960</v>
      </c>
      <c r="E219" s="10" t="s">
        <v>114</v>
      </c>
      <c r="F219" s="77" t="str">
        <f>VLOOKUP($D219,Article!$B:$E,4,0)</f>
        <v>Bain de bouche</v>
      </c>
      <c r="G219" s="60" t="s">
        <v>41</v>
      </c>
      <c r="H219" s="60" t="s">
        <v>22</v>
      </c>
      <c r="I219" s="56">
        <v>43</v>
      </c>
      <c r="J219" s="56">
        <v>1</v>
      </c>
      <c r="M219" s="56"/>
      <c r="N219" s="70">
        <v>0.33</v>
      </c>
      <c r="P219" s="56">
        <v>300</v>
      </c>
      <c r="R219" s="10" t="s">
        <v>88</v>
      </c>
      <c r="S219" s="76">
        <v>30</v>
      </c>
      <c r="T219" s="55" t="s">
        <v>96</v>
      </c>
      <c r="U219" s="10">
        <v>0</v>
      </c>
      <c r="V219" s="13">
        <v>0</v>
      </c>
      <c r="W219" s="62">
        <v>42741</v>
      </c>
      <c r="X219" s="49" t="s">
        <v>222</v>
      </c>
      <c r="Y219" s="13">
        <v>300</v>
      </c>
      <c r="Z219" s="17">
        <v>0</v>
      </c>
      <c r="AB219" s="62">
        <v>43031</v>
      </c>
      <c r="AC219" s="62">
        <v>42741</v>
      </c>
    </row>
    <row r="220" spans="1:29" x14ac:dyDescent="0.25">
      <c r="A220" s="51">
        <v>2017</v>
      </c>
      <c r="B220" s="40" t="s">
        <v>100</v>
      </c>
      <c r="C220" s="60" t="s">
        <v>24</v>
      </c>
      <c r="D220" s="53">
        <v>30205029</v>
      </c>
      <c r="E220" s="10" t="s">
        <v>115</v>
      </c>
      <c r="F220" s="77" t="str">
        <f>VLOOKUP($D220,Article!$B:$E,4,0)</f>
        <v>Bain de bouche</v>
      </c>
      <c r="G220" s="60" t="s">
        <v>41</v>
      </c>
      <c r="H220" s="60" t="s">
        <v>22</v>
      </c>
      <c r="I220" s="56">
        <v>43</v>
      </c>
      <c r="J220" s="56">
        <v>1</v>
      </c>
      <c r="M220" s="56"/>
      <c r="N220" s="70">
        <v>0.33</v>
      </c>
      <c r="P220" s="56">
        <v>1558</v>
      </c>
      <c r="R220" s="10" t="s">
        <v>92</v>
      </c>
      <c r="S220" s="76">
        <v>222.6</v>
      </c>
      <c r="T220" s="55" t="s">
        <v>97</v>
      </c>
      <c r="U220" s="10">
        <v>0</v>
      </c>
      <c r="V220" s="13">
        <v>0</v>
      </c>
      <c r="W220" s="62">
        <v>42741</v>
      </c>
      <c r="X220" s="49" t="s">
        <v>223</v>
      </c>
      <c r="Y220" s="13">
        <v>1558</v>
      </c>
      <c r="Z220" s="17">
        <v>0</v>
      </c>
      <c r="AB220" s="62">
        <v>43031</v>
      </c>
      <c r="AC220" s="62">
        <v>42741</v>
      </c>
    </row>
    <row r="221" spans="1:29" x14ac:dyDescent="0.25">
      <c r="A221" s="51">
        <v>2017</v>
      </c>
      <c r="B221" s="41" t="s">
        <v>101</v>
      </c>
      <c r="C221" s="60" t="s">
        <v>24</v>
      </c>
      <c r="D221" s="53">
        <v>30218310</v>
      </c>
      <c r="E221" s="10" t="s">
        <v>116</v>
      </c>
      <c r="F221" s="77" t="str">
        <f>VLOOKUP($D221,Article!$B:$E,4,0)</f>
        <v>Bain de bouche</v>
      </c>
      <c r="G221" s="60" t="s">
        <v>41</v>
      </c>
      <c r="H221" s="60" t="s">
        <v>22</v>
      </c>
      <c r="I221" s="56">
        <v>43</v>
      </c>
      <c r="J221" s="56">
        <v>1</v>
      </c>
      <c r="M221" s="56"/>
      <c r="N221" s="70">
        <v>0.33</v>
      </c>
      <c r="P221" s="56">
        <v>388</v>
      </c>
      <c r="R221" s="10" t="s">
        <v>91</v>
      </c>
      <c r="S221" s="76">
        <v>32.4</v>
      </c>
      <c r="T221" s="55" t="s">
        <v>98</v>
      </c>
      <c r="U221" s="10">
        <v>0</v>
      </c>
      <c r="V221" s="13">
        <v>0</v>
      </c>
      <c r="W221" s="62">
        <v>42741</v>
      </c>
      <c r="X221" s="49" t="s">
        <v>224</v>
      </c>
      <c r="Y221" s="13">
        <v>388</v>
      </c>
      <c r="Z221" s="17">
        <v>0</v>
      </c>
      <c r="AB221" s="62">
        <v>43031</v>
      </c>
      <c r="AC221" s="62">
        <v>42741</v>
      </c>
    </row>
    <row r="222" spans="1:29" x14ac:dyDescent="0.25">
      <c r="A222" s="51">
        <v>2017</v>
      </c>
      <c r="B222" s="41" t="s">
        <v>102</v>
      </c>
      <c r="C222" s="60" t="s">
        <v>24</v>
      </c>
      <c r="D222" s="55">
        <v>30200080</v>
      </c>
      <c r="E222" s="10" t="s">
        <v>106</v>
      </c>
      <c r="F222" s="77" t="str">
        <f>VLOOKUP($D222,Article!$B:$E,4,0)</f>
        <v>Dentrifice</v>
      </c>
      <c r="G222" s="60" t="s">
        <v>41</v>
      </c>
      <c r="H222" s="60" t="s">
        <v>22</v>
      </c>
      <c r="I222" s="56">
        <v>43</v>
      </c>
      <c r="J222" s="56">
        <v>1</v>
      </c>
      <c r="M222" s="56"/>
      <c r="N222" s="70">
        <v>0.33</v>
      </c>
      <c r="P222" s="56">
        <v>0</v>
      </c>
      <c r="R222" s="10" t="s">
        <v>88</v>
      </c>
      <c r="S222" s="76">
        <v>0</v>
      </c>
      <c r="T222" s="55" t="s">
        <v>95</v>
      </c>
      <c r="U222" s="10">
        <v>0</v>
      </c>
      <c r="V222" s="13">
        <v>0</v>
      </c>
      <c r="W222" s="62">
        <v>42741</v>
      </c>
      <c r="X222" s="49" t="s">
        <v>225</v>
      </c>
      <c r="Y222" s="13">
        <v>0</v>
      </c>
      <c r="Z222" s="17" t="e">
        <v>#DIV/0!</v>
      </c>
      <c r="AB222" s="62">
        <v>43031</v>
      </c>
      <c r="AC222" s="62">
        <v>42741</v>
      </c>
    </row>
    <row r="223" spans="1:29" x14ac:dyDescent="0.25">
      <c r="A223" s="51">
        <v>2017</v>
      </c>
      <c r="B223" s="41" t="s">
        <v>103</v>
      </c>
      <c r="C223" s="60" t="s">
        <v>24</v>
      </c>
      <c r="D223" s="55">
        <v>30200100</v>
      </c>
      <c r="E223" s="10" t="s">
        <v>138</v>
      </c>
      <c r="F223" s="77" t="str">
        <f>VLOOKUP($D223,Article!$B:$E,4,0)</f>
        <v>Dentrifice</v>
      </c>
      <c r="G223" s="60" t="s">
        <v>41</v>
      </c>
      <c r="H223" s="60" t="s">
        <v>22</v>
      </c>
      <c r="I223" s="56">
        <v>43</v>
      </c>
      <c r="J223" s="56">
        <v>1</v>
      </c>
      <c r="M223" s="56"/>
      <c r="N223" s="70">
        <v>0.33</v>
      </c>
      <c r="P223" s="56">
        <v>1740</v>
      </c>
      <c r="R223" s="10" t="s">
        <v>88</v>
      </c>
      <c r="S223" s="76">
        <v>174</v>
      </c>
      <c r="T223" s="55" t="s">
        <v>96</v>
      </c>
      <c r="U223" s="10">
        <v>0</v>
      </c>
      <c r="V223" s="13">
        <v>0</v>
      </c>
      <c r="W223" s="62">
        <v>42741</v>
      </c>
      <c r="X223" s="49" t="s">
        <v>226</v>
      </c>
      <c r="Y223" s="13">
        <v>1740</v>
      </c>
      <c r="Z223" s="17">
        <v>0</v>
      </c>
      <c r="AB223" s="62">
        <v>43031</v>
      </c>
      <c r="AC223" s="62">
        <v>42741</v>
      </c>
    </row>
    <row r="224" spans="1:29" x14ac:dyDescent="0.25">
      <c r="A224" s="51">
        <v>2017</v>
      </c>
      <c r="B224" s="40" t="s">
        <v>104</v>
      </c>
      <c r="C224" s="60" t="s">
        <v>24</v>
      </c>
      <c r="D224" s="55">
        <v>30200110</v>
      </c>
      <c r="E224" s="10" t="s">
        <v>108</v>
      </c>
      <c r="F224" s="77" t="str">
        <f>VLOOKUP($D224,Article!$B:$E,4,0)</f>
        <v>Dentrifice</v>
      </c>
      <c r="G224" s="60" t="s">
        <v>41</v>
      </c>
      <c r="H224" s="60" t="s">
        <v>22</v>
      </c>
      <c r="I224" s="56">
        <v>43</v>
      </c>
      <c r="J224" s="56">
        <v>1</v>
      </c>
      <c r="M224" s="56"/>
      <c r="N224" s="70">
        <v>0.33</v>
      </c>
      <c r="P224" s="56">
        <v>2118</v>
      </c>
      <c r="R224" s="10" t="s">
        <v>90</v>
      </c>
      <c r="S224" s="76">
        <v>353</v>
      </c>
      <c r="T224" s="55" t="s">
        <v>97</v>
      </c>
      <c r="U224" s="10">
        <v>0</v>
      </c>
      <c r="V224" s="13">
        <v>0</v>
      </c>
      <c r="W224" s="62">
        <v>42741</v>
      </c>
      <c r="X224" s="49" t="s">
        <v>227</v>
      </c>
      <c r="Y224" s="13">
        <v>2118</v>
      </c>
      <c r="Z224" s="17">
        <v>0</v>
      </c>
      <c r="AB224" s="62">
        <v>43031</v>
      </c>
      <c r="AC224" s="62">
        <v>42741</v>
      </c>
    </row>
    <row r="225" spans="1:29" x14ac:dyDescent="0.25">
      <c r="A225" s="51">
        <v>2017</v>
      </c>
      <c r="B225" s="41" t="s">
        <v>105</v>
      </c>
      <c r="C225" s="60" t="s">
        <v>24</v>
      </c>
      <c r="D225" s="55">
        <v>30203910</v>
      </c>
      <c r="E225" s="10" t="s">
        <v>141</v>
      </c>
      <c r="F225" s="77" t="str">
        <f>VLOOKUP($D225,Article!$B:$E,4,0)</f>
        <v>Dentrifice</v>
      </c>
      <c r="G225" s="60" t="s">
        <v>41</v>
      </c>
      <c r="H225" s="60" t="s">
        <v>22</v>
      </c>
      <c r="I225" s="56">
        <v>43</v>
      </c>
      <c r="J225" s="56">
        <v>1</v>
      </c>
      <c r="M225" s="56"/>
      <c r="N225" s="70">
        <v>0.33</v>
      </c>
      <c r="P225" s="56">
        <v>100</v>
      </c>
      <c r="R225" s="10" t="s">
        <v>89</v>
      </c>
      <c r="S225" s="76">
        <v>12.5</v>
      </c>
      <c r="T225" s="55" t="s">
        <v>98</v>
      </c>
      <c r="U225" s="10">
        <v>0</v>
      </c>
      <c r="V225" s="13">
        <v>0</v>
      </c>
      <c r="W225" s="62">
        <v>42741</v>
      </c>
      <c r="X225" s="49" t="s">
        <v>228</v>
      </c>
      <c r="Y225" s="13">
        <v>100</v>
      </c>
      <c r="Z225" s="17">
        <v>0</v>
      </c>
      <c r="AB225" s="62">
        <v>43031</v>
      </c>
      <c r="AC225" s="62">
        <v>42741</v>
      </c>
    </row>
    <row r="226" spans="1:29" x14ac:dyDescent="0.25">
      <c r="A226" s="51">
        <v>2017</v>
      </c>
      <c r="B226" s="41" t="s">
        <v>99</v>
      </c>
      <c r="C226" s="60" t="s">
        <v>24</v>
      </c>
      <c r="D226" s="55">
        <v>30203919</v>
      </c>
      <c r="E226" s="10" t="s">
        <v>110</v>
      </c>
      <c r="F226" s="77" t="str">
        <f>VLOOKUP($D226,Article!$B:$E,4,0)</f>
        <v>Brosse à dent</v>
      </c>
      <c r="G226" s="60" t="s">
        <v>41</v>
      </c>
      <c r="H226" s="60" t="s">
        <v>22</v>
      </c>
      <c r="I226" s="56">
        <v>43</v>
      </c>
      <c r="J226" s="56">
        <v>1</v>
      </c>
      <c r="M226" s="56"/>
      <c r="N226" s="70">
        <v>0.25</v>
      </c>
      <c r="P226" s="56">
        <v>1140</v>
      </c>
      <c r="R226" s="10" t="s">
        <v>88</v>
      </c>
      <c r="S226" s="76">
        <v>114</v>
      </c>
      <c r="T226" s="55" t="s">
        <v>95</v>
      </c>
      <c r="U226" s="10">
        <v>0</v>
      </c>
      <c r="V226" s="13">
        <v>0</v>
      </c>
      <c r="W226" s="62">
        <v>42741</v>
      </c>
      <c r="X226" s="49" t="s">
        <v>229</v>
      </c>
      <c r="Y226" s="13">
        <v>1140</v>
      </c>
      <c r="Z226" s="17">
        <v>0</v>
      </c>
      <c r="AB226" s="62">
        <v>43031</v>
      </c>
      <c r="AC226" s="62">
        <v>42741</v>
      </c>
    </row>
    <row r="227" spans="1:29" x14ac:dyDescent="0.25">
      <c r="A227" s="51">
        <v>2017</v>
      </c>
      <c r="B227" s="40" t="s">
        <v>100</v>
      </c>
      <c r="C227" s="60" t="s">
        <v>24</v>
      </c>
      <c r="D227" s="55">
        <v>30203920</v>
      </c>
      <c r="E227" s="10" t="s">
        <v>111</v>
      </c>
      <c r="F227" s="77" t="str">
        <f>VLOOKUP($D227,Article!$B:$E,4,0)</f>
        <v>Brosse à dent</v>
      </c>
      <c r="G227" s="60" t="s">
        <v>41</v>
      </c>
      <c r="H227" s="60" t="s">
        <v>22</v>
      </c>
      <c r="I227" s="56">
        <v>43</v>
      </c>
      <c r="J227" s="56">
        <v>1</v>
      </c>
      <c r="M227" s="56"/>
      <c r="N227" s="70">
        <v>0.33</v>
      </c>
      <c r="P227" s="56">
        <v>270</v>
      </c>
      <c r="R227" s="10" t="s">
        <v>88</v>
      </c>
      <c r="S227" s="76">
        <v>27</v>
      </c>
      <c r="T227" s="55" t="s">
        <v>96</v>
      </c>
      <c r="U227" s="10">
        <v>0</v>
      </c>
      <c r="V227" s="13">
        <v>0</v>
      </c>
      <c r="W227" s="62">
        <v>42741</v>
      </c>
      <c r="X227" s="49" t="s">
        <v>230</v>
      </c>
      <c r="Y227" s="13">
        <v>270</v>
      </c>
      <c r="Z227" s="17">
        <v>0</v>
      </c>
      <c r="AB227" s="62">
        <v>43031</v>
      </c>
      <c r="AC227" s="62">
        <v>42741</v>
      </c>
    </row>
    <row r="228" spans="1:29" x14ac:dyDescent="0.25">
      <c r="A228" s="51">
        <v>2017</v>
      </c>
      <c r="B228" s="41" t="s">
        <v>101</v>
      </c>
      <c r="C228" s="60" t="s">
        <v>24</v>
      </c>
      <c r="D228" s="55">
        <v>30203940</v>
      </c>
      <c r="E228" s="10" t="s">
        <v>112</v>
      </c>
      <c r="F228" s="77" t="str">
        <f>VLOOKUP($D228,Article!$B:$E,4,0)</f>
        <v>Brosse à dent</v>
      </c>
      <c r="G228" s="60" t="s">
        <v>41</v>
      </c>
      <c r="H228" s="60" t="s">
        <v>22</v>
      </c>
      <c r="I228" s="56">
        <v>43</v>
      </c>
      <c r="J228" s="56">
        <v>1</v>
      </c>
      <c r="M228" s="56"/>
      <c r="N228" s="70">
        <v>0.25</v>
      </c>
      <c r="P228" s="56">
        <v>500</v>
      </c>
      <c r="R228" s="10" t="s">
        <v>88</v>
      </c>
      <c r="S228" s="76">
        <v>50</v>
      </c>
      <c r="T228" s="55" t="s">
        <v>97</v>
      </c>
      <c r="U228" s="10">
        <v>0</v>
      </c>
      <c r="V228" s="13">
        <v>0</v>
      </c>
      <c r="W228" s="62">
        <v>42741</v>
      </c>
      <c r="X228" s="49" t="s">
        <v>231</v>
      </c>
      <c r="Y228" s="13">
        <v>500</v>
      </c>
      <c r="Z228" s="17">
        <v>0</v>
      </c>
      <c r="AB228" s="62">
        <v>43031</v>
      </c>
      <c r="AC228" s="62">
        <v>42741</v>
      </c>
    </row>
    <row r="229" spans="1:29" x14ac:dyDescent="0.25">
      <c r="A229" s="51">
        <v>2017</v>
      </c>
      <c r="B229" s="41" t="s">
        <v>102</v>
      </c>
      <c r="C229" s="60" t="s">
        <v>24</v>
      </c>
      <c r="D229" s="55">
        <v>30203950</v>
      </c>
      <c r="E229" s="10" t="s">
        <v>113</v>
      </c>
      <c r="F229" s="77" t="str">
        <f>VLOOKUP($D229,Article!$B:$E,4,0)</f>
        <v>Bain de bouche</v>
      </c>
      <c r="G229" s="60" t="s">
        <v>41</v>
      </c>
      <c r="H229" s="60" t="s">
        <v>22</v>
      </c>
      <c r="I229" s="56">
        <v>43</v>
      </c>
      <c r="J229" s="56">
        <v>1</v>
      </c>
      <c r="M229" s="56"/>
      <c r="N229" s="70">
        <v>0.33</v>
      </c>
      <c r="P229" s="56">
        <v>216</v>
      </c>
      <c r="R229" s="10" t="s">
        <v>89</v>
      </c>
      <c r="S229" s="76">
        <v>27</v>
      </c>
      <c r="T229" s="55" t="s">
        <v>98</v>
      </c>
      <c r="U229" s="10">
        <v>0</v>
      </c>
      <c r="V229" s="13">
        <v>0</v>
      </c>
      <c r="W229" s="62">
        <v>42741</v>
      </c>
      <c r="X229" s="49" t="s">
        <v>232</v>
      </c>
      <c r="Y229" s="13">
        <v>216</v>
      </c>
      <c r="Z229" s="17">
        <v>0</v>
      </c>
      <c r="AB229" s="62">
        <v>43031</v>
      </c>
      <c r="AC229" s="62">
        <v>42741</v>
      </c>
    </row>
    <row r="230" spans="1:29" x14ac:dyDescent="0.25">
      <c r="A230" s="51">
        <v>2017</v>
      </c>
      <c r="B230" s="41" t="s">
        <v>103</v>
      </c>
      <c r="C230" s="60" t="s">
        <v>24</v>
      </c>
      <c r="D230" s="55">
        <v>30203960</v>
      </c>
      <c r="E230" s="10" t="s">
        <v>114</v>
      </c>
      <c r="F230" s="77" t="str">
        <f>VLOOKUP($D230,Article!$B:$E,4,0)</f>
        <v>Bain de bouche</v>
      </c>
      <c r="G230" s="60" t="s">
        <v>41</v>
      </c>
      <c r="H230" s="60" t="s">
        <v>22</v>
      </c>
      <c r="I230" s="56">
        <v>43</v>
      </c>
      <c r="J230" s="56">
        <v>1</v>
      </c>
      <c r="M230" s="56"/>
      <c r="N230" s="70">
        <v>0.33</v>
      </c>
      <c r="P230" s="56">
        <v>540</v>
      </c>
      <c r="R230" s="10" t="s">
        <v>88</v>
      </c>
      <c r="S230" s="76">
        <v>54</v>
      </c>
      <c r="T230" s="55" t="s">
        <v>95</v>
      </c>
      <c r="U230" s="10">
        <v>0</v>
      </c>
      <c r="V230" s="13">
        <v>0</v>
      </c>
      <c r="W230" s="62">
        <v>42741</v>
      </c>
      <c r="X230" s="49" t="s">
        <v>233</v>
      </c>
      <c r="Y230" s="13">
        <v>540</v>
      </c>
      <c r="Z230" s="17">
        <v>0</v>
      </c>
      <c r="AB230" s="62">
        <v>43031</v>
      </c>
      <c r="AC230" s="62">
        <v>42741</v>
      </c>
    </row>
    <row r="231" spans="1:29" x14ac:dyDescent="0.25">
      <c r="A231" s="51">
        <v>2017</v>
      </c>
      <c r="B231" s="40" t="s">
        <v>104</v>
      </c>
      <c r="C231" s="60" t="s">
        <v>24</v>
      </c>
      <c r="D231" s="53">
        <v>30205029</v>
      </c>
      <c r="E231" s="10" t="s">
        <v>115</v>
      </c>
      <c r="F231" s="77" t="str">
        <f>VLOOKUP($D231,Article!$B:$E,4,0)</f>
        <v>Bain de bouche</v>
      </c>
      <c r="G231" s="60" t="s">
        <v>41</v>
      </c>
      <c r="H231" s="60" t="s">
        <v>22</v>
      </c>
      <c r="I231" s="56">
        <v>43</v>
      </c>
      <c r="J231" s="56">
        <v>1</v>
      </c>
      <c r="M231" s="56"/>
      <c r="N231" s="70">
        <v>0.12</v>
      </c>
      <c r="P231" s="56">
        <v>0</v>
      </c>
      <c r="R231" s="10" t="s">
        <v>89</v>
      </c>
      <c r="S231" s="76">
        <v>0</v>
      </c>
      <c r="T231" s="55" t="s">
        <v>96</v>
      </c>
      <c r="U231" s="10">
        <v>0</v>
      </c>
      <c r="V231" s="13">
        <v>0</v>
      </c>
      <c r="W231" s="62">
        <v>42741</v>
      </c>
      <c r="X231" s="49" t="s">
        <v>234</v>
      </c>
      <c r="Y231" s="13">
        <v>0</v>
      </c>
      <c r="Z231" s="17" t="e">
        <v>#DIV/0!</v>
      </c>
      <c r="AB231" s="62">
        <v>43031</v>
      </c>
      <c r="AC231" s="62">
        <v>42741</v>
      </c>
    </row>
    <row r="232" spans="1:29" x14ac:dyDescent="0.25">
      <c r="A232" s="51">
        <v>2017</v>
      </c>
      <c r="B232" s="41" t="s">
        <v>105</v>
      </c>
      <c r="C232" s="60" t="s">
        <v>24</v>
      </c>
      <c r="D232" s="53">
        <v>30218310</v>
      </c>
      <c r="E232" s="10" t="s">
        <v>116</v>
      </c>
      <c r="F232" s="77" t="str">
        <f>VLOOKUP($D232,Article!$B:$E,4,0)</f>
        <v>Bain de bouche</v>
      </c>
      <c r="G232" s="60" t="s">
        <v>41</v>
      </c>
      <c r="H232" s="60" t="s">
        <v>22</v>
      </c>
      <c r="I232" s="56">
        <v>43</v>
      </c>
      <c r="J232" s="56">
        <v>1</v>
      </c>
      <c r="M232" s="56"/>
      <c r="N232" s="70">
        <v>0.22</v>
      </c>
      <c r="P232" s="56">
        <v>470</v>
      </c>
      <c r="R232" s="10" t="s">
        <v>88</v>
      </c>
      <c r="S232" s="76">
        <v>47</v>
      </c>
      <c r="T232" s="55" t="s">
        <v>97</v>
      </c>
      <c r="U232" s="10">
        <v>0</v>
      </c>
      <c r="V232" s="13">
        <v>0</v>
      </c>
      <c r="W232" s="62">
        <v>42741</v>
      </c>
      <c r="X232" s="49" t="s">
        <v>235</v>
      </c>
      <c r="Y232" s="13">
        <v>470</v>
      </c>
      <c r="Z232" s="17">
        <v>0</v>
      </c>
      <c r="AB232" s="62">
        <v>43031</v>
      </c>
      <c r="AC232" s="62">
        <v>42741</v>
      </c>
    </row>
    <row r="233" spans="1:29" x14ac:dyDescent="0.25">
      <c r="A233" s="51">
        <v>2017</v>
      </c>
      <c r="B233" s="41" t="s">
        <v>99</v>
      </c>
      <c r="C233" s="60" t="s">
        <v>24</v>
      </c>
      <c r="D233" s="55">
        <v>30200080</v>
      </c>
      <c r="E233" s="10" t="s">
        <v>106</v>
      </c>
      <c r="F233" s="77" t="str">
        <f>VLOOKUP($D233,Article!$B:$E,4,0)</f>
        <v>Dentrifice</v>
      </c>
      <c r="G233" s="60" t="s">
        <v>41</v>
      </c>
      <c r="H233" s="60" t="s">
        <v>22</v>
      </c>
      <c r="I233" s="56">
        <v>43</v>
      </c>
      <c r="J233" s="56">
        <v>1</v>
      </c>
      <c r="M233" s="56"/>
      <c r="N233" s="70">
        <v>0.25</v>
      </c>
      <c r="P233" s="56">
        <v>50</v>
      </c>
      <c r="R233" s="10" t="s">
        <v>89</v>
      </c>
      <c r="S233" s="76">
        <v>6.3</v>
      </c>
      <c r="T233" s="55" t="s">
        <v>98</v>
      </c>
      <c r="U233" s="10">
        <v>0</v>
      </c>
      <c r="V233" s="13">
        <v>0</v>
      </c>
      <c r="W233" s="62">
        <v>42741</v>
      </c>
      <c r="X233" s="49" t="s">
        <v>159</v>
      </c>
      <c r="Y233" s="13">
        <v>50</v>
      </c>
      <c r="Z233" s="17">
        <v>0</v>
      </c>
      <c r="AB233" s="62">
        <v>43031</v>
      </c>
      <c r="AC233" s="62">
        <v>42741</v>
      </c>
    </row>
    <row r="234" spans="1:29" x14ac:dyDescent="0.25">
      <c r="A234" s="51">
        <v>2017</v>
      </c>
      <c r="B234" s="40" t="s">
        <v>100</v>
      </c>
      <c r="C234" s="60" t="s">
        <v>24</v>
      </c>
      <c r="D234" s="55">
        <v>30200100</v>
      </c>
      <c r="E234" s="10" t="s">
        <v>139</v>
      </c>
      <c r="F234" s="77" t="str">
        <f>VLOOKUP($D234,Article!$B:$E,4,0)</f>
        <v>Dentrifice</v>
      </c>
      <c r="G234" s="60" t="s">
        <v>41</v>
      </c>
      <c r="H234" s="60" t="s">
        <v>22</v>
      </c>
      <c r="I234" s="56">
        <v>43</v>
      </c>
      <c r="J234" s="56">
        <v>1</v>
      </c>
      <c r="M234" s="56"/>
      <c r="N234" s="70">
        <v>0.25</v>
      </c>
      <c r="P234" s="56">
        <v>122</v>
      </c>
      <c r="R234" s="10" t="s">
        <v>89</v>
      </c>
      <c r="S234" s="76">
        <v>15.299999999999999</v>
      </c>
      <c r="T234" s="55" t="s">
        <v>95</v>
      </c>
      <c r="U234" s="10">
        <v>0</v>
      </c>
      <c r="V234" s="13">
        <v>0</v>
      </c>
      <c r="W234" s="62">
        <v>42741</v>
      </c>
      <c r="X234" s="49" t="s">
        <v>160</v>
      </c>
      <c r="Y234" s="13">
        <v>122</v>
      </c>
      <c r="Z234" s="17">
        <v>0</v>
      </c>
      <c r="AB234" s="62">
        <v>43031</v>
      </c>
      <c r="AC234" s="62">
        <v>42741</v>
      </c>
    </row>
    <row r="235" spans="1:29" x14ac:dyDescent="0.25">
      <c r="A235" s="51">
        <v>2017</v>
      </c>
      <c r="B235" s="41" t="s">
        <v>101</v>
      </c>
      <c r="C235" s="60" t="s">
        <v>24</v>
      </c>
      <c r="D235" s="55">
        <v>30200110</v>
      </c>
      <c r="E235" s="10" t="s">
        <v>108</v>
      </c>
      <c r="F235" s="77" t="str">
        <f>VLOOKUP($D235,Article!$B:$E,4,0)</f>
        <v>Dentrifice</v>
      </c>
      <c r="G235" s="60" t="s">
        <v>41</v>
      </c>
      <c r="H235" s="60" t="s">
        <v>22</v>
      </c>
      <c r="I235" s="56">
        <v>43</v>
      </c>
      <c r="J235" s="56">
        <v>1</v>
      </c>
      <c r="M235" s="56"/>
      <c r="N235" s="70">
        <v>0.25</v>
      </c>
      <c r="P235" s="56">
        <v>730</v>
      </c>
      <c r="R235" s="10" t="s">
        <v>88</v>
      </c>
      <c r="S235" s="76">
        <v>73</v>
      </c>
      <c r="T235" s="55" t="s">
        <v>96</v>
      </c>
      <c r="U235" s="10">
        <v>0</v>
      </c>
      <c r="V235" s="13">
        <v>0</v>
      </c>
      <c r="W235" s="62">
        <v>42741</v>
      </c>
      <c r="X235" s="49" t="s">
        <v>161</v>
      </c>
      <c r="Y235" s="13">
        <v>730</v>
      </c>
      <c r="Z235" s="17">
        <v>0</v>
      </c>
      <c r="AB235" s="62">
        <v>43031</v>
      </c>
      <c r="AC235" s="62">
        <v>42741</v>
      </c>
    </row>
    <row r="236" spans="1:29" x14ac:dyDescent="0.25">
      <c r="A236" s="51">
        <v>2017</v>
      </c>
      <c r="B236" s="41" t="s">
        <v>102</v>
      </c>
      <c r="C236" s="60" t="s">
        <v>24</v>
      </c>
      <c r="D236" s="55">
        <v>30203910</v>
      </c>
      <c r="E236" s="10" t="s">
        <v>142</v>
      </c>
      <c r="F236" s="77" t="str">
        <f>VLOOKUP($D236,Article!$B:$E,4,0)</f>
        <v>Dentrifice</v>
      </c>
      <c r="G236" s="60" t="s">
        <v>41</v>
      </c>
      <c r="H236" s="60" t="s">
        <v>22</v>
      </c>
      <c r="I236" s="56">
        <v>43</v>
      </c>
      <c r="J236" s="56">
        <v>1</v>
      </c>
      <c r="M236" s="56"/>
      <c r="N236" s="70">
        <v>0.25</v>
      </c>
      <c r="P236" s="56">
        <v>770</v>
      </c>
      <c r="R236" s="10" t="s">
        <v>88</v>
      </c>
      <c r="S236" s="76">
        <v>77</v>
      </c>
      <c r="T236" s="55" t="s">
        <v>97</v>
      </c>
      <c r="U236" s="10">
        <v>0</v>
      </c>
      <c r="V236" s="13">
        <v>0</v>
      </c>
      <c r="W236" s="62">
        <v>42741</v>
      </c>
      <c r="X236" s="49" t="s">
        <v>162</v>
      </c>
      <c r="Y236" s="13">
        <v>770</v>
      </c>
      <c r="Z236" s="17">
        <v>0</v>
      </c>
      <c r="AB236" s="62">
        <v>43031</v>
      </c>
      <c r="AC236" s="62">
        <v>42741</v>
      </c>
    </row>
    <row r="237" spans="1:29" x14ac:dyDescent="0.25">
      <c r="A237" s="51">
        <v>2017</v>
      </c>
      <c r="B237" s="41" t="s">
        <v>103</v>
      </c>
      <c r="C237" s="60" t="s">
        <v>24</v>
      </c>
      <c r="D237" s="55">
        <v>30203919</v>
      </c>
      <c r="E237" s="10" t="s">
        <v>110</v>
      </c>
      <c r="F237" s="77" t="str">
        <f>VLOOKUP($D237,Article!$B:$E,4,0)</f>
        <v>Brosse à dent</v>
      </c>
      <c r="G237" s="60" t="s">
        <v>41</v>
      </c>
      <c r="H237" s="60" t="s">
        <v>22</v>
      </c>
      <c r="I237" s="56">
        <v>43</v>
      </c>
      <c r="J237" s="56">
        <v>1</v>
      </c>
      <c r="M237" s="56"/>
      <c r="N237" s="70">
        <v>0.12</v>
      </c>
      <c r="P237" s="56">
        <v>2510</v>
      </c>
      <c r="R237" s="10" t="s">
        <v>88</v>
      </c>
      <c r="S237" s="76">
        <v>251</v>
      </c>
      <c r="T237" s="55" t="s">
        <v>98</v>
      </c>
      <c r="U237" s="10">
        <v>0</v>
      </c>
      <c r="V237" s="13">
        <v>0</v>
      </c>
      <c r="W237" s="62">
        <v>42741</v>
      </c>
      <c r="X237" s="49" t="s">
        <v>163</v>
      </c>
      <c r="Y237" s="13">
        <v>2510</v>
      </c>
      <c r="Z237" s="17">
        <v>0</v>
      </c>
      <c r="AB237" s="62">
        <v>43031</v>
      </c>
      <c r="AC237" s="62">
        <v>42741</v>
      </c>
    </row>
    <row r="238" spans="1:29" x14ac:dyDescent="0.25">
      <c r="A238" s="51">
        <v>2017</v>
      </c>
      <c r="B238" s="40" t="s">
        <v>104</v>
      </c>
      <c r="C238" s="60" t="s">
        <v>24</v>
      </c>
      <c r="D238" s="55">
        <v>30203920</v>
      </c>
      <c r="E238" s="10" t="s">
        <v>111</v>
      </c>
      <c r="F238" s="77" t="str">
        <f>VLOOKUP($D238,Article!$B:$E,4,0)</f>
        <v>Brosse à dent</v>
      </c>
      <c r="G238" s="60" t="s">
        <v>41</v>
      </c>
      <c r="H238" s="60" t="s">
        <v>22</v>
      </c>
      <c r="I238" s="56">
        <v>43</v>
      </c>
      <c r="J238" s="56">
        <v>1</v>
      </c>
      <c r="M238" s="56"/>
      <c r="N238" s="70">
        <v>0.25</v>
      </c>
      <c r="P238" s="56">
        <v>444</v>
      </c>
      <c r="R238" s="10" t="s">
        <v>89</v>
      </c>
      <c r="S238" s="76">
        <v>55.5</v>
      </c>
      <c r="T238" s="55" t="s">
        <v>95</v>
      </c>
      <c r="U238" s="10">
        <v>0</v>
      </c>
      <c r="V238" s="13">
        <v>0</v>
      </c>
      <c r="W238" s="62">
        <v>42741</v>
      </c>
      <c r="X238" s="49" t="s">
        <v>164</v>
      </c>
      <c r="Y238" s="13">
        <v>444</v>
      </c>
      <c r="Z238" s="17">
        <v>0</v>
      </c>
      <c r="AB238" s="62">
        <v>43031</v>
      </c>
      <c r="AC238" s="62">
        <v>42741</v>
      </c>
    </row>
    <row r="239" spans="1:29" x14ac:dyDescent="0.25">
      <c r="A239" s="51">
        <v>2017</v>
      </c>
      <c r="B239" s="41" t="s">
        <v>105</v>
      </c>
      <c r="C239" s="60" t="s">
        <v>24</v>
      </c>
      <c r="D239" s="55">
        <v>30203940</v>
      </c>
      <c r="E239" s="10" t="s">
        <v>112</v>
      </c>
      <c r="F239" s="77" t="str">
        <f>VLOOKUP($D239,Article!$B:$E,4,0)</f>
        <v>Brosse à dent</v>
      </c>
      <c r="G239" s="60" t="s">
        <v>41</v>
      </c>
      <c r="H239" s="60" t="s">
        <v>22</v>
      </c>
      <c r="I239" s="56">
        <v>43</v>
      </c>
      <c r="J239" s="56">
        <v>1</v>
      </c>
      <c r="M239" s="56"/>
      <c r="N239" s="70">
        <v>0.12</v>
      </c>
      <c r="P239" s="56">
        <v>430</v>
      </c>
      <c r="R239" s="10" t="s">
        <v>89</v>
      </c>
      <c r="S239" s="76">
        <v>53.800000000000004</v>
      </c>
      <c r="T239" s="55" t="s">
        <v>96</v>
      </c>
      <c r="U239" s="10">
        <v>0</v>
      </c>
      <c r="V239" s="13">
        <v>0</v>
      </c>
      <c r="W239" s="62">
        <v>42741</v>
      </c>
      <c r="X239" s="49" t="s">
        <v>165</v>
      </c>
      <c r="Y239" s="13">
        <v>430</v>
      </c>
      <c r="Z239" s="17">
        <v>0</v>
      </c>
      <c r="AB239" s="62">
        <v>43031</v>
      </c>
      <c r="AC239" s="62">
        <v>42741</v>
      </c>
    </row>
    <row r="240" spans="1:29" x14ac:dyDescent="0.25">
      <c r="A240" s="51">
        <v>2017</v>
      </c>
      <c r="B240" s="41" t="s">
        <v>99</v>
      </c>
      <c r="C240" s="60" t="s">
        <v>24</v>
      </c>
      <c r="D240" s="55">
        <v>30203950</v>
      </c>
      <c r="E240" s="10" t="s">
        <v>113</v>
      </c>
      <c r="F240" s="77" t="str">
        <f>VLOOKUP($D240,Article!$B:$E,4,0)</f>
        <v>Bain de bouche</v>
      </c>
      <c r="G240" s="60" t="s">
        <v>41</v>
      </c>
      <c r="H240" s="60" t="s">
        <v>22</v>
      </c>
      <c r="I240" s="56">
        <v>43</v>
      </c>
      <c r="J240" s="56">
        <v>1</v>
      </c>
      <c r="M240" s="56"/>
      <c r="N240" s="70">
        <v>0.12</v>
      </c>
      <c r="P240" s="56">
        <v>1240</v>
      </c>
      <c r="R240" s="10" t="s">
        <v>88</v>
      </c>
      <c r="S240" s="76">
        <v>124</v>
      </c>
      <c r="T240" s="55" t="s">
        <v>97</v>
      </c>
      <c r="U240" s="10">
        <v>0</v>
      </c>
      <c r="V240" s="13">
        <v>0</v>
      </c>
      <c r="W240" s="62">
        <v>42741</v>
      </c>
      <c r="X240" s="49" t="s">
        <v>166</v>
      </c>
      <c r="Y240" s="13">
        <v>1240</v>
      </c>
      <c r="Z240" s="17">
        <v>0</v>
      </c>
      <c r="AB240" s="62">
        <v>43031</v>
      </c>
      <c r="AC240" s="62">
        <v>42741</v>
      </c>
    </row>
    <row r="241" spans="1:29" x14ac:dyDescent="0.25">
      <c r="A241" s="51">
        <v>2017</v>
      </c>
      <c r="B241" s="40" t="s">
        <v>100</v>
      </c>
      <c r="C241" s="60" t="s">
        <v>24</v>
      </c>
      <c r="D241" s="55">
        <v>30203960</v>
      </c>
      <c r="E241" s="10" t="s">
        <v>114</v>
      </c>
      <c r="F241" s="77" t="str">
        <f>VLOOKUP($D241,Article!$B:$E,4,0)</f>
        <v>Bain de bouche</v>
      </c>
      <c r="G241" s="60" t="s">
        <v>41</v>
      </c>
      <c r="H241" s="60" t="s">
        <v>22</v>
      </c>
      <c r="I241" s="56">
        <v>43</v>
      </c>
      <c r="J241" s="56">
        <v>1</v>
      </c>
      <c r="M241" s="56"/>
      <c r="N241" s="70">
        <v>0.33</v>
      </c>
      <c r="P241" s="56">
        <v>50</v>
      </c>
      <c r="R241" s="10" t="s">
        <v>90</v>
      </c>
      <c r="S241" s="76">
        <v>8.4</v>
      </c>
      <c r="T241" s="55" t="s">
        <v>98</v>
      </c>
      <c r="U241" s="10">
        <v>0</v>
      </c>
      <c r="V241" s="13">
        <v>0</v>
      </c>
      <c r="W241" s="62">
        <v>42741</v>
      </c>
      <c r="X241" s="49" t="s">
        <v>167</v>
      </c>
      <c r="Y241" s="13">
        <v>50</v>
      </c>
      <c r="Z241" s="17">
        <v>0</v>
      </c>
      <c r="AB241" s="62">
        <v>43031</v>
      </c>
      <c r="AC241" s="62">
        <v>42741</v>
      </c>
    </row>
    <row r="242" spans="1:29" x14ac:dyDescent="0.25">
      <c r="A242" s="8">
        <v>2017</v>
      </c>
      <c r="B242" s="41" t="s">
        <v>101</v>
      </c>
      <c r="C242" s="9" t="s">
        <v>16</v>
      </c>
      <c r="D242" s="53">
        <v>30205029</v>
      </c>
      <c r="E242" s="10" t="s">
        <v>115</v>
      </c>
      <c r="F242" s="77" t="str">
        <f>VLOOKUP($D242,Article!$B:$E,4,0)</f>
        <v>Bain de bouche</v>
      </c>
      <c r="G242" s="60" t="s">
        <v>41</v>
      </c>
      <c r="H242" s="60" t="s">
        <v>22</v>
      </c>
      <c r="I242" s="56">
        <v>50</v>
      </c>
      <c r="J242" s="56">
        <v>2</v>
      </c>
      <c r="M242" s="56"/>
      <c r="N242" s="70">
        <v>0.2</v>
      </c>
      <c r="P242" s="56">
        <v>1060</v>
      </c>
      <c r="R242" s="10" t="s">
        <v>91</v>
      </c>
      <c r="S242" s="76">
        <v>88.399999999999991</v>
      </c>
      <c r="T242" s="55" t="s">
        <v>95</v>
      </c>
      <c r="U242" s="10">
        <v>0</v>
      </c>
      <c r="V242" s="13">
        <v>0</v>
      </c>
      <c r="W242" s="62">
        <v>42748</v>
      </c>
      <c r="X242" s="49" t="s">
        <v>168</v>
      </c>
      <c r="Y242" s="13">
        <v>1060</v>
      </c>
      <c r="Z242" s="17">
        <v>0</v>
      </c>
      <c r="AB242" s="62">
        <v>43080</v>
      </c>
      <c r="AC242" s="62">
        <v>42748</v>
      </c>
    </row>
    <row r="243" spans="1:29" x14ac:dyDescent="0.25">
      <c r="A243" s="51">
        <v>2017</v>
      </c>
      <c r="B243" s="41" t="s">
        <v>102</v>
      </c>
      <c r="C243" s="60" t="s">
        <v>16</v>
      </c>
      <c r="D243" s="53">
        <v>30218310</v>
      </c>
      <c r="E243" s="10" t="s">
        <v>116</v>
      </c>
      <c r="F243" s="77" t="str">
        <f>VLOOKUP($D243,Article!$B:$E,4,0)</f>
        <v>Bain de bouche</v>
      </c>
      <c r="G243" s="60" t="s">
        <v>41</v>
      </c>
      <c r="H243" s="60" t="s">
        <v>22</v>
      </c>
      <c r="I243" s="56">
        <v>50</v>
      </c>
      <c r="J243" s="56">
        <v>2</v>
      </c>
      <c r="M243" s="56"/>
      <c r="N243" s="70">
        <v>0.25</v>
      </c>
      <c r="P243" s="56">
        <v>2082</v>
      </c>
      <c r="R243" s="10" t="s">
        <v>88</v>
      </c>
      <c r="S243" s="76">
        <v>208.2</v>
      </c>
      <c r="T243" s="55" t="s">
        <v>96</v>
      </c>
      <c r="U243" s="10">
        <v>0</v>
      </c>
      <c r="V243" s="13">
        <v>0</v>
      </c>
      <c r="W243" s="62">
        <v>42748</v>
      </c>
      <c r="X243" s="49" t="s">
        <v>169</v>
      </c>
      <c r="Y243" s="13">
        <v>2082</v>
      </c>
      <c r="Z243" s="17">
        <v>0</v>
      </c>
      <c r="AB243" s="62">
        <v>43080</v>
      </c>
      <c r="AC243" s="62">
        <v>42748</v>
      </c>
    </row>
    <row r="244" spans="1:29" x14ac:dyDescent="0.25">
      <c r="A244" s="51">
        <v>2017</v>
      </c>
      <c r="B244" s="41" t="s">
        <v>103</v>
      </c>
      <c r="C244" s="60" t="s">
        <v>16</v>
      </c>
      <c r="D244" s="55">
        <v>30200080</v>
      </c>
      <c r="E244" s="10" t="s">
        <v>106</v>
      </c>
      <c r="F244" s="77" t="str">
        <f>VLOOKUP($D244,Article!$B:$E,4,0)</f>
        <v>Dentrifice</v>
      </c>
      <c r="G244" s="60" t="s">
        <v>41</v>
      </c>
      <c r="H244" s="60" t="s">
        <v>22</v>
      </c>
      <c r="I244" s="56">
        <v>50</v>
      </c>
      <c r="J244" s="56">
        <v>2</v>
      </c>
      <c r="M244" s="56"/>
      <c r="N244" s="70">
        <v>0.1</v>
      </c>
      <c r="P244" s="56">
        <v>403</v>
      </c>
      <c r="R244" s="10" t="s">
        <v>88</v>
      </c>
      <c r="S244" s="76">
        <v>40.299999999999997</v>
      </c>
      <c r="T244" s="55" t="s">
        <v>97</v>
      </c>
      <c r="U244" s="10">
        <v>0</v>
      </c>
      <c r="V244" s="13">
        <v>0</v>
      </c>
      <c r="W244" s="62">
        <v>42748</v>
      </c>
      <c r="X244" s="49" t="s">
        <v>170</v>
      </c>
      <c r="Y244" s="13">
        <v>403</v>
      </c>
      <c r="Z244" s="17">
        <v>0</v>
      </c>
      <c r="AB244" s="62">
        <v>43080</v>
      </c>
      <c r="AC244" s="62">
        <v>42748</v>
      </c>
    </row>
    <row r="245" spans="1:29" x14ac:dyDescent="0.25">
      <c r="A245" s="8">
        <v>2017</v>
      </c>
      <c r="B245" s="40" t="s">
        <v>104</v>
      </c>
      <c r="C245" s="9" t="s">
        <v>13</v>
      </c>
      <c r="D245" s="55">
        <v>30200100</v>
      </c>
      <c r="E245" s="10" t="s">
        <v>140</v>
      </c>
      <c r="F245" s="77" t="str">
        <f>VLOOKUP($D245,Article!$B:$E,4,0)</f>
        <v>Dentrifice</v>
      </c>
      <c r="G245" s="60" t="s">
        <v>41</v>
      </c>
      <c r="H245" s="60" t="s">
        <v>22</v>
      </c>
      <c r="I245" s="56">
        <v>2</v>
      </c>
      <c r="J245" s="56">
        <v>6</v>
      </c>
      <c r="M245" s="56"/>
      <c r="N245" s="70">
        <v>0.1</v>
      </c>
      <c r="P245" s="56">
        <v>756</v>
      </c>
      <c r="R245" s="10" t="s">
        <v>88</v>
      </c>
      <c r="S245" s="76">
        <v>75.599999999999994</v>
      </c>
      <c r="T245" s="55" t="s">
        <v>98</v>
      </c>
      <c r="U245" s="10">
        <v>720</v>
      </c>
      <c r="V245" s="13">
        <v>720</v>
      </c>
      <c r="W245" s="62">
        <v>42776</v>
      </c>
      <c r="X245" s="49" t="s">
        <v>171</v>
      </c>
      <c r="Y245" s="13">
        <v>36</v>
      </c>
      <c r="Z245" s="17">
        <v>0.95238095238095233</v>
      </c>
      <c r="AB245" s="62">
        <v>42744</v>
      </c>
      <c r="AC245" s="62">
        <v>42776</v>
      </c>
    </row>
    <row r="246" spans="1:29" x14ac:dyDescent="0.25">
      <c r="A246" s="51">
        <v>2017</v>
      </c>
      <c r="B246" s="41" t="s">
        <v>105</v>
      </c>
      <c r="C246" s="60" t="s">
        <v>13</v>
      </c>
      <c r="D246" s="55">
        <v>30200110</v>
      </c>
      <c r="E246" s="10" t="s">
        <v>108</v>
      </c>
      <c r="F246" s="77" t="str">
        <f>VLOOKUP($D246,Article!$B:$E,4,0)</f>
        <v>Dentrifice</v>
      </c>
      <c r="G246" s="60" t="s">
        <v>41</v>
      </c>
      <c r="H246" s="60" t="s">
        <v>22</v>
      </c>
      <c r="I246" s="56">
        <v>2</v>
      </c>
      <c r="J246" s="56">
        <v>6</v>
      </c>
      <c r="M246" s="56"/>
      <c r="N246" s="70">
        <v>0.1</v>
      </c>
      <c r="P246" s="56">
        <v>280</v>
      </c>
      <c r="R246" s="10" t="s">
        <v>88</v>
      </c>
      <c r="S246" s="76">
        <v>28</v>
      </c>
      <c r="T246" s="55" t="s">
        <v>95</v>
      </c>
      <c r="U246" s="10">
        <v>270</v>
      </c>
      <c r="V246" s="13">
        <v>270</v>
      </c>
      <c r="W246" s="62">
        <v>42776</v>
      </c>
      <c r="X246" s="49" t="s">
        <v>172</v>
      </c>
      <c r="Y246" s="13">
        <v>10</v>
      </c>
      <c r="Z246" s="17">
        <v>0.9642857142857143</v>
      </c>
      <c r="AB246" s="62">
        <v>42744</v>
      </c>
      <c r="AC246" s="62">
        <v>42776</v>
      </c>
    </row>
    <row r="247" spans="1:29" x14ac:dyDescent="0.25">
      <c r="A247" s="51">
        <v>2017</v>
      </c>
      <c r="B247" s="41" t="s">
        <v>99</v>
      </c>
      <c r="C247" s="60" t="s">
        <v>13</v>
      </c>
      <c r="D247" s="55">
        <v>30203910</v>
      </c>
      <c r="E247" s="10" t="s">
        <v>143</v>
      </c>
      <c r="F247" s="77" t="str">
        <f>VLOOKUP($D247,Article!$B:$E,4,0)</f>
        <v>Dentrifice</v>
      </c>
      <c r="G247" s="60" t="s">
        <v>41</v>
      </c>
      <c r="H247" s="60" t="s">
        <v>22</v>
      </c>
      <c r="I247" s="56">
        <v>2</v>
      </c>
      <c r="J247" s="56">
        <v>6</v>
      </c>
      <c r="M247" s="56"/>
      <c r="N247" s="5" t="s">
        <v>80</v>
      </c>
      <c r="P247" s="56">
        <v>1000</v>
      </c>
      <c r="R247" s="10" t="s">
        <v>89</v>
      </c>
      <c r="S247" s="76">
        <v>125</v>
      </c>
      <c r="T247" s="55" t="s">
        <v>96</v>
      </c>
      <c r="U247" s="10">
        <v>1000</v>
      </c>
      <c r="V247" s="13">
        <v>1000</v>
      </c>
      <c r="W247" s="62">
        <v>42776</v>
      </c>
      <c r="X247" s="49" t="s">
        <v>173</v>
      </c>
      <c r="Y247" s="13">
        <v>0</v>
      </c>
      <c r="Z247" s="17">
        <v>1</v>
      </c>
      <c r="AB247" s="62">
        <v>42744</v>
      </c>
      <c r="AC247" s="62">
        <v>42776</v>
      </c>
    </row>
    <row r="248" spans="1:29" x14ac:dyDescent="0.25">
      <c r="A248" s="51">
        <v>2017</v>
      </c>
      <c r="B248" s="40" t="s">
        <v>100</v>
      </c>
      <c r="C248" s="60" t="s">
        <v>13</v>
      </c>
      <c r="D248" s="55">
        <v>30203919</v>
      </c>
      <c r="E248" s="10" t="s">
        <v>110</v>
      </c>
      <c r="F248" s="77" t="str">
        <f>VLOOKUP($D248,Article!$B:$E,4,0)</f>
        <v>Brosse à dent</v>
      </c>
      <c r="G248" s="60" t="s">
        <v>41</v>
      </c>
      <c r="H248" s="60" t="s">
        <v>22</v>
      </c>
      <c r="I248" s="56">
        <v>2</v>
      </c>
      <c r="J248" s="56">
        <v>6</v>
      </c>
      <c r="M248" s="56"/>
      <c r="N248" s="5" t="s">
        <v>80</v>
      </c>
      <c r="P248" s="56">
        <v>1000</v>
      </c>
      <c r="R248" s="10" t="s">
        <v>89</v>
      </c>
      <c r="S248" s="76">
        <v>125</v>
      </c>
      <c r="T248" s="55" t="s">
        <v>97</v>
      </c>
      <c r="U248" s="10">
        <v>1000</v>
      </c>
      <c r="V248" s="13">
        <v>1000</v>
      </c>
      <c r="W248" s="62">
        <v>42776</v>
      </c>
      <c r="X248" s="49" t="s">
        <v>174</v>
      </c>
      <c r="Y248" s="13">
        <v>0</v>
      </c>
      <c r="Z248" s="17">
        <v>1</v>
      </c>
      <c r="AB248" s="62">
        <v>42744</v>
      </c>
      <c r="AC248" s="62">
        <v>42776</v>
      </c>
    </row>
    <row r="249" spans="1:29" x14ac:dyDescent="0.25">
      <c r="A249" s="51">
        <v>2017</v>
      </c>
      <c r="B249" s="41" t="s">
        <v>101</v>
      </c>
      <c r="C249" s="60" t="s">
        <v>13</v>
      </c>
      <c r="D249" s="55">
        <v>30203920</v>
      </c>
      <c r="E249" s="10" t="s">
        <v>111</v>
      </c>
      <c r="F249" s="10" t="str">
        <f>VLOOKUP($D249,Article!$B:$E,4,0)</f>
        <v>Brosse à dent</v>
      </c>
      <c r="G249" s="60" t="s">
        <v>41</v>
      </c>
      <c r="H249" s="60" t="s">
        <v>22</v>
      </c>
      <c r="I249" s="56">
        <v>2</v>
      </c>
      <c r="J249" s="56">
        <v>6</v>
      </c>
      <c r="M249" s="56"/>
      <c r="N249" s="70">
        <v>0.1</v>
      </c>
      <c r="P249" s="56">
        <v>650</v>
      </c>
      <c r="R249" s="10" t="s">
        <v>89</v>
      </c>
      <c r="S249" s="76">
        <v>81.3</v>
      </c>
      <c r="T249" s="55" t="s">
        <v>98</v>
      </c>
      <c r="U249" s="10">
        <v>624</v>
      </c>
      <c r="V249" s="13">
        <v>624</v>
      </c>
      <c r="W249" s="62">
        <v>42776</v>
      </c>
      <c r="X249" s="49" t="s">
        <v>175</v>
      </c>
      <c r="Y249" s="13">
        <v>26</v>
      </c>
      <c r="Z249" s="17">
        <v>0.96</v>
      </c>
      <c r="AB249" s="62">
        <v>42744</v>
      </c>
      <c r="AC249" s="62">
        <v>42776</v>
      </c>
    </row>
    <row r="250" spans="1:29" x14ac:dyDescent="0.25">
      <c r="A250" s="51">
        <v>2017</v>
      </c>
      <c r="B250" s="41" t="s">
        <v>102</v>
      </c>
      <c r="C250" s="60" t="s">
        <v>13</v>
      </c>
      <c r="D250" s="55">
        <v>30203940</v>
      </c>
      <c r="E250" s="10" t="s">
        <v>112</v>
      </c>
      <c r="F250" s="77" t="str">
        <f>VLOOKUP($D250,Article!$B:$E,4,0)</f>
        <v>Brosse à dent</v>
      </c>
      <c r="G250" s="60" t="s">
        <v>41</v>
      </c>
      <c r="H250" s="60" t="s">
        <v>22</v>
      </c>
      <c r="I250" s="56">
        <v>2</v>
      </c>
      <c r="J250" s="56">
        <v>6</v>
      </c>
      <c r="M250" s="56"/>
      <c r="N250" s="70">
        <v>0.1</v>
      </c>
      <c r="P250" s="56">
        <v>546</v>
      </c>
      <c r="R250" s="10" t="s">
        <v>88</v>
      </c>
      <c r="S250" s="76">
        <v>54.6</v>
      </c>
      <c r="T250" s="55" t="s">
        <v>95</v>
      </c>
      <c r="U250" s="10">
        <v>720</v>
      </c>
      <c r="V250" s="13">
        <v>720</v>
      </c>
      <c r="W250" s="62">
        <v>42776</v>
      </c>
      <c r="X250" s="49" t="s">
        <v>176</v>
      </c>
      <c r="Y250" s="13">
        <v>174</v>
      </c>
      <c r="Z250" s="17">
        <v>1.3186813186813187</v>
      </c>
      <c r="AB250" s="62">
        <v>42744</v>
      </c>
      <c r="AC250" s="62">
        <v>42776</v>
      </c>
    </row>
    <row r="251" spans="1:29" x14ac:dyDescent="0.25">
      <c r="A251" s="51">
        <v>2017</v>
      </c>
      <c r="B251" s="41" t="s">
        <v>103</v>
      </c>
      <c r="C251" s="60" t="s">
        <v>13</v>
      </c>
      <c r="D251" s="55">
        <v>30203950</v>
      </c>
      <c r="E251" s="10" t="s">
        <v>113</v>
      </c>
      <c r="F251" s="77" t="str">
        <f>VLOOKUP($D251,Article!$B:$E,4,0)</f>
        <v>Bain de bouche</v>
      </c>
      <c r="G251" s="60" t="s">
        <v>41</v>
      </c>
      <c r="H251" s="60" t="s">
        <v>22</v>
      </c>
      <c r="I251" s="56">
        <v>2</v>
      </c>
      <c r="J251" s="56">
        <v>6</v>
      </c>
      <c r="M251" s="56"/>
      <c r="N251" s="70">
        <v>0.15</v>
      </c>
      <c r="P251" s="56">
        <v>1033</v>
      </c>
      <c r="R251" s="10" t="s">
        <v>89</v>
      </c>
      <c r="S251" s="76">
        <v>129.19999999999999</v>
      </c>
      <c r="T251" s="55" t="s">
        <v>96</v>
      </c>
      <c r="U251" s="10">
        <v>1200</v>
      </c>
      <c r="V251" s="13">
        <v>1200</v>
      </c>
      <c r="W251" s="62">
        <v>42776</v>
      </c>
      <c r="X251" s="49" t="s">
        <v>177</v>
      </c>
      <c r="Y251" s="13">
        <v>167</v>
      </c>
      <c r="Z251" s="17">
        <v>1.1616650532429815</v>
      </c>
      <c r="AB251" s="62">
        <v>42744</v>
      </c>
      <c r="AC251" s="62">
        <v>42776</v>
      </c>
    </row>
    <row r="252" spans="1:29" x14ac:dyDescent="0.25">
      <c r="A252" s="51">
        <v>2017</v>
      </c>
      <c r="B252" s="40" t="s">
        <v>104</v>
      </c>
      <c r="C252" s="60" t="s">
        <v>13</v>
      </c>
      <c r="D252" s="55">
        <v>30203960</v>
      </c>
      <c r="E252" s="10" t="s">
        <v>114</v>
      </c>
      <c r="F252" s="77" t="str">
        <f>VLOOKUP($D252,Article!$B:$E,4,0)</f>
        <v>Bain de bouche</v>
      </c>
      <c r="G252" s="60" t="s">
        <v>41</v>
      </c>
      <c r="H252" s="60" t="s">
        <v>22</v>
      </c>
      <c r="I252" s="56">
        <v>2</v>
      </c>
      <c r="J252" s="56">
        <v>6</v>
      </c>
      <c r="M252" s="56"/>
      <c r="N252" s="70">
        <v>0.15</v>
      </c>
      <c r="P252" s="56">
        <v>1274</v>
      </c>
      <c r="R252" s="10" t="s">
        <v>88</v>
      </c>
      <c r="S252" s="76">
        <v>127.4</v>
      </c>
      <c r="T252" s="55" t="s">
        <v>97</v>
      </c>
      <c r="U252" s="10">
        <v>1280</v>
      </c>
      <c r="V252" s="13">
        <v>1280</v>
      </c>
      <c r="W252" s="62">
        <v>42776</v>
      </c>
      <c r="X252" s="49" t="s">
        <v>178</v>
      </c>
      <c r="Y252" s="13">
        <v>6</v>
      </c>
      <c r="Z252" s="17">
        <v>1.0047095761381475</v>
      </c>
      <c r="AB252" s="62">
        <v>42744</v>
      </c>
      <c r="AC252" s="62">
        <v>42776</v>
      </c>
    </row>
    <row r="253" spans="1:29" x14ac:dyDescent="0.25">
      <c r="A253" s="51">
        <v>2017</v>
      </c>
      <c r="B253" s="41" t="s">
        <v>105</v>
      </c>
      <c r="C253" s="60" t="s">
        <v>13</v>
      </c>
      <c r="D253" s="53">
        <v>30205029</v>
      </c>
      <c r="E253" s="10" t="s">
        <v>115</v>
      </c>
      <c r="F253" s="77" t="str">
        <f>VLOOKUP($D253,Article!$B:$E,4,0)</f>
        <v>Bain de bouche</v>
      </c>
      <c r="G253" s="60" t="s">
        <v>41</v>
      </c>
      <c r="H253" s="60" t="s">
        <v>22</v>
      </c>
      <c r="I253" s="56">
        <v>2</v>
      </c>
      <c r="J253" s="56">
        <v>6</v>
      </c>
      <c r="M253" s="56"/>
      <c r="N253" s="70">
        <v>0.15</v>
      </c>
      <c r="P253" s="56">
        <v>1204</v>
      </c>
      <c r="R253" s="10" t="s">
        <v>88</v>
      </c>
      <c r="S253" s="76">
        <v>120.4</v>
      </c>
      <c r="T253" s="55" t="s">
        <v>98</v>
      </c>
      <c r="U253" s="10">
        <v>960</v>
      </c>
      <c r="V253" s="13">
        <v>960</v>
      </c>
      <c r="W253" s="62">
        <v>42776</v>
      </c>
      <c r="X253" s="49" t="s">
        <v>179</v>
      </c>
      <c r="Y253" s="13">
        <v>244</v>
      </c>
      <c r="Z253" s="17">
        <v>0.79734219269102991</v>
      </c>
      <c r="AB253" s="62">
        <v>42744</v>
      </c>
      <c r="AC253" s="62">
        <v>42776</v>
      </c>
    </row>
    <row r="254" spans="1:29" x14ac:dyDescent="0.25">
      <c r="A254" s="51">
        <v>2017</v>
      </c>
      <c r="B254" s="41" t="s">
        <v>99</v>
      </c>
      <c r="C254" s="60" t="s">
        <v>13</v>
      </c>
      <c r="D254" s="53">
        <v>30218310</v>
      </c>
      <c r="E254" s="10" t="s">
        <v>116</v>
      </c>
      <c r="F254" s="77" t="str">
        <f>VLOOKUP($D254,Article!$B:$E,4,0)</f>
        <v>Bain de bouche</v>
      </c>
      <c r="G254" s="60" t="s">
        <v>41</v>
      </c>
      <c r="H254" s="60" t="s">
        <v>22</v>
      </c>
      <c r="I254" s="56">
        <v>2</v>
      </c>
      <c r="J254" s="56">
        <v>6</v>
      </c>
      <c r="M254" s="56"/>
      <c r="N254" s="70">
        <v>0.5</v>
      </c>
      <c r="P254" s="56">
        <v>1316</v>
      </c>
      <c r="R254" s="10" t="s">
        <v>88</v>
      </c>
      <c r="S254" s="76">
        <v>131.6</v>
      </c>
      <c r="T254" s="55" t="s">
        <v>95</v>
      </c>
      <c r="U254" s="10">
        <v>840</v>
      </c>
      <c r="V254" s="13">
        <v>840</v>
      </c>
      <c r="W254" s="62">
        <v>42776</v>
      </c>
      <c r="X254" s="49" t="s">
        <v>180</v>
      </c>
      <c r="Y254" s="13">
        <v>476</v>
      </c>
      <c r="Z254" s="17">
        <v>0.63829787234042556</v>
      </c>
      <c r="AB254" s="62">
        <v>42744</v>
      </c>
      <c r="AC254" s="62">
        <v>42776</v>
      </c>
    </row>
    <row r="255" spans="1:29" x14ac:dyDescent="0.25">
      <c r="A255" s="8">
        <v>2017</v>
      </c>
      <c r="B255" s="40" t="s">
        <v>100</v>
      </c>
      <c r="C255" s="9" t="s">
        <v>13</v>
      </c>
      <c r="D255" s="55">
        <v>30200080</v>
      </c>
      <c r="E255" s="10" t="s">
        <v>106</v>
      </c>
      <c r="F255" s="77" t="str">
        <f>VLOOKUP($D255,Article!$B:$E,4,0)</f>
        <v>Dentrifice</v>
      </c>
      <c r="G255" s="60" t="s">
        <v>41</v>
      </c>
      <c r="H255" s="60" t="s">
        <v>22</v>
      </c>
      <c r="I255" s="56">
        <v>6</v>
      </c>
      <c r="J255" s="56">
        <v>10</v>
      </c>
      <c r="M255" s="56"/>
      <c r="N255" s="70">
        <v>0.2</v>
      </c>
      <c r="P255" s="56">
        <v>296</v>
      </c>
      <c r="R255" s="10" t="s">
        <v>91</v>
      </c>
      <c r="S255" s="76">
        <v>24.700000000000003</v>
      </c>
      <c r="T255" s="55" t="s">
        <v>96</v>
      </c>
      <c r="U255" s="10">
        <v>480</v>
      </c>
      <c r="V255" s="13">
        <v>480</v>
      </c>
      <c r="W255" s="62">
        <v>42804</v>
      </c>
      <c r="X255" s="49" t="s">
        <v>181</v>
      </c>
      <c r="Y255" s="13">
        <v>184</v>
      </c>
      <c r="Z255" s="17">
        <v>1.6216216216216217</v>
      </c>
      <c r="AB255" s="62">
        <v>42772</v>
      </c>
      <c r="AC255" s="62">
        <v>42804</v>
      </c>
    </row>
    <row r="256" spans="1:29" x14ac:dyDescent="0.25">
      <c r="A256" s="51">
        <v>2017</v>
      </c>
      <c r="B256" s="41" t="s">
        <v>101</v>
      </c>
      <c r="C256" s="60" t="s">
        <v>13</v>
      </c>
      <c r="D256" s="55">
        <v>30200100</v>
      </c>
      <c r="E256" s="10" t="s">
        <v>141</v>
      </c>
      <c r="F256" s="77" t="str">
        <f>VLOOKUP($D256,Article!$B:$E,4,0)</f>
        <v>Dentrifice</v>
      </c>
      <c r="G256" s="60" t="s">
        <v>41</v>
      </c>
      <c r="H256" s="60" t="s">
        <v>22</v>
      </c>
      <c r="I256" s="56">
        <v>6</v>
      </c>
      <c r="J256" s="56">
        <v>10</v>
      </c>
      <c r="M256" s="56"/>
      <c r="N256" s="5" t="s">
        <v>80</v>
      </c>
      <c r="P256" s="56">
        <v>1000</v>
      </c>
      <c r="R256" s="10" t="s">
        <v>88</v>
      </c>
      <c r="S256" s="76">
        <v>100</v>
      </c>
      <c r="T256" s="55" t="s">
        <v>97</v>
      </c>
      <c r="U256" s="10">
        <v>900</v>
      </c>
      <c r="V256" s="13">
        <v>900</v>
      </c>
      <c r="W256" s="62">
        <v>42804</v>
      </c>
      <c r="X256" s="49" t="s">
        <v>182</v>
      </c>
      <c r="Y256" s="13">
        <v>100</v>
      </c>
      <c r="Z256" s="17">
        <v>0.9</v>
      </c>
      <c r="AB256" s="62">
        <v>42772</v>
      </c>
      <c r="AC256" s="62">
        <v>42804</v>
      </c>
    </row>
    <row r="257" spans="1:29" x14ac:dyDescent="0.25">
      <c r="A257" s="51">
        <v>2017</v>
      </c>
      <c r="B257" s="41" t="s">
        <v>102</v>
      </c>
      <c r="C257" s="60" t="s">
        <v>13</v>
      </c>
      <c r="D257" s="55">
        <v>30200110</v>
      </c>
      <c r="E257" s="10" t="s">
        <v>108</v>
      </c>
      <c r="F257" s="77" t="str">
        <f>VLOOKUP($D257,Article!$B:$E,4,0)</f>
        <v>Dentrifice</v>
      </c>
      <c r="G257" s="60" t="s">
        <v>41</v>
      </c>
      <c r="H257" s="60" t="s">
        <v>22</v>
      </c>
      <c r="I257" s="56">
        <v>6</v>
      </c>
      <c r="J257" s="56">
        <v>10</v>
      </c>
      <c r="M257" s="56"/>
      <c r="N257" s="70">
        <v>0.15</v>
      </c>
      <c r="P257" s="56">
        <v>800</v>
      </c>
      <c r="R257" s="10" t="s">
        <v>88</v>
      </c>
      <c r="S257" s="76">
        <v>80</v>
      </c>
      <c r="T257" s="55" t="s">
        <v>98</v>
      </c>
      <c r="U257" s="10">
        <v>830</v>
      </c>
      <c r="V257" s="13">
        <v>830</v>
      </c>
      <c r="W257" s="62">
        <v>42804</v>
      </c>
      <c r="X257" s="49" t="s">
        <v>183</v>
      </c>
      <c r="Y257" s="13">
        <v>30</v>
      </c>
      <c r="Z257" s="17">
        <v>1.0375000000000001</v>
      </c>
      <c r="AB257" s="62">
        <v>42772</v>
      </c>
      <c r="AC257" s="62">
        <v>42804</v>
      </c>
    </row>
    <row r="258" spans="1:29" x14ac:dyDescent="0.25">
      <c r="A258" s="51">
        <v>2017</v>
      </c>
      <c r="B258" s="41" t="s">
        <v>103</v>
      </c>
      <c r="C258" s="60" t="s">
        <v>13</v>
      </c>
      <c r="D258" s="55">
        <v>30203910</v>
      </c>
      <c r="E258" s="10" t="s">
        <v>144</v>
      </c>
      <c r="F258" s="77" t="str">
        <f>VLOOKUP($D258,Article!$B:$E,4,0)</f>
        <v>Dentrifice</v>
      </c>
      <c r="G258" s="60" t="s">
        <v>41</v>
      </c>
      <c r="H258" s="60" t="s">
        <v>22</v>
      </c>
      <c r="I258" s="56">
        <v>6</v>
      </c>
      <c r="J258" s="56">
        <v>10</v>
      </c>
      <c r="M258" s="56"/>
      <c r="N258" s="70">
        <v>0.15</v>
      </c>
      <c r="P258" s="56">
        <v>740</v>
      </c>
      <c r="R258" s="10" t="s">
        <v>88</v>
      </c>
      <c r="S258" s="76">
        <v>74</v>
      </c>
      <c r="T258" s="55" t="s">
        <v>95</v>
      </c>
      <c r="U258" s="10">
        <v>380</v>
      </c>
      <c r="V258" s="13">
        <v>380</v>
      </c>
      <c r="W258" s="62">
        <v>42804</v>
      </c>
      <c r="X258" s="49" t="s">
        <v>184</v>
      </c>
      <c r="Y258" s="13">
        <v>360</v>
      </c>
      <c r="Z258" s="17">
        <v>0.51351351351351349</v>
      </c>
      <c r="AB258" s="62">
        <v>42772</v>
      </c>
      <c r="AC258" s="62">
        <v>42804</v>
      </c>
    </row>
    <row r="259" spans="1:29" x14ac:dyDescent="0.25">
      <c r="A259" s="51">
        <v>2017</v>
      </c>
      <c r="B259" s="40" t="s">
        <v>104</v>
      </c>
      <c r="C259" s="60" t="s">
        <v>13</v>
      </c>
      <c r="D259" s="55">
        <v>30203919</v>
      </c>
      <c r="E259" s="10" t="s">
        <v>110</v>
      </c>
      <c r="F259" s="77" t="str">
        <f>VLOOKUP($D259,Article!$B:$E,4,0)</f>
        <v>Brosse à dent</v>
      </c>
      <c r="G259" s="60" t="s">
        <v>41</v>
      </c>
      <c r="H259" s="60" t="s">
        <v>22</v>
      </c>
      <c r="I259" s="56">
        <v>6</v>
      </c>
      <c r="J259" s="56">
        <v>10</v>
      </c>
      <c r="M259" s="56"/>
      <c r="N259" s="70">
        <v>0.15</v>
      </c>
      <c r="P259" s="56">
        <v>580</v>
      </c>
      <c r="R259" s="10" t="s">
        <v>88</v>
      </c>
      <c r="S259" s="76">
        <v>58</v>
      </c>
      <c r="T259" s="55" t="s">
        <v>96</v>
      </c>
      <c r="U259" s="10">
        <v>380</v>
      </c>
      <c r="V259" s="13">
        <v>380</v>
      </c>
      <c r="W259" s="62">
        <v>42804</v>
      </c>
      <c r="X259" s="49" t="s">
        <v>185</v>
      </c>
      <c r="Y259" s="13">
        <v>200</v>
      </c>
      <c r="Z259" s="17">
        <v>0.65517241379310343</v>
      </c>
      <c r="AB259" s="62">
        <v>42772</v>
      </c>
      <c r="AC259" s="62">
        <v>42804</v>
      </c>
    </row>
    <row r="260" spans="1:29" x14ac:dyDescent="0.25">
      <c r="A260" s="51">
        <v>2017</v>
      </c>
      <c r="B260" s="41" t="s">
        <v>105</v>
      </c>
      <c r="C260" s="60" t="s">
        <v>13</v>
      </c>
      <c r="D260" s="55">
        <v>30203920</v>
      </c>
      <c r="E260" s="10" t="s">
        <v>111</v>
      </c>
      <c r="F260" s="77" t="str">
        <f>VLOOKUP($D260,Article!$B:$E,4,0)</f>
        <v>Brosse à dent</v>
      </c>
      <c r="G260" s="60" t="s">
        <v>41</v>
      </c>
      <c r="H260" s="60" t="s">
        <v>22</v>
      </c>
      <c r="I260" s="56">
        <v>6</v>
      </c>
      <c r="J260" s="56">
        <v>10</v>
      </c>
      <c r="M260" s="56"/>
      <c r="N260" s="5" t="s">
        <v>80</v>
      </c>
      <c r="P260" s="56">
        <v>500</v>
      </c>
      <c r="R260" s="10" t="s">
        <v>89</v>
      </c>
      <c r="S260" s="76">
        <v>62.5</v>
      </c>
      <c r="T260" s="55" t="s">
        <v>97</v>
      </c>
      <c r="U260" s="10">
        <v>496</v>
      </c>
      <c r="V260" s="13">
        <v>496</v>
      </c>
      <c r="W260" s="62">
        <v>42804</v>
      </c>
      <c r="X260" s="49" t="s">
        <v>186</v>
      </c>
      <c r="Y260" s="13">
        <v>4</v>
      </c>
      <c r="Z260" s="17">
        <v>0.99199999999999999</v>
      </c>
      <c r="AB260" s="62">
        <v>42772</v>
      </c>
      <c r="AC260" s="62">
        <v>42804</v>
      </c>
    </row>
    <row r="261" spans="1:29" x14ac:dyDescent="0.25">
      <c r="A261" s="51">
        <v>2017</v>
      </c>
      <c r="B261" s="41" t="s">
        <v>99</v>
      </c>
      <c r="C261" s="60" t="s">
        <v>13</v>
      </c>
      <c r="D261" s="55">
        <v>30203940</v>
      </c>
      <c r="E261" s="10" t="s">
        <v>112</v>
      </c>
      <c r="F261" s="77" t="str">
        <f>VLOOKUP($D261,Article!$B:$E,4,0)</f>
        <v>Brosse à dent</v>
      </c>
      <c r="G261" s="60" t="s">
        <v>41</v>
      </c>
      <c r="H261" s="60" t="s">
        <v>22</v>
      </c>
      <c r="I261" s="56">
        <v>6</v>
      </c>
      <c r="J261" s="56">
        <v>10</v>
      </c>
      <c r="M261" s="56"/>
      <c r="N261" s="70">
        <v>0.1</v>
      </c>
      <c r="P261" s="56">
        <v>150</v>
      </c>
      <c r="R261" s="10" t="s">
        <v>89</v>
      </c>
      <c r="S261" s="76">
        <v>18.8</v>
      </c>
      <c r="T261" s="55" t="s">
        <v>98</v>
      </c>
      <c r="U261" s="10">
        <v>0</v>
      </c>
      <c r="V261" s="13">
        <v>0</v>
      </c>
      <c r="W261" s="62">
        <v>42804</v>
      </c>
      <c r="X261" s="49" t="s">
        <v>187</v>
      </c>
      <c r="Y261" s="13">
        <v>150</v>
      </c>
      <c r="Z261" s="17">
        <v>0</v>
      </c>
      <c r="AB261" s="62">
        <v>42772</v>
      </c>
      <c r="AC261" s="62">
        <v>42804</v>
      </c>
    </row>
    <row r="262" spans="1:29" x14ac:dyDescent="0.25">
      <c r="A262" s="51">
        <v>2017</v>
      </c>
      <c r="B262" s="40" t="s">
        <v>100</v>
      </c>
      <c r="C262" s="60" t="s">
        <v>13</v>
      </c>
      <c r="D262" s="55">
        <v>30203950</v>
      </c>
      <c r="E262" s="10" t="s">
        <v>113</v>
      </c>
      <c r="F262" s="77" t="str">
        <f>VLOOKUP($D262,Article!$B:$E,4,0)</f>
        <v>Bain de bouche</v>
      </c>
      <c r="G262" s="60" t="s">
        <v>41</v>
      </c>
      <c r="H262" s="60" t="s">
        <v>22</v>
      </c>
      <c r="I262" s="56">
        <v>6</v>
      </c>
      <c r="J262" s="56">
        <v>10</v>
      </c>
      <c r="M262" s="56"/>
      <c r="N262" s="70">
        <v>0.15</v>
      </c>
      <c r="P262" s="56">
        <v>1439</v>
      </c>
      <c r="R262" s="10" t="s">
        <v>89</v>
      </c>
      <c r="S262" s="76">
        <v>179.9</v>
      </c>
      <c r="T262" s="55" t="s">
        <v>95</v>
      </c>
      <c r="U262" s="10">
        <v>648</v>
      </c>
      <c r="V262" s="13">
        <v>648</v>
      </c>
      <c r="W262" s="62">
        <v>42804</v>
      </c>
      <c r="X262" s="49" t="s">
        <v>188</v>
      </c>
      <c r="Y262" s="13">
        <v>791</v>
      </c>
      <c r="Z262" s="17">
        <v>0.45031271716469773</v>
      </c>
      <c r="AB262" s="62">
        <v>42772</v>
      </c>
      <c r="AC262" s="62">
        <v>42804</v>
      </c>
    </row>
    <row r="263" spans="1:29" x14ac:dyDescent="0.25">
      <c r="A263" s="51">
        <v>2017</v>
      </c>
      <c r="B263" s="41" t="s">
        <v>101</v>
      </c>
      <c r="C263" s="60" t="s">
        <v>13</v>
      </c>
      <c r="D263" s="55">
        <v>30203960</v>
      </c>
      <c r="E263" s="10" t="s">
        <v>114</v>
      </c>
      <c r="F263" s="77" t="str">
        <f>VLOOKUP($D263,Article!$B:$E,4,0)</f>
        <v>Bain de bouche</v>
      </c>
      <c r="G263" s="60" t="s">
        <v>41</v>
      </c>
      <c r="H263" s="60" t="s">
        <v>22</v>
      </c>
      <c r="I263" s="56">
        <v>6</v>
      </c>
      <c r="J263" s="56">
        <v>10</v>
      </c>
      <c r="M263" s="56"/>
      <c r="N263" s="70">
        <v>0.1</v>
      </c>
      <c r="P263" s="56">
        <v>614</v>
      </c>
      <c r="R263" s="10" t="s">
        <v>89</v>
      </c>
      <c r="S263" s="76">
        <v>76.8</v>
      </c>
      <c r="T263" s="55" t="s">
        <v>96</v>
      </c>
      <c r="U263" s="10">
        <v>72</v>
      </c>
      <c r="V263" s="13">
        <v>72</v>
      </c>
      <c r="W263" s="62">
        <v>42804</v>
      </c>
      <c r="X263" s="49" t="s">
        <v>189</v>
      </c>
      <c r="Y263" s="13">
        <v>542</v>
      </c>
      <c r="Z263" s="17">
        <v>0.11726384364820847</v>
      </c>
      <c r="AB263" s="62">
        <v>42772</v>
      </c>
      <c r="AC263" s="62">
        <v>42804</v>
      </c>
    </row>
    <row r="264" spans="1:29" x14ac:dyDescent="0.25">
      <c r="A264" s="8">
        <v>2017</v>
      </c>
      <c r="B264" s="41" t="s">
        <v>102</v>
      </c>
      <c r="C264" s="9" t="s">
        <v>12</v>
      </c>
      <c r="D264" s="53">
        <v>30205029</v>
      </c>
      <c r="E264" s="10" t="s">
        <v>115</v>
      </c>
      <c r="F264" s="77" t="str">
        <f>VLOOKUP($D264,Article!$B:$E,4,0)</f>
        <v>Bain de bouche</v>
      </c>
      <c r="G264" s="60" t="s">
        <v>41</v>
      </c>
      <c r="H264" s="60" t="s">
        <v>22</v>
      </c>
      <c r="I264" s="56">
        <v>10</v>
      </c>
      <c r="J264" s="56">
        <v>15</v>
      </c>
      <c r="M264" s="56"/>
      <c r="N264" s="70">
        <v>0.2</v>
      </c>
      <c r="P264" s="56">
        <v>714</v>
      </c>
      <c r="R264" s="10" t="s">
        <v>90</v>
      </c>
      <c r="S264" s="76">
        <v>119</v>
      </c>
      <c r="T264" s="55" t="s">
        <v>97</v>
      </c>
      <c r="U264" s="10">
        <v>1080</v>
      </c>
      <c r="V264" s="13">
        <v>1080</v>
      </c>
      <c r="W264" s="62">
        <v>42839</v>
      </c>
      <c r="X264" s="49" t="s">
        <v>190</v>
      </c>
      <c r="Y264" s="13">
        <v>366</v>
      </c>
      <c r="Z264" s="17">
        <v>1.5126050420168067</v>
      </c>
      <c r="AB264" s="62">
        <v>42800</v>
      </c>
      <c r="AC264" s="62">
        <v>42839</v>
      </c>
    </row>
    <row r="265" spans="1:29" x14ac:dyDescent="0.25">
      <c r="A265" s="51">
        <v>2017</v>
      </c>
      <c r="B265" s="41" t="s">
        <v>103</v>
      </c>
      <c r="C265" s="60" t="s">
        <v>12</v>
      </c>
      <c r="D265" s="53">
        <v>30218310</v>
      </c>
      <c r="E265" s="10" t="s">
        <v>116</v>
      </c>
      <c r="F265" s="77" t="str">
        <f>VLOOKUP($D265,Article!$B:$E,4,0)</f>
        <v>Bain de bouche</v>
      </c>
      <c r="G265" s="60" t="s">
        <v>41</v>
      </c>
      <c r="H265" s="60" t="s">
        <v>22</v>
      </c>
      <c r="I265" s="56">
        <v>10</v>
      </c>
      <c r="J265" s="56">
        <v>15</v>
      </c>
      <c r="K265" s="59"/>
      <c r="L265" s="59"/>
      <c r="M265" s="56"/>
      <c r="N265" s="70">
        <v>0.1</v>
      </c>
      <c r="P265" s="56">
        <v>267</v>
      </c>
      <c r="R265" s="10" t="s">
        <v>89</v>
      </c>
      <c r="S265" s="76">
        <v>33.4</v>
      </c>
      <c r="T265" s="55" t="s">
        <v>98</v>
      </c>
      <c r="U265" s="10">
        <v>288</v>
      </c>
      <c r="V265" s="13">
        <v>288</v>
      </c>
      <c r="W265" s="62">
        <v>42839</v>
      </c>
      <c r="X265" s="49" t="s">
        <v>191</v>
      </c>
      <c r="Y265" s="13">
        <v>21</v>
      </c>
      <c r="Z265" s="17">
        <v>1.0786516853932584</v>
      </c>
      <c r="AB265" s="62">
        <v>42800</v>
      </c>
      <c r="AC265" s="62">
        <v>42839</v>
      </c>
    </row>
    <row r="266" spans="1:29" x14ac:dyDescent="0.25">
      <c r="A266" s="51">
        <v>2017</v>
      </c>
      <c r="B266" s="40" t="s">
        <v>104</v>
      </c>
      <c r="C266" s="60" t="s">
        <v>12</v>
      </c>
      <c r="D266" s="55">
        <v>30200080</v>
      </c>
      <c r="E266" s="10" t="s">
        <v>106</v>
      </c>
      <c r="F266" s="77" t="str">
        <f>VLOOKUP($D266,Article!$B:$E,4,0)</f>
        <v>Dentrifice</v>
      </c>
      <c r="G266" s="60" t="s">
        <v>41</v>
      </c>
      <c r="H266" s="60" t="s">
        <v>22</v>
      </c>
      <c r="I266" s="56">
        <v>10</v>
      </c>
      <c r="J266" s="56">
        <v>15</v>
      </c>
      <c r="K266" s="59"/>
      <c r="L266" s="59"/>
      <c r="M266" s="56"/>
      <c r="N266" s="70">
        <v>0.1</v>
      </c>
      <c r="P266" s="56">
        <v>195</v>
      </c>
      <c r="R266" s="10" t="s">
        <v>89</v>
      </c>
      <c r="S266" s="76">
        <v>24.400000000000002</v>
      </c>
      <c r="T266" s="55" t="s">
        <v>95</v>
      </c>
      <c r="U266" s="10">
        <v>48</v>
      </c>
      <c r="V266" s="13">
        <v>48</v>
      </c>
      <c r="W266" s="62">
        <v>42839</v>
      </c>
      <c r="X266" s="49" t="s">
        <v>192</v>
      </c>
      <c r="Y266" s="13">
        <v>147</v>
      </c>
      <c r="Z266" s="17">
        <v>0.24615384615384617</v>
      </c>
      <c r="AB266" s="62">
        <v>42800</v>
      </c>
      <c r="AC266" s="62">
        <v>42839</v>
      </c>
    </row>
    <row r="267" spans="1:29" x14ac:dyDescent="0.25">
      <c r="A267" s="51">
        <v>2017</v>
      </c>
      <c r="B267" s="41" t="s">
        <v>105</v>
      </c>
      <c r="C267" s="60" t="s">
        <v>12</v>
      </c>
      <c r="D267" s="55">
        <v>30200100</v>
      </c>
      <c r="E267" s="10" t="s">
        <v>142</v>
      </c>
      <c r="F267" s="77" t="str">
        <f>VLOOKUP($D267,Article!$B:$E,4,0)</f>
        <v>Dentrifice</v>
      </c>
      <c r="G267" s="60" t="s">
        <v>41</v>
      </c>
      <c r="H267" s="60" t="s">
        <v>22</v>
      </c>
      <c r="I267" s="56">
        <v>10</v>
      </c>
      <c r="J267" s="56">
        <v>15</v>
      </c>
      <c r="K267" s="59"/>
      <c r="L267" s="59"/>
      <c r="M267" s="56"/>
      <c r="N267" s="70">
        <v>0.15</v>
      </c>
      <c r="P267" s="56">
        <v>866</v>
      </c>
      <c r="R267" s="10" t="s">
        <v>89</v>
      </c>
      <c r="S267" s="76">
        <v>108.3</v>
      </c>
      <c r="T267" s="55" t="s">
        <v>96</v>
      </c>
      <c r="U267" s="10">
        <v>1400</v>
      </c>
      <c r="V267" s="13">
        <v>1400</v>
      </c>
      <c r="W267" s="62">
        <v>42839</v>
      </c>
      <c r="X267" s="49" t="s">
        <v>193</v>
      </c>
      <c r="Y267" s="13">
        <v>534</v>
      </c>
      <c r="Z267" s="17">
        <v>1.6166281755196306</v>
      </c>
      <c r="AB267" s="62">
        <v>42800</v>
      </c>
      <c r="AC267" s="62">
        <v>42839</v>
      </c>
    </row>
    <row r="268" spans="1:29" x14ac:dyDescent="0.25">
      <c r="A268" s="8">
        <v>2017</v>
      </c>
      <c r="B268" s="41" t="s">
        <v>99</v>
      </c>
      <c r="C268" s="9" t="s">
        <v>10</v>
      </c>
      <c r="D268" s="55">
        <v>30200110</v>
      </c>
      <c r="E268" s="10" t="s">
        <v>108</v>
      </c>
      <c r="F268" s="77" t="str">
        <f>VLOOKUP($D268,Article!$B:$E,4,0)</f>
        <v>Dentrifice</v>
      </c>
      <c r="G268" s="60" t="s">
        <v>41</v>
      </c>
      <c r="H268" s="60" t="s">
        <v>22</v>
      </c>
      <c r="I268" s="56">
        <v>15</v>
      </c>
      <c r="J268" s="56">
        <v>20</v>
      </c>
      <c r="M268" s="56"/>
      <c r="N268" s="70">
        <v>0.2</v>
      </c>
      <c r="P268" s="56">
        <v>806</v>
      </c>
      <c r="R268" s="10" t="s">
        <v>91</v>
      </c>
      <c r="S268" s="76">
        <v>67.199999999999989</v>
      </c>
      <c r="T268" s="55" t="s">
        <v>97</v>
      </c>
      <c r="U268" s="10">
        <v>576</v>
      </c>
      <c r="V268" s="13">
        <v>576</v>
      </c>
      <c r="W268" s="62">
        <v>42874</v>
      </c>
      <c r="X268" s="49" t="s">
        <v>194</v>
      </c>
      <c r="Y268" s="13">
        <v>230</v>
      </c>
      <c r="Z268" s="17">
        <v>0.71464019851116622</v>
      </c>
      <c r="AB268" s="62">
        <v>42835</v>
      </c>
      <c r="AC268" s="62">
        <v>42874</v>
      </c>
    </row>
    <row r="269" spans="1:29" x14ac:dyDescent="0.25">
      <c r="A269" s="51">
        <v>2017</v>
      </c>
      <c r="B269" s="40" t="s">
        <v>100</v>
      </c>
      <c r="C269" s="60" t="s">
        <v>10</v>
      </c>
      <c r="D269" s="55">
        <v>30203910</v>
      </c>
      <c r="E269" s="10" t="s">
        <v>145</v>
      </c>
      <c r="F269" s="77" t="str">
        <f>VLOOKUP($D269,Article!$B:$E,4,0)</f>
        <v>Dentrifice</v>
      </c>
      <c r="G269" s="60" t="s">
        <v>41</v>
      </c>
      <c r="H269" s="60" t="s">
        <v>22</v>
      </c>
      <c r="I269" s="56">
        <v>15</v>
      </c>
      <c r="J269" s="56">
        <v>20</v>
      </c>
      <c r="M269" s="56"/>
      <c r="N269" s="70">
        <v>0.15</v>
      </c>
      <c r="P269" s="56">
        <v>1558</v>
      </c>
      <c r="R269" s="10" t="s">
        <v>89</v>
      </c>
      <c r="S269" s="76">
        <v>194.79999999999998</v>
      </c>
      <c r="T269" s="55" t="s">
        <v>98</v>
      </c>
      <c r="U269" s="10">
        <v>1440</v>
      </c>
      <c r="V269" s="13">
        <v>1440</v>
      </c>
      <c r="W269" s="62">
        <v>42874</v>
      </c>
      <c r="X269" s="49" t="s">
        <v>195</v>
      </c>
      <c r="Y269" s="13">
        <v>118</v>
      </c>
      <c r="Z269" s="17">
        <v>0.92426187419768935</v>
      </c>
      <c r="AB269" s="62">
        <v>42835</v>
      </c>
      <c r="AC269" s="62">
        <v>42874</v>
      </c>
    </row>
    <row r="270" spans="1:29" x14ac:dyDescent="0.25">
      <c r="A270" s="51">
        <v>2017</v>
      </c>
      <c r="B270" s="41" t="s">
        <v>101</v>
      </c>
      <c r="C270" s="60" t="s">
        <v>10</v>
      </c>
      <c r="D270" s="55">
        <v>30203919</v>
      </c>
      <c r="E270" s="10" t="s">
        <v>110</v>
      </c>
      <c r="F270" s="77" t="str">
        <f>VLOOKUP($D270,Article!$B:$E,4,0)</f>
        <v>Brosse à dent</v>
      </c>
      <c r="G270" s="60" t="s">
        <v>41</v>
      </c>
      <c r="H270" s="60" t="s">
        <v>22</v>
      </c>
      <c r="I270" s="56">
        <v>15</v>
      </c>
      <c r="J270" s="56">
        <v>20</v>
      </c>
      <c r="M270" s="56"/>
      <c r="N270" s="70">
        <v>0.15</v>
      </c>
      <c r="P270" s="56">
        <v>858</v>
      </c>
      <c r="R270" s="10" t="s">
        <v>88</v>
      </c>
      <c r="S270" s="76">
        <v>85.8</v>
      </c>
      <c r="T270" s="55" t="s">
        <v>95</v>
      </c>
      <c r="U270" s="10">
        <v>800</v>
      </c>
      <c r="V270" s="13">
        <v>800</v>
      </c>
      <c r="W270" s="62">
        <v>42874</v>
      </c>
      <c r="X270" s="49" t="s">
        <v>196</v>
      </c>
      <c r="Y270" s="13">
        <v>58</v>
      </c>
      <c r="Z270" s="17">
        <v>0.93240093240093236</v>
      </c>
      <c r="AB270" s="62">
        <v>42835</v>
      </c>
      <c r="AC270" s="62">
        <v>42874</v>
      </c>
    </row>
    <row r="271" spans="1:29" x14ac:dyDescent="0.25">
      <c r="A271" s="51">
        <v>2017</v>
      </c>
      <c r="B271" s="41" t="s">
        <v>102</v>
      </c>
      <c r="C271" s="60" t="s">
        <v>10</v>
      </c>
      <c r="D271" s="55">
        <v>30203920</v>
      </c>
      <c r="E271" s="10" t="s">
        <v>111</v>
      </c>
      <c r="F271" s="77" t="str">
        <f>VLOOKUP($D271,Article!$B:$E,4,0)</f>
        <v>Brosse à dent</v>
      </c>
      <c r="G271" s="60" t="s">
        <v>41</v>
      </c>
      <c r="H271" s="60" t="s">
        <v>22</v>
      </c>
      <c r="I271" s="56">
        <v>15</v>
      </c>
      <c r="J271" s="56">
        <v>20</v>
      </c>
      <c r="M271" s="56"/>
      <c r="N271" s="70">
        <v>0.15</v>
      </c>
      <c r="P271" s="56">
        <v>688</v>
      </c>
      <c r="R271" s="10" t="s">
        <v>88</v>
      </c>
      <c r="S271" s="76">
        <v>68.8</v>
      </c>
      <c r="T271" s="55" t="s">
        <v>96</v>
      </c>
      <c r="U271" s="10">
        <v>960</v>
      </c>
      <c r="V271" s="13">
        <v>960</v>
      </c>
      <c r="W271" s="62">
        <v>42874</v>
      </c>
      <c r="X271" s="49" t="s">
        <v>197</v>
      </c>
      <c r="Y271" s="13">
        <v>272</v>
      </c>
      <c r="Z271" s="17">
        <v>1.3953488372093024</v>
      </c>
      <c r="AB271" s="62">
        <v>42835</v>
      </c>
      <c r="AC271" s="62">
        <v>42874</v>
      </c>
    </row>
    <row r="272" spans="1:29" x14ac:dyDescent="0.25">
      <c r="A272" s="8">
        <v>2017</v>
      </c>
      <c r="B272" s="41" t="s">
        <v>103</v>
      </c>
      <c r="C272" s="9" t="s">
        <v>11</v>
      </c>
      <c r="D272" s="55">
        <v>30203940</v>
      </c>
      <c r="E272" s="10" t="s">
        <v>112</v>
      </c>
      <c r="F272" s="77" t="str">
        <f>VLOOKUP($D272,Article!$B:$E,4,0)</f>
        <v>Brosse à dent</v>
      </c>
      <c r="G272" s="60" t="s">
        <v>41</v>
      </c>
      <c r="H272" s="60" t="s">
        <v>22</v>
      </c>
      <c r="I272" s="56">
        <v>20</v>
      </c>
      <c r="J272" s="56">
        <v>24</v>
      </c>
      <c r="M272" s="56"/>
      <c r="N272" s="70">
        <v>0.1</v>
      </c>
      <c r="P272" s="56">
        <v>455</v>
      </c>
      <c r="R272" s="10" t="s">
        <v>88</v>
      </c>
      <c r="S272" s="76">
        <v>45.5</v>
      </c>
      <c r="T272" s="55" t="s">
        <v>97</v>
      </c>
      <c r="U272" s="10">
        <v>450</v>
      </c>
      <c r="V272" s="13">
        <v>450</v>
      </c>
      <c r="W272" s="62">
        <v>42902</v>
      </c>
      <c r="X272" s="49" t="s">
        <v>198</v>
      </c>
      <c r="Y272" s="13">
        <v>5</v>
      </c>
      <c r="Z272" s="17">
        <v>0.98901098901098905</v>
      </c>
      <c r="AB272" s="62">
        <v>42870</v>
      </c>
      <c r="AC272" s="62">
        <v>42902</v>
      </c>
    </row>
    <row r="273" spans="1:29" x14ac:dyDescent="0.25">
      <c r="A273" s="51">
        <v>2017</v>
      </c>
      <c r="B273" s="40" t="s">
        <v>104</v>
      </c>
      <c r="C273" s="60" t="s">
        <v>11</v>
      </c>
      <c r="D273" s="55">
        <v>30203950</v>
      </c>
      <c r="E273" s="10" t="s">
        <v>113</v>
      </c>
      <c r="F273" s="77" t="str">
        <f>VLOOKUP($D273,Article!$B:$E,4,0)</f>
        <v>Bain de bouche</v>
      </c>
      <c r="G273" s="60" t="s">
        <v>41</v>
      </c>
      <c r="H273" s="60" t="s">
        <v>22</v>
      </c>
      <c r="I273" s="56">
        <v>20</v>
      </c>
      <c r="J273" s="56">
        <v>24</v>
      </c>
      <c r="K273" s="59"/>
      <c r="L273" s="59"/>
      <c r="M273" s="56"/>
      <c r="N273" s="70">
        <v>0.2</v>
      </c>
      <c r="P273" s="56">
        <v>498</v>
      </c>
      <c r="R273" s="10" t="s">
        <v>90</v>
      </c>
      <c r="S273" s="76">
        <v>83</v>
      </c>
      <c r="T273" s="55" t="s">
        <v>98</v>
      </c>
      <c r="U273" s="10">
        <v>270</v>
      </c>
      <c r="V273" s="13">
        <v>270</v>
      </c>
      <c r="W273" s="62">
        <v>42902</v>
      </c>
      <c r="X273" s="49" t="s">
        <v>199</v>
      </c>
      <c r="Y273" s="13">
        <v>228</v>
      </c>
      <c r="Z273" s="17">
        <v>0.54216867469879515</v>
      </c>
      <c r="AB273" s="62">
        <v>42870</v>
      </c>
      <c r="AC273" s="62">
        <v>42902</v>
      </c>
    </row>
    <row r="274" spans="1:29" x14ac:dyDescent="0.25">
      <c r="A274" s="51">
        <v>2017</v>
      </c>
      <c r="B274" s="41" t="s">
        <v>105</v>
      </c>
      <c r="C274" s="60" t="s">
        <v>11</v>
      </c>
      <c r="D274" s="55">
        <v>30203960</v>
      </c>
      <c r="E274" s="10" t="s">
        <v>114</v>
      </c>
      <c r="F274" s="77" t="str">
        <f>VLOOKUP($D274,Article!$B:$E,4,0)</f>
        <v>Bain de bouche</v>
      </c>
      <c r="G274" s="60" t="s">
        <v>41</v>
      </c>
      <c r="H274" s="60" t="s">
        <v>22</v>
      </c>
      <c r="I274" s="56">
        <v>20</v>
      </c>
      <c r="J274" s="56">
        <v>24</v>
      </c>
      <c r="K274" s="59"/>
      <c r="L274" s="59"/>
      <c r="M274" s="56"/>
      <c r="N274" s="70">
        <v>0.1</v>
      </c>
      <c r="P274" s="56">
        <v>176</v>
      </c>
      <c r="R274" s="10" t="s">
        <v>88</v>
      </c>
      <c r="S274" s="76">
        <v>17.600000000000001</v>
      </c>
      <c r="T274" s="55" t="s">
        <v>95</v>
      </c>
      <c r="U274" s="10">
        <v>180</v>
      </c>
      <c r="V274" s="13">
        <v>180</v>
      </c>
      <c r="W274" s="62">
        <v>42902</v>
      </c>
      <c r="X274" s="49" t="s">
        <v>200</v>
      </c>
      <c r="Y274" s="13">
        <v>4</v>
      </c>
      <c r="Z274" s="17">
        <v>1.0227272727272727</v>
      </c>
      <c r="AB274" s="62">
        <v>42870</v>
      </c>
      <c r="AC274" s="62">
        <v>42902</v>
      </c>
    </row>
    <row r="275" spans="1:29" x14ac:dyDescent="0.25">
      <c r="A275" s="51">
        <v>2017</v>
      </c>
      <c r="B275" s="41" t="s">
        <v>99</v>
      </c>
      <c r="C275" s="60" t="s">
        <v>11</v>
      </c>
      <c r="D275" s="53">
        <v>30205029</v>
      </c>
      <c r="E275" s="10" t="s">
        <v>115</v>
      </c>
      <c r="F275" s="77" t="str">
        <f>VLOOKUP($D275,Article!$B:$E,4,0)</f>
        <v>Bain de bouche</v>
      </c>
      <c r="G275" s="60" t="s">
        <v>41</v>
      </c>
      <c r="H275" s="60" t="s">
        <v>22</v>
      </c>
      <c r="I275" s="56">
        <v>20</v>
      </c>
      <c r="J275" s="56">
        <v>24</v>
      </c>
      <c r="K275" s="59"/>
      <c r="L275" s="59"/>
      <c r="M275" s="56"/>
      <c r="N275" s="70">
        <v>0.15</v>
      </c>
      <c r="P275" s="56">
        <v>1059</v>
      </c>
      <c r="R275" s="10" t="s">
        <v>89</v>
      </c>
      <c r="S275" s="76">
        <v>132.4</v>
      </c>
      <c r="T275" s="55" t="s">
        <v>96</v>
      </c>
      <c r="U275" s="10">
        <v>1080</v>
      </c>
      <c r="V275" s="13">
        <v>1080</v>
      </c>
      <c r="W275" s="62">
        <v>42902</v>
      </c>
      <c r="X275" s="49" t="s">
        <v>201</v>
      </c>
      <c r="Y275" s="13">
        <v>21</v>
      </c>
      <c r="Z275" s="17">
        <v>1.0198300283286119</v>
      </c>
      <c r="AB275" s="62">
        <v>42870</v>
      </c>
      <c r="AC275" s="62">
        <v>42902</v>
      </c>
    </row>
    <row r="276" spans="1:29" x14ac:dyDescent="0.25">
      <c r="A276" s="51">
        <v>2017</v>
      </c>
      <c r="B276" s="40" t="s">
        <v>100</v>
      </c>
      <c r="C276" s="9" t="s">
        <v>15</v>
      </c>
      <c r="D276" s="53">
        <v>30218310</v>
      </c>
      <c r="E276" s="10" t="s">
        <v>116</v>
      </c>
      <c r="F276" s="77" t="str">
        <f>VLOOKUP($D276,Article!$B:$E,4,0)</f>
        <v>Bain de bouche</v>
      </c>
      <c r="G276" s="60" t="s">
        <v>41</v>
      </c>
      <c r="H276" s="60" t="s">
        <v>22</v>
      </c>
      <c r="I276" s="56">
        <v>24</v>
      </c>
      <c r="J276" s="56">
        <v>29</v>
      </c>
      <c r="M276" s="56"/>
      <c r="N276" s="70">
        <v>0.33</v>
      </c>
      <c r="P276" s="56">
        <v>662</v>
      </c>
      <c r="R276" s="10" t="s">
        <v>91</v>
      </c>
      <c r="S276" s="76">
        <v>55.2</v>
      </c>
      <c r="T276" s="55" t="s">
        <v>97</v>
      </c>
      <c r="U276" s="10">
        <v>576</v>
      </c>
      <c r="V276" s="13">
        <v>576</v>
      </c>
      <c r="W276" s="62">
        <v>42937</v>
      </c>
      <c r="X276" s="49" t="s">
        <v>202</v>
      </c>
      <c r="Y276" s="13">
        <v>86</v>
      </c>
      <c r="Z276" s="17">
        <v>0.87009063444108758</v>
      </c>
      <c r="AB276" s="62">
        <v>42898</v>
      </c>
      <c r="AC276" s="62">
        <v>42937</v>
      </c>
    </row>
    <row r="277" spans="1:29" x14ac:dyDescent="0.25">
      <c r="A277" s="51">
        <v>2017</v>
      </c>
      <c r="B277" s="41" t="s">
        <v>101</v>
      </c>
      <c r="C277" s="60" t="s">
        <v>15</v>
      </c>
      <c r="D277" s="55">
        <v>30200080</v>
      </c>
      <c r="E277" s="10" t="s">
        <v>106</v>
      </c>
      <c r="F277" s="77" t="str">
        <f>VLOOKUP($D277,Article!$B:$E,4,0)</f>
        <v>Dentrifice</v>
      </c>
      <c r="G277" s="60" t="s">
        <v>41</v>
      </c>
      <c r="H277" s="60" t="s">
        <v>22</v>
      </c>
      <c r="I277" s="56">
        <v>24</v>
      </c>
      <c r="J277" s="56">
        <v>29</v>
      </c>
      <c r="K277" s="59"/>
      <c r="L277" s="59"/>
      <c r="M277" s="56"/>
      <c r="N277" s="70">
        <v>0.33</v>
      </c>
      <c r="P277" s="56">
        <v>302</v>
      </c>
      <c r="R277" s="10" t="s">
        <v>91</v>
      </c>
      <c r="S277" s="76">
        <v>25.200000000000003</v>
      </c>
      <c r="T277" s="55" t="s">
        <v>98</v>
      </c>
      <c r="U277" s="10">
        <v>192</v>
      </c>
      <c r="V277" s="13">
        <v>192</v>
      </c>
      <c r="W277" s="62">
        <v>42937</v>
      </c>
      <c r="X277" s="49" t="s">
        <v>203</v>
      </c>
      <c r="Y277" s="13">
        <v>110</v>
      </c>
      <c r="Z277" s="17">
        <v>0.63576158940397354</v>
      </c>
      <c r="AB277" s="62">
        <v>42898</v>
      </c>
      <c r="AC277" s="62">
        <v>42937</v>
      </c>
    </row>
    <row r="278" spans="1:29" x14ac:dyDescent="0.25">
      <c r="A278" s="51">
        <v>2017</v>
      </c>
      <c r="B278" s="41" t="s">
        <v>102</v>
      </c>
      <c r="C278" s="60" t="s">
        <v>15</v>
      </c>
      <c r="D278" s="55">
        <v>30200100</v>
      </c>
      <c r="E278" s="10" t="s">
        <v>143</v>
      </c>
      <c r="F278" s="77" t="str">
        <f>VLOOKUP($D278,Article!$B:$E,4,0)</f>
        <v>Dentrifice</v>
      </c>
      <c r="G278" s="60" t="s">
        <v>41</v>
      </c>
      <c r="H278" s="60" t="s">
        <v>22</v>
      </c>
      <c r="I278" s="56">
        <v>24</v>
      </c>
      <c r="J278" s="56">
        <v>29</v>
      </c>
      <c r="K278" s="59"/>
      <c r="L278" s="59"/>
      <c r="M278" s="56"/>
      <c r="N278" s="70">
        <v>0.1</v>
      </c>
      <c r="P278" s="56">
        <v>364</v>
      </c>
      <c r="R278" s="10" t="s">
        <v>88</v>
      </c>
      <c r="S278" s="76">
        <v>36.4</v>
      </c>
      <c r="T278" s="55" t="s">
        <v>95</v>
      </c>
      <c r="U278" s="10">
        <v>630</v>
      </c>
      <c r="V278" s="13">
        <v>630</v>
      </c>
      <c r="W278" s="62">
        <v>42937</v>
      </c>
      <c r="X278" s="49" t="s">
        <v>204</v>
      </c>
      <c r="Y278" s="13">
        <v>266</v>
      </c>
      <c r="Z278" s="17">
        <v>1.7307692307692308</v>
      </c>
      <c r="AB278" s="62">
        <v>42898</v>
      </c>
      <c r="AC278" s="62">
        <v>42937</v>
      </c>
    </row>
    <row r="279" spans="1:29" x14ac:dyDescent="0.25">
      <c r="A279" s="51">
        <v>2017</v>
      </c>
      <c r="B279" s="41" t="s">
        <v>103</v>
      </c>
      <c r="C279" s="60" t="s">
        <v>15</v>
      </c>
      <c r="D279" s="55">
        <v>30200110</v>
      </c>
      <c r="E279" s="10" t="s">
        <v>108</v>
      </c>
      <c r="F279" s="77" t="str">
        <f>VLOOKUP($D279,Article!$B:$E,4,0)</f>
        <v>Dentrifice</v>
      </c>
      <c r="G279" s="60" t="s">
        <v>41</v>
      </c>
      <c r="H279" s="60" t="s">
        <v>22</v>
      </c>
      <c r="I279" s="56">
        <v>24</v>
      </c>
      <c r="J279" s="56">
        <v>29</v>
      </c>
      <c r="K279" s="59"/>
      <c r="L279" s="59"/>
      <c r="M279" s="56"/>
      <c r="N279" s="70">
        <v>0.1</v>
      </c>
      <c r="P279" s="56">
        <v>364</v>
      </c>
      <c r="R279" s="10" t="s">
        <v>88</v>
      </c>
      <c r="S279" s="76">
        <v>36.4</v>
      </c>
      <c r="T279" s="55" t="s">
        <v>96</v>
      </c>
      <c r="U279" s="10">
        <v>630</v>
      </c>
      <c r="V279" s="13">
        <v>630</v>
      </c>
      <c r="W279" s="62">
        <v>42937</v>
      </c>
      <c r="X279" s="49" t="s">
        <v>205</v>
      </c>
      <c r="Y279" s="13">
        <v>266</v>
      </c>
      <c r="Z279" s="17">
        <v>1.7307692307692308</v>
      </c>
      <c r="AB279" s="62">
        <v>42898</v>
      </c>
      <c r="AC279" s="62">
        <v>42937</v>
      </c>
    </row>
    <row r="280" spans="1:29" x14ac:dyDescent="0.25">
      <c r="A280" s="51">
        <v>2017</v>
      </c>
      <c r="B280" s="40" t="s">
        <v>104</v>
      </c>
      <c r="C280" s="60" t="s">
        <v>15</v>
      </c>
      <c r="D280" s="55">
        <v>30203910</v>
      </c>
      <c r="E280" s="10" t="s">
        <v>146</v>
      </c>
      <c r="F280" s="77" t="str">
        <f>VLOOKUP($D280,Article!$B:$E,4,0)</f>
        <v>Dentrifice</v>
      </c>
      <c r="G280" s="60" t="s">
        <v>41</v>
      </c>
      <c r="H280" s="60" t="s">
        <v>22</v>
      </c>
      <c r="I280" s="56">
        <v>24</v>
      </c>
      <c r="J280" s="56">
        <v>29</v>
      </c>
      <c r="K280" s="59"/>
      <c r="L280" s="59"/>
      <c r="M280" s="56"/>
      <c r="N280" s="70">
        <v>0.1</v>
      </c>
      <c r="P280" s="56">
        <v>314</v>
      </c>
      <c r="R280" s="10" t="s">
        <v>88</v>
      </c>
      <c r="S280" s="76">
        <v>31.4</v>
      </c>
      <c r="T280" s="55" t="s">
        <v>97</v>
      </c>
      <c r="U280" s="10">
        <v>360</v>
      </c>
      <c r="V280" s="13">
        <v>360</v>
      </c>
      <c r="W280" s="62">
        <v>42937</v>
      </c>
      <c r="X280" s="49" t="s">
        <v>206</v>
      </c>
      <c r="Y280" s="13">
        <v>46</v>
      </c>
      <c r="Z280" s="17">
        <v>1.1464968152866242</v>
      </c>
      <c r="AB280" s="62">
        <v>42898</v>
      </c>
      <c r="AC280" s="62">
        <v>42937</v>
      </c>
    </row>
    <row r="281" spans="1:29" x14ac:dyDescent="0.25">
      <c r="A281" s="51">
        <v>2017</v>
      </c>
      <c r="B281" s="41" t="s">
        <v>105</v>
      </c>
      <c r="C281" s="60" t="s">
        <v>15</v>
      </c>
      <c r="D281" s="55">
        <v>30203919</v>
      </c>
      <c r="E281" s="10" t="s">
        <v>110</v>
      </c>
      <c r="F281" s="77" t="str">
        <f>VLOOKUP($D281,Article!$B:$E,4,0)</f>
        <v>Brosse à dent</v>
      </c>
      <c r="G281" s="60" t="s">
        <v>41</v>
      </c>
      <c r="H281" s="60" t="s">
        <v>22</v>
      </c>
      <c r="I281" s="56">
        <v>24</v>
      </c>
      <c r="J281" s="56">
        <v>29</v>
      </c>
      <c r="K281" s="59"/>
      <c r="L281" s="59"/>
      <c r="M281" s="56"/>
      <c r="N281" s="70">
        <v>0.25</v>
      </c>
      <c r="P281" s="56">
        <v>300</v>
      </c>
      <c r="R281" s="10" t="s">
        <v>89</v>
      </c>
      <c r="S281" s="76">
        <v>37.5</v>
      </c>
      <c r="T281" s="55" t="s">
        <v>98</v>
      </c>
      <c r="U281" s="10">
        <v>376</v>
      </c>
      <c r="V281" s="13">
        <v>376</v>
      </c>
      <c r="W281" s="62">
        <v>42937</v>
      </c>
      <c r="X281" s="49" t="s">
        <v>207</v>
      </c>
      <c r="Y281" s="13">
        <v>76</v>
      </c>
      <c r="Z281" s="17">
        <v>1.2533333333333334</v>
      </c>
      <c r="AB281" s="62">
        <v>42898</v>
      </c>
      <c r="AC281" s="62">
        <v>42937</v>
      </c>
    </row>
    <row r="282" spans="1:29" x14ac:dyDescent="0.25">
      <c r="A282" s="51">
        <v>2017</v>
      </c>
      <c r="B282" s="41" t="s">
        <v>99</v>
      </c>
      <c r="C282" s="60" t="s">
        <v>15</v>
      </c>
      <c r="D282" s="55">
        <v>30203920</v>
      </c>
      <c r="E282" s="10" t="s">
        <v>111</v>
      </c>
      <c r="F282" s="77" t="str">
        <f>VLOOKUP($D282,Article!$B:$E,4,0)</f>
        <v>Brosse à dent</v>
      </c>
      <c r="G282" s="60" t="s">
        <v>41</v>
      </c>
      <c r="H282" s="60" t="s">
        <v>22</v>
      </c>
      <c r="I282" s="56">
        <v>24</v>
      </c>
      <c r="J282" s="56">
        <v>29</v>
      </c>
      <c r="K282" s="59"/>
      <c r="L282" s="59"/>
      <c r="M282" s="56"/>
      <c r="N282" s="70">
        <v>0.1</v>
      </c>
      <c r="P282" s="56">
        <v>273</v>
      </c>
      <c r="R282" s="10" t="s">
        <v>89</v>
      </c>
      <c r="S282" s="76">
        <v>34.200000000000003</v>
      </c>
      <c r="T282" s="55" t="s">
        <v>95</v>
      </c>
      <c r="U282" s="10">
        <v>216</v>
      </c>
      <c r="V282" s="13">
        <v>216</v>
      </c>
      <c r="W282" s="62">
        <v>42937</v>
      </c>
      <c r="X282" s="49" t="s">
        <v>208</v>
      </c>
      <c r="Y282" s="13">
        <v>57</v>
      </c>
      <c r="Z282" s="17">
        <v>0.79120879120879117</v>
      </c>
      <c r="AB282" s="62">
        <v>42898</v>
      </c>
      <c r="AC282" s="62">
        <v>42937</v>
      </c>
    </row>
    <row r="283" spans="1:29" x14ac:dyDescent="0.25">
      <c r="A283" s="8">
        <v>2017</v>
      </c>
      <c r="B283" s="40" t="s">
        <v>100</v>
      </c>
      <c r="C283" s="9" t="s">
        <v>7</v>
      </c>
      <c r="D283" s="55">
        <v>30203940</v>
      </c>
      <c r="E283" s="10" t="s">
        <v>112</v>
      </c>
      <c r="F283" s="77" t="str">
        <f>VLOOKUP($D283,Article!$B:$E,4,0)</f>
        <v>Brosse à dent</v>
      </c>
      <c r="G283" s="60" t="s">
        <v>41</v>
      </c>
      <c r="H283" s="60" t="s">
        <v>22</v>
      </c>
      <c r="I283" s="56">
        <v>29</v>
      </c>
      <c r="J283" s="56">
        <v>33</v>
      </c>
      <c r="M283" s="56"/>
      <c r="N283" s="70">
        <v>0.15</v>
      </c>
      <c r="P283" s="56">
        <v>220</v>
      </c>
      <c r="R283" s="10" t="s">
        <v>89</v>
      </c>
      <c r="S283" s="76">
        <v>27.5</v>
      </c>
      <c r="T283" s="55" t="s">
        <v>96</v>
      </c>
      <c r="U283" s="10">
        <v>72</v>
      </c>
      <c r="V283" s="13">
        <v>72</v>
      </c>
      <c r="W283" s="62">
        <v>42965</v>
      </c>
      <c r="X283" s="49" t="s">
        <v>209</v>
      </c>
      <c r="Y283" s="13">
        <v>148</v>
      </c>
      <c r="Z283" s="17">
        <v>0.32727272727272727</v>
      </c>
      <c r="AB283" s="62">
        <v>42933</v>
      </c>
      <c r="AC283" s="62">
        <v>42965</v>
      </c>
    </row>
    <row r="284" spans="1:29" x14ac:dyDescent="0.25">
      <c r="A284" s="51">
        <v>2017</v>
      </c>
      <c r="B284" s="41" t="s">
        <v>101</v>
      </c>
      <c r="C284" s="60" t="s">
        <v>7</v>
      </c>
      <c r="D284" s="55">
        <v>30203950</v>
      </c>
      <c r="E284" s="10" t="s">
        <v>113</v>
      </c>
      <c r="F284" s="77" t="str">
        <f>VLOOKUP($D284,Article!$B:$E,4,0)</f>
        <v>Bain de bouche</v>
      </c>
      <c r="G284" s="60" t="s">
        <v>41</v>
      </c>
      <c r="H284" s="60" t="s">
        <v>22</v>
      </c>
      <c r="I284" s="56">
        <v>29</v>
      </c>
      <c r="J284" s="56">
        <v>33</v>
      </c>
      <c r="K284" s="59"/>
      <c r="L284" s="59"/>
      <c r="M284" s="56"/>
      <c r="N284" s="70">
        <v>0.15</v>
      </c>
      <c r="P284" s="56">
        <v>273</v>
      </c>
      <c r="R284" s="10" t="s">
        <v>89</v>
      </c>
      <c r="S284" s="76">
        <v>34.200000000000003</v>
      </c>
      <c r="T284" s="55" t="s">
        <v>97</v>
      </c>
      <c r="U284" s="10">
        <v>288</v>
      </c>
      <c r="V284" s="13">
        <v>288</v>
      </c>
      <c r="W284" s="62">
        <v>42965</v>
      </c>
      <c r="X284" s="49" t="s">
        <v>210</v>
      </c>
      <c r="Y284" s="13">
        <v>15</v>
      </c>
      <c r="Z284" s="17">
        <v>1.054945054945055</v>
      </c>
      <c r="AB284" s="62">
        <v>42933</v>
      </c>
      <c r="AC284" s="62">
        <v>42965</v>
      </c>
    </row>
    <row r="285" spans="1:29" x14ac:dyDescent="0.25">
      <c r="A285" s="51">
        <v>2017</v>
      </c>
      <c r="B285" s="41" t="s">
        <v>102</v>
      </c>
      <c r="C285" s="60" t="s">
        <v>7</v>
      </c>
      <c r="D285" s="55">
        <v>30203960</v>
      </c>
      <c r="E285" s="10" t="s">
        <v>114</v>
      </c>
      <c r="F285" s="77" t="str">
        <f>VLOOKUP($D285,Article!$B:$E,4,0)</f>
        <v>Bain de bouche</v>
      </c>
      <c r="G285" s="60" t="s">
        <v>41</v>
      </c>
      <c r="H285" s="60" t="s">
        <v>22</v>
      </c>
      <c r="I285" s="56">
        <v>29</v>
      </c>
      <c r="J285" s="56">
        <v>33</v>
      </c>
      <c r="K285" s="59"/>
      <c r="L285" s="59"/>
      <c r="M285" s="56"/>
      <c r="N285" s="70">
        <v>0.2</v>
      </c>
      <c r="P285" s="56">
        <v>640</v>
      </c>
      <c r="R285" s="10" t="s">
        <v>89</v>
      </c>
      <c r="S285" s="76">
        <v>80</v>
      </c>
      <c r="T285" s="55" t="s">
        <v>98</v>
      </c>
      <c r="U285" s="10">
        <v>1008</v>
      </c>
      <c r="V285" s="13">
        <v>1008</v>
      </c>
      <c r="W285" s="62">
        <v>42965</v>
      </c>
      <c r="X285" s="49" t="s">
        <v>211</v>
      </c>
      <c r="Y285" s="13">
        <v>368</v>
      </c>
      <c r="Z285" s="17">
        <v>1.575</v>
      </c>
      <c r="AB285" s="62">
        <v>42933</v>
      </c>
      <c r="AC285" s="62">
        <v>42965</v>
      </c>
    </row>
    <row r="286" spans="1:29" x14ac:dyDescent="0.25">
      <c r="A286" s="51">
        <v>2017</v>
      </c>
      <c r="B286" s="41" t="s">
        <v>103</v>
      </c>
      <c r="C286" s="60" t="s">
        <v>7</v>
      </c>
      <c r="D286" s="53">
        <v>30205029</v>
      </c>
      <c r="E286" s="10" t="s">
        <v>115</v>
      </c>
      <c r="F286" s="77" t="str">
        <f>VLOOKUP($D286,Article!$B:$E,4,0)</f>
        <v>Bain de bouche</v>
      </c>
      <c r="G286" s="60" t="s">
        <v>41</v>
      </c>
      <c r="H286" s="60" t="s">
        <v>22</v>
      </c>
      <c r="I286" s="56">
        <v>29</v>
      </c>
      <c r="J286" s="56">
        <v>33</v>
      </c>
      <c r="K286" s="59"/>
      <c r="L286" s="59"/>
      <c r="M286" s="56"/>
      <c r="N286" s="70">
        <v>0.15</v>
      </c>
      <c r="P286" s="56">
        <v>532</v>
      </c>
      <c r="R286" s="10" t="s">
        <v>89</v>
      </c>
      <c r="S286" s="76">
        <v>66.5</v>
      </c>
      <c r="T286" s="55" t="s">
        <v>95</v>
      </c>
      <c r="U286" s="10">
        <v>560</v>
      </c>
      <c r="V286" s="13">
        <v>560</v>
      </c>
      <c r="W286" s="62">
        <v>42965</v>
      </c>
      <c r="X286" s="49" t="s">
        <v>212</v>
      </c>
      <c r="Y286" s="13">
        <v>28</v>
      </c>
      <c r="Z286" s="17">
        <v>1.0526315789473684</v>
      </c>
      <c r="AB286" s="62">
        <v>42933</v>
      </c>
      <c r="AC286" s="62">
        <v>42965</v>
      </c>
    </row>
    <row r="287" spans="1:29" x14ac:dyDescent="0.25">
      <c r="A287" s="8">
        <v>2018</v>
      </c>
      <c r="B287" s="40" t="s">
        <v>104</v>
      </c>
      <c r="C287" s="9" t="s">
        <v>13</v>
      </c>
      <c r="D287" s="53">
        <v>30218310</v>
      </c>
      <c r="E287" s="10" t="s">
        <v>116</v>
      </c>
      <c r="F287" s="10" t="str">
        <f>VLOOKUP($D287,Article!$B:$E,4,0)</f>
        <v>Bain de bouche</v>
      </c>
      <c r="G287" s="9" t="s">
        <v>41</v>
      </c>
      <c r="H287" s="9" t="s">
        <v>22</v>
      </c>
      <c r="I287" s="56">
        <v>3</v>
      </c>
      <c r="J287" s="56">
        <v>7</v>
      </c>
      <c r="K287" s="66"/>
      <c r="L287" s="63"/>
      <c r="M287" s="56"/>
      <c r="N287" s="61">
        <v>0.15</v>
      </c>
      <c r="O287" s="9" t="s">
        <v>1</v>
      </c>
      <c r="P287" s="56">
        <v>2700</v>
      </c>
      <c r="Q287" s="57"/>
      <c r="R287" s="10" t="s">
        <v>88</v>
      </c>
      <c r="S287" s="76">
        <v>270</v>
      </c>
      <c r="T287" s="55" t="s">
        <v>96</v>
      </c>
      <c r="U287" s="10">
        <v>0</v>
      </c>
      <c r="V287" s="13">
        <v>2700</v>
      </c>
      <c r="W287" s="62">
        <v>43147</v>
      </c>
      <c r="X287" s="49" t="s">
        <v>213</v>
      </c>
      <c r="Y287" s="13">
        <v>2700</v>
      </c>
      <c r="Z287" s="17">
        <v>0</v>
      </c>
      <c r="AB287" s="62">
        <v>43115</v>
      </c>
      <c r="AC287" s="62">
        <v>43147</v>
      </c>
    </row>
    <row r="288" spans="1:29" x14ac:dyDescent="0.25">
      <c r="A288" s="8">
        <v>2018</v>
      </c>
      <c r="B288" s="41" t="s">
        <v>105</v>
      </c>
      <c r="C288" s="9" t="s">
        <v>13</v>
      </c>
      <c r="D288" s="55">
        <v>30200080</v>
      </c>
      <c r="E288" s="10" t="s">
        <v>106</v>
      </c>
      <c r="F288" s="10" t="str">
        <f>VLOOKUP($D288,Article!$B:$E,4,0)</f>
        <v>Dentrifice</v>
      </c>
      <c r="G288" s="9" t="s">
        <v>41</v>
      </c>
      <c r="H288" s="9" t="s">
        <v>22</v>
      </c>
      <c r="I288" s="56">
        <v>3</v>
      </c>
      <c r="J288" s="56">
        <v>7</v>
      </c>
      <c r="M288" s="56"/>
      <c r="N288" s="70">
        <v>0.18</v>
      </c>
      <c r="O288" s="9" t="s">
        <v>1</v>
      </c>
      <c r="P288" s="78">
        <v>200</v>
      </c>
      <c r="Q288" s="57"/>
      <c r="R288" s="10" t="s">
        <v>89</v>
      </c>
      <c r="S288" s="76">
        <v>25</v>
      </c>
      <c r="T288" s="55" t="s">
        <v>97</v>
      </c>
      <c r="U288" s="10">
        <v>0</v>
      </c>
      <c r="V288" s="13">
        <v>200</v>
      </c>
      <c r="W288" s="62">
        <v>43147</v>
      </c>
      <c r="X288" s="49" t="s">
        <v>214</v>
      </c>
      <c r="Y288" s="13">
        <v>200</v>
      </c>
      <c r="Z288" s="17">
        <v>0</v>
      </c>
      <c r="AB288" s="62">
        <v>43115</v>
      </c>
      <c r="AC288" s="62">
        <v>43147</v>
      </c>
    </row>
    <row r="289" spans="1:34" x14ac:dyDescent="0.25">
      <c r="A289" s="8">
        <v>2018</v>
      </c>
      <c r="B289" s="41" t="s">
        <v>99</v>
      </c>
      <c r="C289" s="9" t="s">
        <v>13</v>
      </c>
      <c r="D289" s="55">
        <v>30200100</v>
      </c>
      <c r="E289" s="10" t="s">
        <v>144</v>
      </c>
      <c r="F289" s="10" t="str">
        <f>VLOOKUP($D289,Article!$B:$E,4,0)</f>
        <v>Dentrifice</v>
      </c>
      <c r="G289" s="9" t="s">
        <v>41</v>
      </c>
      <c r="H289" s="9" t="s">
        <v>22</v>
      </c>
      <c r="I289" s="56">
        <v>3</v>
      </c>
      <c r="J289" s="56">
        <v>7</v>
      </c>
      <c r="M289" s="56"/>
      <c r="N289" s="70">
        <v>0</v>
      </c>
      <c r="O289" s="9" t="s">
        <v>1</v>
      </c>
      <c r="P289" s="56">
        <v>400</v>
      </c>
      <c r="Q289" s="57"/>
      <c r="R289" s="10" t="s">
        <v>88</v>
      </c>
      <c r="S289" s="76">
        <v>40</v>
      </c>
      <c r="T289" s="55" t="s">
        <v>98</v>
      </c>
      <c r="U289" s="10">
        <v>0</v>
      </c>
      <c r="V289" s="13">
        <v>400</v>
      </c>
      <c r="W289" s="62">
        <v>43147</v>
      </c>
      <c r="X289" s="49" t="s">
        <v>215</v>
      </c>
      <c r="Y289" s="13">
        <v>400</v>
      </c>
      <c r="Z289" s="17">
        <v>0</v>
      </c>
      <c r="AB289" s="62">
        <v>43115</v>
      </c>
      <c r="AC289" s="62">
        <v>43147</v>
      </c>
    </row>
    <row r="290" spans="1:34" x14ac:dyDescent="0.25">
      <c r="A290" s="51">
        <v>2018</v>
      </c>
      <c r="B290" s="40" t="s">
        <v>100</v>
      </c>
      <c r="C290" s="60" t="s">
        <v>13</v>
      </c>
      <c r="D290" s="55">
        <v>30200110</v>
      </c>
      <c r="E290" s="10" t="s">
        <v>108</v>
      </c>
      <c r="F290" s="10" t="str">
        <f>VLOOKUP($D290,Article!$B:$E,4,0)</f>
        <v>Dentrifice</v>
      </c>
      <c r="G290" s="9" t="s">
        <v>41</v>
      </c>
      <c r="H290" s="9" t="s">
        <v>22</v>
      </c>
      <c r="I290" s="56">
        <v>3</v>
      </c>
      <c r="J290" s="56">
        <v>7</v>
      </c>
      <c r="K290" s="59"/>
      <c r="L290" s="59"/>
      <c r="M290" s="56"/>
      <c r="N290" s="70">
        <v>0</v>
      </c>
      <c r="O290" s="60" t="s">
        <v>1</v>
      </c>
      <c r="P290" s="56">
        <v>400</v>
      </c>
      <c r="Q290" s="57"/>
      <c r="R290" s="10" t="s">
        <v>88</v>
      </c>
      <c r="S290" s="76">
        <v>40</v>
      </c>
      <c r="T290" s="55" t="s">
        <v>95</v>
      </c>
      <c r="U290" s="10">
        <v>0</v>
      </c>
      <c r="V290" s="13">
        <v>400</v>
      </c>
      <c r="W290" s="62">
        <v>43147</v>
      </c>
      <c r="X290" s="49" t="s">
        <v>216</v>
      </c>
      <c r="Y290" s="13">
        <v>400</v>
      </c>
      <c r="Z290" s="17">
        <v>0</v>
      </c>
      <c r="AB290" s="62">
        <v>43115</v>
      </c>
      <c r="AC290" s="62">
        <v>43147</v>
      </c>
    </row>
    <row r="291" spans="1:34" x14ac:dyDescent="0.25">
      <c r="A291" s="8">
        <v>2018</v>
      </c>
      <c r="B291" s="41" t="s">
        <v>101</v>
      </c>
      <c r="C291" s="9" t="s">
        <v>12</v>
      </c>
      <c r="D291" s="55">
        <v>30203910</v>
      </c>
      <c r="E291" s="10" t="s">
        <v>147</v>
      </c>
      <c r="F291" s="10" t="str">
        <f>VLOOKUP($D291,Article!$B:$E,4,0)</f>
        <v>Dentrifice</v>
      </c>
      <c r="G291" s="60" t="s">
        <v>41</v>
      </c>
      <c r="H291" s="60" t="s">
        <v>22</v>
      </c>
      <c r="I291" s="56">
        <v>8</v>
      </c>
      <c r="J291" s="56">
        <v>11</v>
      </c>
      <c r="M291" s="56"/>
      <c r="N291" s="70">
        <v>0.15</v>
      </c>
      <c r="P291" s="56"/>
      <c r="Q291" s="57"/>
      <c r="R291" s="10" t="s">
        <v>88</v>
      </c>
      <c r="S291" s="76">
        <v>0</v>
      </c>
      <c r="T291" s="55" t="s">
        <v>96</v>
      </c>
      <c r="U291" s="10">
        <v>0</v>
      </c>
      <c r="V291" s="13">
        <v>0</v>
      </c>
      <c r="W291" s="62">
        <v>43175</v>
      </c>
      <c r="X291" s="49" t="s">
        <v>217</v>
      </c>
      <c r="Y291" s="13">
        <v>0</v>
      </c>
      <c r="Z291" s="17" t="e">
        <v>#DIV/0!</v>
      </c>
      <c r="AA291" s="55"/>
      <c r="AB291" s="62">
        <v>43150</v>
      </c>
      <c r="AC291" s="62">
        <v>43175</v>
      </c>
    </row>
    <row r="292" spans="1:34" x14ac:dyDescent="0.25">
      <c r="A292" s="8">
        <v>2018</v>
      </c>
      <c r="B292" s="41" t="s">
        <v>102</v>
      </c>
      <c r="C292" s="9" t="s">
        <v>12</v>
      </c>
      <c r="D292" s="55">
        <v>30203919</v>
      </c>
      <c r="E292" s="10" t="s">
        <v>110</v>
      </c>
      <c r="F292" s="10" t="str">
        <f>VLOOKUP($D292,Article!$B:$E,4,0)</f>
        <v>Brosse à dent</v>
      </c>
      <c r="G292" s="60" t="s">
        <v>41</v>
      </c>
      <c r="H292" s="60" t="s">
        <v>22</v>
      </c>
      <c r="I292" s="56">
        <v>8</v>
      </c>
      <c r="J292" s="56">
        <v>11</v>
      </c>
      <c r="M292" s="56"/>
      <c r="N292" s="70">
        <v>0</v>
      </c>
      <c r="P292" s="56"/>
      <c r="Q292" s="57"/>
      <c r="R292" s="10" t="s">
        <v>88</v>
      </c>
      <c r="S292" s="76">
        <v>0</v>
      </c>
      <c r="T292" s="55" t="s">
        <v>97</v>
      </c>
      <c r="U292" s="10">
        <v>0</v>
      </c>
      <c r="V292" s="13">
        <v>0</v>
      </c>
      <c r="W292" s="62">
        <v>43175</v>
      </c>
      <c r="X292" s="49" t="s">
        <v>218</v>
      </c>
      <c r="Y292" s="13">
        <v>0</v>
      </c>
      <c r="Z292" s="17" t="e">
        <v>#DIV/0!</v>
      </c>
      <c r="AA292" s="55"/>
      <c r="AB292" s="62">
        <v>43150</v>
      </c>
      <c r="AC292" s="62">
        <v>43175</v>
      </c>
    </row>
    <row r="293" spans="1:34" x14ac:dyDescent="0.25">
      <c r="A293" s="8">
        <v>2018</v>
      </c>
      <c r="B293" s="41" t="s">
        <v>103</v>
      </c>
      <c r="C293" s="9" t="s">
        <v>12</v>
      </c>
      <c r="D293" s="55">
        <v>30203920</v>
      </c>
      <c r="E293" s="10" t="s">
        <v>111</v>
      </c>
      <c r="F293" s="10" t="str">
        <f>VLOOKUP($D293,Article!$B:$E,4,0)</f>
        <v>Brosse à dent</v>
      </c>
      <c r="G293" s="60" t="s">
        <v>41</v>
      </c>
      <c r="H293" s="60" t="s">
        <v>22</v>
      </c>
      <c r="I293" s="56">
        <v>8</v>
      </c>
      <c r="J293" s="56">
        <v>11</v>
      </c>
      <c r="K293" s="59"/>
      <c r="L293" s="59"/>
      <c r="M293" s="56"/>
      <c r="N293" s="70">
        <v>0.25</v>
      </c>
      <c r="P293" s="56"/>
      <c r="Q293" s="57"/>
      <c r="R293" s="10" t="s">
        <v>88</v>
      </c>
      <c r="S293" s="76">
        <v>0</v>
      </c>
      <c r="T293" s="55" t="s">
        <v>98</v>
      </c>
      <c r="U293" s="10">
        <v>0</v>
      </c>
      <c r="V293" s="13">
        <v>0</v>
      </c>
      <c r="W293" s="62">
        <v>43175</v>
      </c>
      <c r="X293" s="49" t="s">
        <v>219</v>
      </c>
      <c r="Y293" s="13">
        <v>0</v>
      </c>
      <c r="Z293" s="17" t="e">
        <v>#DIV/0!</v>
      </c>
      <c r="AA293" s="55"/>
      <c r="AB293" s="62">
        <v>43150</v>
      </c>
      <c r="AC293" s="62">
        <v>43175</v>
      </c>
    </row>
    <row r="294" spans="1:34" x14ac:dyDescent="0.25">
      <c r="A294" s="8">
        <v>2018</v>
      </c>
      <c r="B294" s="40" t="s">
        <v>104</v>
      </c>
      <c r="C294" s="9" t="s">
        <v>12</v>
      </c>
      <c r="D294" s="55">
        <v>30203940</v>
      </c>
      <c r="E294" s="10" t="s">
        <v>112</v>
      </c>
      <c r="F294" s="10" t="str">
        <f>VLOOKUP($D294,Article!$B:$E,4,0)</f>
        <v>Brosse à dent</v>
      </c>
      <c r="G294" s="60" t="s">
        <v>41</v>
      </c>
      <c r="H294" s="60" t="s">
        <v>22</v>
      </c>
      <c r="I294" s="56">
        <v>8</v>
      </c>
      <c r="J294" s="56">
        <v>11</v>
      </c>
      <c r="K294" s="59"/>
      <c r="L294" s="59"/>
      <c r="M294" s="56"/>
      <c r="N294" s="70">
        <v>0.25</v>
      </c>
      <c r="P294" s="56"/>
      <c r="Q294" s="57"/>
      <c r="R294" s="10" t="s">
        <v>91</v>
      </c>
      <c r="S294" s="76">
        <v>0</v>
      </c>
      <c r="T294" s="55" t="s">
        <v>95</v>
      </c>
      <c r="U294" s="10">
        <v>0</v>
      </c>
      <c r="V294" s="13">
        <v>0</v>
      </c>
      <c r="W294" s="62">
        <v>43175</v>
      </c>
      <c r="X294" s="49" t="s">
        <v>220</v>
      </c>
      <c r="Y294" s="13">
        <v>0</v>
      </c>
      <c r="Z294" s="17" t="e">
        <v>#DIV/0!</v>
      </c>
      <c r="AA294" s="55"/>
      <c r="AB294" s="62">
        <v>43150</v>
      </c>
      <c r="AC294" s="62">
        <v>43175</v>
      </c>
    </row>
    <row r="295" spans="1:34" x14ac:dyDescent="0.25">
      <c r="A295" s="8">
        <v>2018</v>
      </c>
      <c r="B295" s="41" t="s">
        <v>105</v>
      </c>
      <c r="C295" s="9" t="s">
        <v>12</v>
      </c>
      <c r="D295" s="55">
        <v>30203950</v>
      </c>
      <c r="E295" s="10" t="s">
        <v>113</v>
      </c>
      <c r="F295" s="10" t="str">
        <f>VLOOKUP($D295,Article!$B:$E,4,0)</f>
        <v>Bain de bouche</v>
      </c>
      <c r="G295" s="60" t="s">
        <v>41</v>
      </c>
      <c r="H295" s="60" t="s">
        <v>22</v>
      </c>
      <c r="I295" s="56">
        <v>8</v>
      </c>
      <c r="J295" s="56">
        <v>11</v>
      </c>
      <c r="K295" s="59"/>
      <c r="L295" s="59"/>
      <c r="M295" s="56"/>
      <c r="N295" s="70">
        <v>0.2</v>
      </c>
      <c r="P295" s="56"/>
      <c r="Q295" s="57"/>
      <c r="R295" s="10" t="s">
        <v>90</v>
      </c>
      <c r="S295" s="76">
        <v>0</v>
      </c>
      <c r="T295" s="55" t="s">
        <v>96</v>
      </c>
      <c r="U295" s="10">
        <v>0</v>
      </c>
      <c r="V295" s="13">
        <v>0</v>
      </c>
      <c r="W295" s="62">
        <v>43175</v>
      </c>
      <c r="X295" s="49" t="s">
        <v>221</v>
      </c>
      <c r="Y295" s="13">
        <v>0</v>
      </c>
      <c r="Z295" s="17" t="e">
        <v>#DIV/0!</v>
      </c>
      <c r="AA295" s="55"/>
      <c r="AB295" s="62">
        <v>43150</v>
      </c>
      <c r="AC295" s="62">
        <v>43175</v>
      </c>
      <c r="AD295" s="55"/>
      <c r="AE295" s="55"/>
    </row>
    <row r="296" spans="1:34" x14ac:dyDescent="0.25">
      <c r="A296" s="8">
        <v>2018</v>
      </c>
      <c r="B296" s="41" t="s">
        <v>99</v>
      </c>
      <c r="C296" s="9" t="s">
        <v>12</v>
      </c>
      <c r="D296" s="55">
        <v>30203960</v>
      </c>
      <c r="E296" s="10" t="s">
        <v>114</v>
      </c>
      <c r="F296" s="10" t="str">
        <f>VLOOKUP($D296,Article!$B:$E,4,0)</f>
        <v>Bain de bouche</v>
      </c>
      <c r="G296" s="60" t="s">
        <v>41</v>
      </c>
      <c r="H296" s="60" t="s">
        <v>22</v>
      </c>
      <c r="I296" s="56">
        <v>8</v>
      </c>
      <c r="J296" s="56">
        <v>11</v>
      </c>
      <c r="K296" s="59"/>
      <c r="L296" s="59"/>
      <c r="M296" s="56"/>
      <c r="N296" s="70">
        <v>0.1</v>
      </c>
      <c r="P296" s="56"/>
      <c r="Q296" s="57"/>
      <c r="R296" s="10" t="s">
        <v>90</v>
      </c>
      <c r="S296" s="76">
        <v>0</v>
      </c>
      <c r="T296" s="55" t="s">
        <v>97</v>
      </c>
      <c r="U296" s="10">
        <v>0</v>
      </c>
      <c r="V296" s="13">
        <v>0</v>
      </c>
      <c r="W296" s="62">
        <v>43175</v>
      </c>
      <c r="X296" s="49" t="s">
        <v>222</v>
      </c>
      <c r="Y296" s="13">
        <v>0</v>
      </c>
      <c r="Z296" s="17" t="e">
        <v>#DIV/0!</v>
      </c>
      <c r="AA296" s="55"/>
      <c r="AB296" s="62">
        <v>43150</v>
      </c>
      <c r="AC296" s="62">
        <v>43175</v>
      </c>
    </row>
    <row r="297" spans="1:34" x14ac:dyDescent="0.25">
      <c r="A297" s="8">
        <v>2018</v>
      </c>
      <c r="B297" s="40" t="s">
        <v>100</v>
      </c>
      <c r="C297" s="9" t="s">
        <v>12</v>
      </c>
      <c r="D297" s="53">
        <v>30205029</v>
      </c>
      <c r="E297" s="10" t="s">
        <v>115</v>
      </c>
      <c r="F297" s="10" t="str">
        <f>VLOOKUP($D297,Article!$B:$E,4,0)</f>
        <v>Bain de bouche</v>
      </c>
      <c r="G297" s="60" t="s">
        <v>41</v>
      </c>
      <c r="H297" s="60" t="s">
        <v>22</v>
      </c>
      <c r="I297" s="56">
        <v>8</v>
      </c>
      <c r="J297" s="56">
        <v>11</v>
      </c>
      <c r="K297" s="59"/>
      <c r="L297" s="59"/>
      <c r="M297" s="56"/>
      <c r="N297" s="80">
        <v>0.33329999999999999</v>
      </c>
      <c r="P297" s="56"/>
      <c r="Q297" s="57"/>
      <c r="R297" s="10" t="s">
        <v>88</v>
      </c>
      <c r="S297" s="76">
        <v>0</v>
      </c>
      <c r="T297" s="55" t="s">
        <v>98</v>
      </c>
      <c r="U297" s="10">
        <v>0</v>
      </c>
      <c r="V297" s="13">
        <v>0</v>
      </c>
      <c r="W297" s="62">
        <v>43175</v>
      </c>
      <c r="X297" s="49" t="s">
        <v>223</v>
      </c>
      <c r="Y297" s="13">
        <v>0</v>
      </c>
      <c r="Z297" s="17" t="e">
        <v>#DIV/0!</v>
      </c>
      <c r="AA297" s="55"/>
      <c r="AB297" s="62">
        <v>43150</v>
      </c>
      <c r="AC297" s="62">
        <v>43175</v>
      </c>
    </row>
    <row r="298" spans="1:34" x14ac:dyDescent="0.25">
      <c r="A298" s="8">
        <v>2018</v>
      </c>
      <c r="B298" s="41" t="s">
        <v>101</v>
      </c>
      <c r="C298" s="9" t="s">
        <v>12</v>
      </c>
      <c r="D298" s="53">
        <v>30218310</v>
      </c>
      <c r="E298" s="10" t="s">
        <v>116</v>
      </c>
      <c r="F298" s="10" t="str">
        <f>VLOOKUP($D298,Article!$B:$E,4,0)</f>
        <v>Bain de bouche</v>
      </c>
      <c r="G298" s="60" t="s">
        <v>41</v>
      </c>
      <c r="H298" s="60" t="s">
        <v>22</v>
      </c>
      <c r="I298" s="56">
        <v>8</v>
      </c>
      <c r="J298" s="56">
        <v>11</v>
      </c>
      <c r="K298" s="59"/>
      <c r="L298" s="59"/>
      <c r="M298" s="56"/>
      <c r="N298" s="70">
        <v>0.14000000000000001</v>
      </c>
      <c r="P298" s="56"/>
      <c r="Q298" s="57"/>
      <c r="R298" s="10" t="s">
        <v>88</v>
      </c>
      <c r="S298" s="76">
        <v>0</v>
      </c>
      <c r="T298" s="55" t="s">
        <v>95</v>
      </c>
      <c r="U298" s="10">
        <v>0</v>
      </c>
      <c r="V298" s="13">
        <v>0</v>
      </c>
      <c r="W298" s="62">
        <v>43175</v>
      </c>
      <c r="X298" s="49" t="s">
        <v>224</v>
      </c>
      <c r="Y298" s="13">
        <v>0</v>
      </c>
      <c r="Z298" s="17" t="e">
        <v>#DIV/0!</v>
      </c>
      <c r="AA298" s="55"/>
      <c r="AB298" s="62">
        <v>43150</v>
      </c>
      <c r="AC298" s="62">
        <v>43175</v>
      </c>
    </row>
    <row r="299" spans="1:34" x14ac:dyDescent="0.25">
      <c r="A299" s="8">
        <v>2018</v>
      </c>
      <c r="B299" s="41" t="s">
        <v>102</v>
      </c>
      <c r="C299" s="9" t="s">
        <v>12</v>
      </c>
      <c r="D299" s="55">
        <v>30200080</v>
      </c>
      <c r="E299" s="10" t="s">
        <v>106</v>
      </c>
      <c r="F299" s="10" t="str">
        <f>VLOOKUP($D299,Article!$B:$E,4,0)</f>
        <v>Dentrifice</v>
      </c>
      <c r="G299" s="60" t="s">
        <v>41</v>
      </c>
      <c r="H299" s="60" t="s">
        <v>22</v>
      </c>
      <c r="I299" s="56">
        <v>8</v>
      </c>
      <c r="J299" s="56">
        <v>11</v>
      </c>
      <c r="K299" s="59"/>
      <c r="L299" s="59"/>
      <c r="M299" s="56"/>
      <c r="N299" s="70">
        <v>0.25</v>
      </c>
      <c r="P299" s="56"/>
      <c r="Q299" s="57"/>
      <c r="R299" s="10" t="s">
        <v>88</v>
      </c>
      <c r="S299" s="76">
        <v>0</v>
      </c>
      <c r="T299" s="55" t="s">
        <v>96</v>
      </c>
      <c r="U299" s="10">
        <v>0</v>
      </c>
      <c r="V299" s="13">
        <v>0</v>
      </c>
      <c r="W299" s="62">
        <v>43175</v>
      </c>
      <c r="X299" s="49" t="s">
        <v>225</v>
      </c>
      <c r="Y299" s="13">
        <v>0</v>
      </c>
      <c r="Z299" s="17" t="e">
        <v>#DIV/0!</v>
      </c>
      <c r="AA299" s="55"/>
      <c r="AB299" s="62">
        <v>43150</v>
      </c>
      <c r="AC299" s="62">
        <v>43175</v>
      </c>
    </row>
    <row r="300" spans="1:34" x14ac:dyDescent="0.25">
      <c r="A300" s="8">
        <v>2018</v>
      </c>
      <c r="B300" s="41" t="s">
        <v>103</v>
      </c>
      <c r="C300" s="9" t="s">
        <v>12</v>
      </c>
      <c r="D300" s="55">
        <v>30200100</v>
      </c>
      <c r="E300" s="10" t="s">
        <v>145</v>
      </c>
      <c r="F300" s="10" t="str">
        <f>VLOOKUP($D300,Article!$B:$E,4,0)</f>
        <v>Dentrifice</v>
      </c>
      <c r="G300" s="60" t="s">
        <v>41</v>
      </c>
      <c r="H300" s="60" t="s">
        <v>22</v>
      </c>
      <c r="I300" s="56">
        <v>8</v>
      </c>
      <c r="J300" s="56">
        <v>11</v>
      </c>
      <c r="K300" s="59"/>
      <c r="L300" s="59"/>
      <c r="M300" s="56"/>
      <c r="N300" s="70">
        <v>0.16</v>
      </c>
      <c r="P300" s="56"/>
      <c r="Q300" s="57"/>
      <c r="R300" s="10" t="s">
        <v>89</v>
      </c>
      <c r="S300" s="76">
        <v>0</v>
      </c>
      <c r="T300" s="55" t="s">
        <v>97</v>
      </c>
      <c r="U300" s="10">
        <v>0</v>
      </c>
      <c r="V300" s="13">
        <v>0</v>
      </c>
      <c r="W300" s="62">
        <v>43175</v>
      </c>
      <c r="X300" s="49" t="s">
        <v>226</v>
      </c>
      <c r="Y300" s="13">
        <v>0</v>
      </c>
      <c r="Z300" s="17" t="e">
        <v>#DIV/0!</v>
      </c>
      <c r="AA300" s="55"/>
      <c r="AB300" s="62">
        <v>43150</v>
      </c>
      <c r="AC300" s="62">
        <v>43175</v>
      </c>
    </row>
    <row r="301" spans="1:34" x14ac:dyDescent="0.25">
      <c r="A301" s="8">
        <v>2018</v>
      </c>
      <c r="B301" s="40" t="s">
        <v>104</v>
      </c>
      <c r="C301" s="9" t="s">
        <v>12</v>
      </c>
      <c r="D301" s="55">
        <v>30200110</v>
      </c>
      <c r="E301" s="10" t="s">
        <v>108</v>
      </c>
      <c r="F301" s="10" t="str">
        <f>VLOOKUP($D301,Article!$B:$E,4,0)</f>
        <v>Dentrifice</v>
      </c>
      <c r="G301" s="60" t="s">
        <v>41</v>
      </c>
      <c r="H301" s="60" t="s">
        <v>22</v>
      </c>
      <c r="I301" s="56">
        <v>8</v>
      </c>
      <c r="J301" s="56">
        <v>11</v>
      </c>
      <c r="K301" s="59"/>
      <c r="L301" s="59"/>
      <c r="M301" s="56"/>
      <c r="N301" s="70">
        <v>0.16</v>
      </c>
      <c r="P301" s="56"/>
      <c r="Q301" s="57"/>
      <c r="R301" s="10" t="s">
        <v>89</v>
      </c>
      <c r="S301" s="76">
        <v>0</v>
      </c>
      <c r="T301" s="55" t="s">
        <v>98</v>
      </c>
      <c r="U301" s="10">
        <v>0</v>
      </c>
      <c r="V301" s="13">
        <v>0</v>
      </c>
      <c r="W301" s="62">
        <v>43175</v>
      </c>
      <c r="X301" s="49" t="s">
        <v>227</v>
      </c>
      <c r="Y301" s="13">
        <v>0</v>
      </c>
      <c r="Z301" s="17" t="e">
        <v>#DIV/0!</v>
      </c>
      <c r="AA301" s="55"/>
      <c r="AB301" s="62">
        <v>43150</v>
      </c>
      <c r="AC301" s="62">
        <v>43175</v>
      </c>
    </row>
    <row r="302" spans="1:34" x14ac:dyDescent="0.25">
      <c r="A302" s="8">
        <v>2018</v>
      </c>
      <c r="B302" s="41" t="s">
        <v>105</v>
      </c>
      <c r="C302" s="9" t="s">
        <v>12</v>
      </c>
      <c r="D302" s="55">
        <v>30203910</v>
      </c>
      <c r="E302" s="10" t="s">
        <v>148</v>
      </c>
      <c r="F302" s="10" t="str">
        <f>VLOOKUP($D302,Article!$B:$E,4,0)</f>
        <v>Dentrifice</v>
      </c>
      <c r="G302" s="60" t="s">
        <v>41</v>
      </c>
      <c r="H302" s="60" t="s">
        <v>22</v>
      </c>
      <c r="I302" s="56">
        <v>8</v>
      </c>
      <c r="J302" s="56">
        <v>11</v>
      </c>
      <c r="K302" s="59"/>
      <c r="L302" s="59"/>
      <c r="M302" s="56"/>
      <c r="N302" s="70">
        <v>0.16</v>
      </c>
      <c r="P302" s="56"/>
      <c r="Q302" s="57"/>
      <c r="R302" s="10" t="s">
        <v>89</v>
      </c>
      <c r="S302" s="76">
        <v>0</v>
      </c>
      <c r="T302" s="55" t="s">
        <v>95</v>
      </c>
      <c r="U302" s="10">
        <v>0</v>
      </c>
      <c r="V302" s="13">
        <v>0</v>
      </c>
      <c r="W302" s="62">
        <v>43175</v>
      </c>
      <c r="X302" s="49" t="s">
        <v>228</v>
      </c>
      <c r="Y302" s="13">
        <v>0</v>
      </c>
      <c r="Z302" s="17" t="e">
        <v>#DIV/0!</v>
      </c>
      <c r="AA302" s="55"/>
      <c r="AB302" s="62">
        <v>43150</v>
      </c>
      <c r="AC302" s="62">
        <v>43175</v>
      </c>
    </row>
    <row r="303" spans="1:34" x14ac:dyDescent="0.25">
      <c r="A303" s="8">
        <v>2018</v>
      </c>
      <c r="B303" s="41" t="s">
        <v>99</v>
      </c>
      <c r="C303" s="9" t="s">
        <v>12</v>
      </c>
      <c r="D303" s="55">
        <v>30203919</v>
      </c>
      <c r="E303" s="10" t="s">
        <v>110</v>
      </c>
      <c r="F303" s="10" t="str">
        <f>VLOOKUP($D303,Article!$B:$E,4,0)</f>
        <v>Brosse à dent</v>
      </c>
      <c r="G303" s="60" t="s">
        <v>41</v>
      </c>
      <c r="H303" s="60" t="s">
        <v>22</v>
      </c>
      <c r="I303" s="56">
        <v>8</v>
      </c>
      <c r="J303" s="56">
        <v>11</v>
      </c>
      <c r="K303" s="59"/>
      <c r="L303" s="59"/>
      <c r="M303" s="56"/>
      <c r="N303" s="70">
        <v>0.16</v>
      </c>
      <c r="P303" s="56"/>
      <c r="Q303" s="57"/>
      <c r="R303" s="10" t="s">
        <v>90</v>
      </c>
      <c r="S303" s="76">
        <v>0</v>
      </c>
      <c r="T303" s="55" t="s">
        <v>96</v>
      </c>
      <c r="U303" s="10">
        <v>0</v>
      </c>
      <c r="V303" s="13">
        <v>0</v>
      </c>
      <c r="W303" s="62">
        <v>43175</v>
      </c>
      <c r="X303" s="49" t="s">
        <v>229</v>
      </c>
      <c r="Y303" s="13">
        <v>0</v>
      </c>
      <c r="Z303" s="17" t="e">
        <v>#DIV/0!</v>
      </c>
      <c r="AA303" s="55"/>
      <c r="AB303" s="62">
        <v>43150</v>
      </c>
      <c r="AC303" s="62">
        <v>43175</v>
      </c>
    </row>
    <row r="304" spans="1:34" s="55" customFormat="1" x14ac:dyDescent="0.25">
      <c r="A304" s="51">
        <v>2018</v>
      </c>
      <c r="B304" s="40" t="s">
        <v>100</v>
      </c>
      <c r="C304" s="60" t="s">
        <v>12</v>
      </c>
      <c r="D304" s="55">
        <v>30203920</v>
      </c>
      <c r="E304" s="10" t="s">
        <v>111</v>
      </c>
      <c r="F304" s="10" t="str">
        <f>VLOOKUP($D304,Article!$B:$E,4,0)</f>
        <v>Brosse à dent</v>
      </c>
      <c r="G304" s="60" t="s">
        <v>41</v>
      </c>
      <c r="H304" s="60" t="s">
        <v>22</v>
      </c>
      <c r="I304" s="56">
        <v>8</v>
      </c>
      <c r="J304" s="56">
        <v>11</v>
      </c>
      <c r="K304" s="59"/>
      <c r="L304" s="59"/>
      <c r="M304" s="56"/>
      <c r="N304" s="70">
        <v>0.16</v>
      </c>
      <c r="O304" s="60"/>
      <c r="P304" s="56"/>
      <c r="Q304" s="57"/>
      <c r="R304" s="10" t="s">
        <v>90</v>
      </c>
      <c r="S304" s="76">
        <v>0</v>
      </c>
      <c r="T304" s="55" t="s">
        <v>97</v>
      </c>
      <c r="U304" s="10">
        <v>0</v>
      </c>
      <c r="V304" s="13">
        <v>0</v>
      </c>
      <c r="W304" s="62">
        <v>43175</v>
      </c>
      <c r="X304" s="49" t="s">
        <v>230</v>
      </c>
      <c r="Y304" s="13">
        <v>0</v>
      </c>
      <c r="Z304" s="17" t="e">
        <v>#DIV/0!</v>
      </c>
      <c r="AB304" s="62">
        <v>43150</v>
      </c>
      <c r="AC304" s="62">
        <v>43175</v>
      </c>
      <c r="AF304" s="56"/>
      <c r="AG304" s="56"/>
      <c r="AH304" s="56"/>
    </row>
    <row r="305" spans="1:34" x14ac:dyDescent="0.25">
      <c r="A305" s="8">
        <v>2018</v>
      </c>
      <c r="B305" s="41" t="s">
        <v>101</v>
      </c>
      <c r="C305" s="9" t="s">
        <v>12</v>
      </c>
      <c r="D305" s="55">
        <v>30203940</v>
      </c>
      <c r="E305" s="10" t="s">
        <v>112</v>
      </c>
      <c r="F305" s="10" t="str">
        <f>VLOOKUP($D305,Article!$B:$E,4,0)</f>
        <v>Brosse à dent</v>
      </c>
      <c r="G305" s="60" t="s">
        <v>41</v>
      </c>
      <c r="H305" s="60" t="s">
        <v>22</v>
      </c>
      <c r="I305" s="56">
        <v>8</v>
      </c>
      <c r="J305" s="56">
        <v>11</v>
      </c>
      <c r="K305" s="59"/>
      <c r="L305" s="59"/>
      <c r="M305" s="56"/>
      <c r="N305" s="70">
        <v>0.16</v>
      </c>
      <c r="P305" s="56"/>
      <c r="Q305" s="57"/>
      <c r="R305" s="10" t="s">
        <v>90</v>
      </c>
      <c r="S305" s="76">
        <v>0</v>
      </c>
      <c r="T305" s="55" t="s">
        <v>98</v>
      </c>
      <c r="U305" s="10">
        <v>0</v>
      </c>
      <c r="V305" s="13">
        <v>0</v>
      </c>
      <c r="W305" s="62">
        <v>43175</v>
      </c>
      <c r="X305" s="49" t="s">
        <v>231</v>
      </c>
      <c r="Y305" s="13">
        <v>0</v>
      </c>
      <c r="Z305" s="17" t="e">
        <v>#DIV/0!</v>
      </c>
      <c r="AA305" s="55"/>
      <c r="AB305" s="62">
        <v>43150</v>
      </c>
      <c r="AC305" s="62">
        <v>43175</v>
      </c>
    </row>
    <row r="306" spans="1:34" x14ac:dyDescent="0.25">
      <c r="A306" s="8">
        <v>2018</v>
      </c>
      <c r="B306" s="41" t="s">
        <v>102</v>
      </c>
      <c r="C306" s="9" t="s">
        <v>12</v>
      </c>
      <c r="D306" s="55">
        <v>30203950</v>
      </c>
      <c r="E306" s="10" t="s">
        <v>113</v>
      </c>
      <c r="F306" s="10" t="str">
        <f>VLOOKUP($D306,Article!$B:$E,4,0)</f>
        <v>Bain de bouche</v>
      </c>
      <c r="G306" s="60" t="s">
        <v>41</v>
      </c>
      <c r="H306" s="60" t="s">
        <v>22</v>
      </c>
      <c r="I306" s="56">
        <v>8</v>
      </c>
      <c r="J306" s="56">
        <v>11</v>
      </c>
      <c r="K306" s="59"/>
      <c r="L306" s="59"/>
      <c r="M306" s="56"/>
      <c r="N306" s="70">
        <v>0.15</v>
      </c>
      <c r="P306" s="56"/>
      <c r="Q306" s="57"/>
      <c r="R306" s="10" t="s">
        <v>89</v>
      </c>
      <c r="S306" s="76">
        <v>0</v>
      </c>
      <c r="T306" s="55" t="s">
        <v>95</v>
      </c>
      <c r="U306" s="10">
        <v>0</v>
      </c>
      <c r="V306" s="13">
        <v>0</v>
      </c>
      <c r="W306" s="62">
        <v>43175</v>
      </c>
      <c r="X306" s="49" t="s">
        <v>232</v>
      </c>
      <c r="Y306" s="13">
        <v>0</v>
      </c>
      <c r="Z306" s="17" t="e">
        <v>#DIV/0!</v>
      </c>
      <c r="AA306" s="55"/>
      <c r="AB306" s="62">
        <v>43150</v>
      </c>
      <c r="AC306" s="62">
        <v>43175</v>
      </c>
    </row>
    <row r="307" spans="1:34" x14ac:dyDescent="0.25">
      <c r="A307" s="8">
        <v>2018</v>
      </c>
      <c r="B307" s="41" t="s">
        <v>103</v>
      </c>
      <c r="C307" s="9" t="s">
        <v>10</v>
      </c>
      <c r="D307" s="55">
        <v>30203960</v>
      </c>
      <c r="E307" s="10" t="s">
        <v>114</v>
      </c>
      <c r="F307" s="10" t="str">
        <f>VLOOKUP($D307,Article!$B:$E,4,0)</f>
        <v>Bain de bouche</v>
      </c>
      <c r="G307" s="60" t="s">
        <v>41</v>
      </c>
      <c r="H307" s="60" t="s">
        <v>22</v>
      </c>
      <c r="I307" s="56">
        <v>12</v>
      </c>
      <c r="J307" s="56">
        <v>15</v>
      </c>
      <c r="M307" s="56"/>
      <c r="N307" s="70">
        <v>0.15</v>
      </c>
      <c r="P307" s="56"/>
      <c r="Q307" s="57"/>
      <c r="R307" s="10" t="s">
        <v>91</v>
      </c>
      <c r="S307" s="76">
        <v>0</v>
      </c>
      <c r="T307" s="55" t="s">
        <v>96</v>
      </c>
      <c r="U307" s="10">
        <v>0</v>
      </c>
      <c r="V307" s="13">
        <v>0</v>
      </c>
      <c r="W307" s="62">
        <v>43203</v>
      </c>
      <c r="X307" s="49" t="s">
        <v>233</v>
      </c>
      <c r="Y307" s="13">
        <v>0</v>
      </c>
      <c r="Z307" s="17" t="e">
        <v>#DIV/0!</v>
      </c>
      <c r="AA307" s="55"/>
      <c r="AB307" s="62">
        <v>43178</v>
      </c>
      <c r="AC307" s="62">
        <v>43203</v>
      </c>
    </row>
    <row r="308" spans="1:34" x14ac:dyDescent="0.25">
      <c r="A308" s="8">
        <v>2018</v>
      </c>
      <c r="B308" s="40" t="s">
        <v>104</v>
      </c>
      <c r="C308" s="9" t="s">
        <v>10</v>
      </c>
      <c r="D308" s="53">
        <v>30205029</v>
      </c>
      <c r="E308" s="10" t="s">
        <v>115</v>
      </c>
      <c r="F308" s="10" t="str">
        <f>VLOOKUP($D308,Article!$B:$E,4,0)</f>
        <v>Bain de bouche</v>
      </c>
      <c r="G308" s="60" t="s">
        <v>41</v>
      </c>
      <c r="H308" s="60" t="s">
        <v>22</v>
      </c>
      <c r="I308" s="56">
        <v>12</v>
      </c>
      <c r="J308" s="56">
        <v>15</v>
      </c>
      <c r="K308" s="59"/>
      <c r="L308" s="59"/>
      <c r="M308" s="56"/>
      <c r="N308" s="70">
        <v>0.15</v>
      </c>
      <c r="P308" s="56"/>
      <c r="Q308" s="57"/>
      <c r="R308" s="10" t="s">
        <v>88</v>
      </c>
      <c r="S308" s="76">
        <v>0</v>
      </c>
      <c r="T308" s="55" t="s">
        <v>97</v>
      </c>
      <c r="U308" s="10">
        <v>0</v>
      </c>
      <c r="V308" s="13">
        <v>0</v>
      </c>
      <c r="W308" s="62">
        <v>43203</v>
      </c>
      <c r="X308" s="49" t="s">
        <v>234</v>
      </c>
      <c r="Y308" s="13">
        <v>0</v>
      </c>
      <c r="Z308" s="17" t="e">
        <v>#DIV/0!</v>
      </c>
      <c r="AA308" s="55"/>
      <c r="AB308" s="62">
        <v>43178</v>
      </c>
      <c r="AC308" s="62">
        <v>43203</v>
      </c>
    </row>
    <row r="309" spans="1:34" x14ac:dyDescent="0.25">
      <c r="A309" s="8">
        <v>2018</v>
      </c>
      <c r="B309" s="41" t="s">
        <v>105</v>
      </c>
      <c r="C309" s="9" t="s">
        <v>10</v>
      </c>
      <c r="D309" s="53">
        <v>30218310</v>
      </c>
      <c r="E309" s="10" t="s">
        <v>116</v>
      </c>
      <c r="F309" s="10" t="str">
        <f>VLOOKUP($D309,Article!$B:$E,4,0)</f>
        <v>Bain de bouche</v>
      </c>
      <c r="G309" s="60" t="s">
        <v>41</v>
      </c>
      <c r="H309" s="60" t="s">
        <v>22</v>
      </c>
      <c r="I309" s="56">
        <v>12</v>
      </c>
      <c r="J309" s="56">
        <v>15</v>
      </c>
      <c r="K309" s="59"/>
      <c r="L309" s="59"/>
      <c r="M309" s="56"/>
      <c r="N309" s="70">
        <v>0.1</v>
      </c>
      <c r="P309" s="56"/>
      <c r="Q309" s="57"/>
      <c r="R309" s="10" t="s">
        <v>88</v>
      </c>
      <c r="S309" s="76">
        <v>0</v>
      </c>
      <c r="T309" s="55" t="s">
        <v>98</v>
      </c>
      <c r="U309" s="10">
        <v>0</v>
      </c>
      <c r="V309" s="13">
        <v>0</v>
      </c>
      <c r="W309" s="62">
        <v>43203</v>
      </c>
      <c r="X309" s="49" t="s">
        <v>235</v>
      </c>
      <c r="Y309" s="13">
        <v>0</v>
      </c>
      <c r="Z309" s="17" t="e">
        <v>#DIV/0!</v>
      </c>
      <c r="AA309" s="55"/>
      <c r="AB309" s="62">
        <v>43178</v>
      </c>
      <c r="AC309" s="62">
        <v>43203</v>
      </c>
    </row>
    <row r="310" spans="1:34" x14ac:dyDescent="0.25">
      <c r="A310" s="51">
        <v>2018</v>
      </c>
      <c r="B310" s="41" t="s">
        <v>99</v>
      </c>
      <c r="C310" s="60" t="s">
        <v>10</v>
      </c>
      <c r="D310" s="55">
        <v>30200080</v>
      </c>
      <c r="E310" s="10" t="s">
        <v>106</v>
      </c>
      <c r="F310" s="10" t="str">
        <f>VLOOKUP($D310,Article!$B:$E,4,0)</f>
        <v>Dentrifice</v>
      </c>
      <c r="G310" s="60" t="s">
        <v>41</v>
      </c>
      <c r="H310" s="60" t="s">
        <v>22</v>
      </c>
      <c r="I310" s="56">
        <v>12</v>
      </c>
      <c r="J310" s="56">
        <v>15</v>
      </c>
      <c r="K310" s="59"/>
      <c r="L310" s="59"/>
      <c r="M310" s="56"/>
      <c r="N310" s="70">
        <v>0.16</v>
      </c>
      <c r="P310" s="56"/>
      <c r="Q310" s="57"/>
      <c r="R310" s="10" t="s">
        <v>89</v>
      </c>
      <c r="S310" s="76">
        <v>0</v>
      </c>
      <c r="T310" s="55" t="s">
        <v>95</v>
      </c>
      <c r="U310" s="10">
        <v>0</v>
      </c>
      <c r="V310" s="13">
        <v>0</v>
      </c>
      <c r="W310" s="62">
        <v>43203</v>
      </c>
      <c r="X310" s="49" t="s">
        <v>159</v>
      </c>
      <c r="Y310" s="13">
        <v>0</v>
      </c>
      <c r="Z310" s="17" t="e">
        <v>#DIV/0!</v>
      </c>
      <c r="AA310" s="55"/>
      <c r="AB310" s="62">
        <v>43178</v>
      </c>
      <c r="AC310" s="62">
        <v>43203</v>
      </c>
    </row>
    <row r="311" spans="1:34" x14ac:dyDescent="0.25">
      <c r="A311" s="51">
        <v>2018</v>
      </c>
      <c r="B311" s="40" t="s">
        <v>100</v>
      </c>
      <c r="C311" s="60" t="s">
        <v>10</v>
      </c>
      <c r="D311" s="55">
        <v>30200100</v>
      </c>
      <c r="E311" s="10" t="s">
        <v>146</v>
      </c>
      <c r="F311" s="10" t="str">
        <f>VLOOKUP($D311,Article!$B:$E,4,0)</f>
        <v>Dentrifice</v>
      </c>
      <c r="G311" s="60" t="s">
        <v>41</v>
      </c>
      <c r="H311" s="60" t="s">
        <v>22</v>
      </c>
      <c r="I311" s="56">
        <v>12</v>
      </c>
      <c r="J311" s="56">
        <v>15</v>
      </c>
      <c r="K311" s="59"/>
      <c r="L311" s="59"/>
      <c r="M311" s="56"/>
      <c r="N311" s="70">
        <v>0.16</v>
      </c>
      <c r="P311" s="56"/>
      <c r="Q311" s="57"/>
      <c r="R311" s="10" t="s">
        <v>89</v>
      </c>
      <c r="S311" s="76">
        <v>0</v>
      </c>
      <c r="T311" s="55" t="s">
        <v>96</v>
      </c>
      <c r="U311" s="10">
        <v>0</v>
      </c>
      <c r="V311" s="13">
        <v>0</v>
      </c>
      <c r="W311" s="62">
        <v>43203</v>
      </c>
      <c r="X311" s="49" t="s">
        <v>160</v>
      </c>
      <c r="Y311" s="13">
        <v>0</v>
      </c>
      <c r="Z311" s="17" t="e">
        <v>#DIV/0!</v>
      </c>
      <c r="AA311" s="55"/>
      <c r="AB311" s="62">
        <v>43178</v>
      </c>
      <c r="AC311" s="62">
        <v>43203</v>
      </c>
    </row>
    <row r="312" spans="1:34" x14ac:dyDescent="0.25">
      <c r="A312" s="51">
        <v>2018</v>
      </c>
      <c r="B312" s="41" t="s">
        <v>101</v>
      </c>
      <c r="C312" s="60" t="s">
        <v>10</v>
      </c>
      <c r="D312" s="55">
        <v>30200110</v>
      </c>
      <c r="E312" s="10" t="s">
        <v>108</v>
      </c>
      <c r="F312" s="10" t="str">
        <f>VLOOKUP($D312,Article!$B:$E,4,0)</f>
        <v>Dentrifice</v>
      </c>
      <c r="G312" s="60" t="s">
        <v>41</v>
      </c>
      <c r="H312" s="60" t="s">
        <v>22</v>
      </c>
      <c r="I312" s="56">
        <v>12</v>
      </c>
      <c r="J312" s="56">
        <v>15</v>
      </c>
      <c r="K312" s="59"/>
      <c r="L312" s="59"/>
      <c r="M312" s="56"/>
      <c r="N312" s="70">
        <v>0.16</v>
      </c>
      <c r="P312" s="56"/>
      <c r="Q312" s="57"/>
      <c r="R312" s="10" t="s">
        <v>89</v>
      </c>
      <c r="S312" s="76">
        <v>0</v>
      </c>
      <c r="T312" s="55" t="s">
        <v>97</v>
      </c>
      <c r="U312" s="10">
        <v>0</v>
      </c>
      <c r="V312" s="13">
        <v>0</v>
      </c>
      <c r="W312" s="62">
        <v>43203</v>
      </c>
      <c r="X312" s="49" t="s">
        <v>161</v>
      </c>
      <c r="Y312" s="13">
        <v>0</v>
      </c>
      <c r="Z312" s="17" t="e">
        <v>#DIV/0!</v>
      </c>
      <c r="AA312" s="55"/>
      <c r="AB312" s="62">
        <v>43178</v>
      </c>
      <c r="AC312" s="62">
        <v>43203</v>
      </c>
    </row>
    <row r="313" spans="1:34" x14ac:dyDescent="0.25">
      <c r="A313" s="51">
        <v>2018</v>
      </c>
      <c r="B313" s="41" t="s">
        <v>102</v>
      </c>
      <c r="C313" s="60" t="s">
        <v>10</v>
      </c>
      <c r="D313" s="55">
        <v>30203910</v>
      </c>
      <c r="E313" s="10" t="s">
        <v>149</v>
      </c>
      <c r="F313" s="10" t="str">
        <f>VLOOKUP($D313,Article!$B:$E,4,0)</f>
        <v>Dentrifice</v>
      </c>
      <c r="G313" s="60" t="s">
        <v>41</v>
      </c>
      <c r="H313" s="60" t="s">
        <v>22</v>
      </c>
      <c r="I313" s="56">
        <v>12</v>
      </c>
      <c r="J313" s="56">
        <v>15</v>
      </c>
      <c r="K313" s="59"/>
      <c r="L313" s="59"/>
      <c r="M313" s="56"/>
      <c r="N313" s="70">
        <v>0.16</v>
      </c>
      <c r="P313" s="56"/>
      <c r="Q313" s="57"/>
      <c r="R313" s="10" t="s">
        <v>89</v>
      </c>
      <c r="S313" s="76">
        <v>0</v>
      </c>
      <c r="T313" s="55" t="s">
        <v>98</v>
      </c>
      <c r="U313" s="10">
        <v>0</v>
      </c>
      <c r="V313" s="13">
        <v>0</v>
      </c>
      <c r="W313" s="62">
        <v>43203</v>
      </c>
      <c r="X313" s="49" t="s">
        <v>162</v>
      </c>
      <c r="Y313" s="13">
        <v>0</v>
      </c>
      <c r="Z313" s="17" t="e">
        <v>#DIV/0!</v>
      </c>
      <c r="AA313" s="55"/>
      <c r="AB313" s="62">
        <v>43178</v>
      </c>
      <c r="AC313" s="62">
        <v>43203</v>
      </c>
    </row>
    <row r="314" spans="1:34" x14ac:dyDescent="0.25">
      <c r="A314" s="51">
        <v>2018</v>
      </c>
      <c r="B314" s="41" t="s">
        <v>103</v>
      </c>
      <c r="C314" s="60" t="s">
        <v>10</v>
      </c>
      <c r="D314" s="55">
        <v>30203919</v>
      </c>
      <c r="E314" s="10" t="s">
        <v>110</v>
      </c>
      <c r="F314" s="10" t="str">
        <f>VLOOKUP($D314,Article!$B:$E,4,0)</f>
        <v>Brosse à dent</v>
      </c>
      <c r="G314" s="60" t="s">
        <v>41</v>
      </c>
      <c r="H314" s="60" t="s">
        <v>22</v>
      </c>
      <c r="I314" s="56">
        <v>12</v>
      </c>
      <c r="J314" s="56">
        <v>15</v>
      </c>
      <c r="K314" s="59"/>
      <c r="L314" s="59"/>
      <c r="M314" s="56"/>
      <c r="N314" s="70">
        <v>0.16</v>
      </c>
      <c r="P314" s="56"/>
      <c r="Q314" s="57"/>
      <c r="R314" s="10" t="s">
        <v>90</v>
      </c>
      <c r="S314" s="76">
        <v>0</v>
      </c>
      <c r="T314" s="55" t="s">
        <v>95</v>
      </c>
      <c r="U314" s="10">
        <v>0</v>
      </c>
      <c r="V314" s="13">
        <v>0</v>
      </c>
      <c r="W314" s="62">
        <v>43203</v>
      </c>
      <c r="X314" s="49" t="s">
        <v>163</v>
      </c>
      <c r="Y314" s="13">
        <v>0</v>
      </c>
      <c r="Z314" s="17" t="e">
        <v>#DIV/0!</v>
      </c>
      <c r="AA314" s="55"/>
      <c r="AB314" s="62">
        <v>43178</v>
      </c>
      <c r="AC314" s="62">
        <v>43203</v>
      </c>
    </row>
    <row r="315" spans="1:34" x14ac:dyDescent="0.25">
      <c r="A315" s="51">
        <v>2018</v>
      </c>
      <c r="B315" s="40" t="s">
        <v>104</v>
      </c>
      <c r="C315" s="60" t="s">
        <v>10</v>
      </c>
      <c r="D315" s="55">
        <v>30203920</v>
      </c>
      <c r="E315" s="10" t="s">
        <v>111</v>
      </c>
      <c r="F315" s="10" t="str">
        <f>VLOOKUP($D315,Article!$B:$E,4,0)</f>
        <v>Brosse à dent</v>
      </c>
      <c r="G315" s="60" t="s">
        <v>41</v>
      </c>
      <c r="H315" s="60" t="s">
        <v>22</v>
      </c>
      <c r="I315" s="56">
        <v>12</v>
      </c>
      <c r="J315" s="56">
        <v>15</v>
      </c>
      <c r="K315" s="59"/>
      <c r="L315" s="59"/>
      <c r="M315" s="56"/>
      <c r="N315" s="70">
        <v>0.16</v>
      </c>
      <c r="P315" s="56"/>
      <c r="Q315" s="57"/>
      <c r="R315" s="10" t="s">
        <v>90</v>
      </c>
      <c r="S315" s="76">
        <v>0</v>
      </c>
      <c r="T315" s="55" t="s">
        <v>96</v>
      </c>
      <c r="U315" s="10">
        <v>0</v>
      </c>
      <c r="V315" s="13">
        <v>0</v>
      </c>
      <c r="W315" s="62">
        <v>43203</v>
      </c>
      <c r="X315" s="49" t="s">
        <v>164</v>
      </c>
      <c r="Y315" s="13">
        <v>0</v>
      </c>
      <c r="Z315" s="17" t="e">
        <v>#DIV/0!</v>
      </c>
      <c r="AA315" s="55"/>
      <c r="AB315" s="62">
        <v>43178</v>
      </c>
      <c r="AC315" s="62">
        <v>43203</v>
      </c>
    </row>
    <row r="316" spans="1:34" x14ac:dyDescent="0.25">
      <c r="A316" s="51">
        <v>2018</v>
      </c>
      <c r="B316" s="41" t="s">
        <v>105</v>
      </c>
      <c r="C316" s="60" t="s">
        <v>10</v>
      </c>
      <c r="D316" s="55">
        <v>30203940</v>
      </c>
      <c r="E316" s="10" t="s">
        <v>112</v>
      </c>
      <c r="F316" s="10" t="str">
        <f>VLOOKUP($D316,Article!$B:$E,4,0)</f>
        <v>Brosse à dent</v>
      </c>
      <c r="G316" s="60" t="s">
        <v>41</v>
      </c>
      <c r="H316" s="60" t="s">
        <v>22</v>
      </c>
      <c r="I316" s="56">
        <v>12</v>
      </c>
      <c r="J316" s="56">
        <v>15</v>
      </c>
      <c r="K316" s="59"/>
      <c r="L316" s="59"/>
      <c r="M316" s="56"/>
      <c r="N316" s="70">
        <v>0.16</v>
      </c>
      <c r="P316" s="56"/>
      <c r="Q316" s="57"/>
      <c r="R316" s="10" t="s">
        <v>90</v>
      </c>
      <c r="S316" s="76">
        <v>0</v>
      </c>
      <c r="T316" s="55" t="s">
        <v>97</v>
      </c>
      <c r="U316" s="10">
        <v>0</v>
      </c>
      <c r="V316" s="13">
        <v>0</v>
      </c>
      <c r="W316" s="62">
        <v>43203</v>
      </c>
      <c r="X316" s="49" t="s">
        <v>165</v>
      </c>
      <c r="Y316" s="13">
        <v>0</v>
      </c>
      <c r="Z316" s="17" t="e">
        <v>#DIV/0!</v>
      </c>
      <c r="AA316" s="55"/>
      <c r="AB316" s="62">
        <v>43178</v>
      </c>
      <c r="AC316" s="62">
        <v>43203</v>
      </c>
    </row>
    <row r="317" spans="1:34" x14ac:dyDescent="0.25">
      <c r="A317" s="51">
        <v>2018</v>
      </c>
      <c r="B317" s="41" t="s">
        <v>99</v>
      </c>
      <c r="C317" s="60" t="s">
        <v>10</v>
      </c>
      <c r="D317" s="55">
        <v>30203950</v>
      </c>
      <c r="E317" s="10" t="s">
        <v>113</v>
      </c>
      <c r="F317" s="10" t="str">
        <f>VLOOKUP($D317,Article!$B:$E,4,0)</f>
        <v>Bain de bouche</v>
      </c>
      <c r="G317" s="60" t="s">
        <v>41</v>
      </c>
      <c r="H317" s="60" t="s">
        <v>22</v>
      </c>
      <c r="I317" s="56">
        <v>12</v>
      </c>
      <c r="J317" s="56">
        <v>15</v>
      </c>
      <c r="K317" s="59"/>
      <c r="L317" s="59"/>
      <c r="M317" s="56"/>
      <c r="N317" s="70">
        <v>0.16</v>
      </c>
      <c r="P317" s="56"/>
      <c r="Q317" s="57"/>
      <c r="R317" s="10" t="s">
        <v>90</v>
      </c>
      <c r="S317" s="76">
        <v>0</v>
      </c>
      <c r="T317" s="55" t="s">
        <v>98</v>
      </c>
      <c r="U317" s="10">
        <v>0</v>
      </c>
      <c r="V317" s="13">
        <v>0</v>
      </c>
      <c r="W317" s="62">
        <v>43203</v>
      </c>
      <c r="X317" s="49" t="s">
        <v>166</v>
      </c>
      <c r="Y317" s="13">
        <v>0</v>
      </c>
      <c r="Z317" s="17" t="e">
        <v>#DIV/0!</v>
      </c>
      <c r="AA317" s="55"/>
      <c r="AB317" s="62">
        <v>43178</v>
      </c>
      <c r="AC317" s="62">
        <v>43203</v>
      </c>
    </row>
    <row r="318" spans="1:34" x14ac:dyDescent="0.25">
      <c r="A318" s="51">
        <v>2018</v>
      </c>
      <c r="B318" s="40" t="s">
        <v>100</v>
      </c>
      <c r="C318" s="60" t="s">
        <v>10</v>
      </c>
      <c r="D318" s="55">
        <v>30203960</v>
      </c>
      <c r="E318" s="10" t="s">
        <v>114</v>
      </c>
      <c r="F318" s="10" t="str">
        <f>VLOOKUP($D318,Article!$B:$E,4,0)</f>
        <v>Bain de bouche</v>
      </c>
      <c r="G318" s="60" t="s">
        <v>41</v>
      </c>
      <c r="H318" s="60" t="s">
        <v>22</v>
      </c>
      <c r="I318" s="56">
        <v>12</v>
      </c>
      <c r="J318" s="56">
        <v>15</v>
      </c>
      <c r="K318" s="59"/>
      <c r="L318" s="59"/>
      <c r="M318" s="56"/>
      <c r="N318" s="70">
        <v>0.15</v>
      </c>
      <c r="P318" s="56"/>
      <c r="Q318" s="57"/>
      <c r="R318" s="10" t="s">
        <v>89</v>
      </c>
      <c r="S318" s="76">
        <v>0</v>
      </c>
      <c r="T318" s="55" t="s">
        <v>95</v>
      </c>
      <c r="U318" s="10">
        <v>0</v>
      </c>
      <c r="V318" s="13">
        <v>0</v>
      </c>
      <c r="W318" s="62">
        <v>43203</v>
      </c>
      <c r="X318" s="49" t="s">
        <v>167</v>
      </c>
      <c r="Y318" s="13">
        <v>0</v>
      </c>
      <c r="Z318" s="17" t="e">
        <v>#DIV/0!</v>
      </c>
      <c r="AA318" s="55"/>
      <c r="AB318" s="62">
        <v>43178</v>
      </c>
      <c r="AC318" s="62">
        <v>43203</v>
      </c>
    </row>
    <row r="319" spans="1:34" s="55" customFormat="1" x14ac:dyDescent="0.25">
      <c r="A319" s="51">
        <v>2018</v>
      </c>
      <c r="B319" s="41" t="s">
        <v>101</v>
      </c>
      <c r="C319" s="60" t="s">
        <v>10</v>
      </c>
      <c r="D319" s="53">
        <v>30205029</v>
      </c>
      <c r="E319" s="10" t="s">
        <v>115</v>
      </c>
      <c r="F319" s="10" t="str">
        <f>VLOOKUP($D319,Article!$B:$E,4,0)</f>
        <v>Bain de bouche</v>
      </c>
      <c r="G319" s="60" t="s">
        <v>41</v>
      </c>
      <c r="H319" s="60" t="s">
        <v>22</v>
      </c>
      <c r="I319" s="56">
        <v>12</v>
      </c>
      <c r="J319" s="56">
        <v>15</v>
      </c>
      <c r="K319" s="59"/>
      <c r="L319" s="59"/>
      <c r="M319" s="56"/>
      <c r="N319" s="70">
        <v>0</v>
      </c>
      <c r="O319" s="60"/>
      <c r="P319" s="56"/>
      <c r="Q319" s="57"/>
      <c r="R319" s="10" t="s">
        <v>88</v>
      </c>
      <c r="S319" s="76">
        <v>0</v>
      </c>
      <c r="T319" s="55" t="s">
        <v>96</v>
      </c>
      <c r="U319" s="10">
        <v>0</v>
      </c>
      <c r="V319" s="13">
        <v>0</v>
      </c>
      <c r="W319" s="62">
        <v>43203</v>
      </c>
      <c r="X319" s="49" t="s">
        <v>168</v>
      </c>
      <c r="Y319" s="13">
        <v>0</v>
      </c>
      <c r="Z319" s="17" t="e">
        <v>#DIV/0!</v>
      </c>
      <c r="AB319" s="62">
        <v>43178</v>
      </c>
      <c r="AC319" s="62">
        <v>43203</v>
      </c>
      <c r="AF319" s="56"/>
      <c r="AG319" s="56"/>
      <c r="AH319" s="56"/>
    </row>
    <row r="320" spans="1:34" x14ac:dyDescent="0.25">
      <c r="A320" s="8">
        <v>2018</v>
      </c>
      <c r="B320" s="41" t="s">
        <v>102</v>
      </c>
      <c r="C320" s="9" t="s">
        <v>11</v>
      </c>
      <c r="D320" s="53">
        <v>30218310</v>
      </c>
      <c r="E320" s="10" t="s">
        <v>116</v>
      </c>
      <c r="F320" s="10" t="str">
        <f>VLOOKUP($D320,Article!$B:$E,4,0)</f>
        <v>Bain de bouche</v>
      </c>
      <c r="G320" s="60" t="s">
        <v>41</v>
      </c>
      <c r="H320" s="60" t="s">
        <v>22</v>
      </c>
      <c r="I320" s="56">
        <v>16</v>
      </c>
      <c r="J320" s="56">
        <v>19</v>
      </c>
      <c r="M320" s="56"/>
      <c r="N320" s="70">
        <v>0.25</v>
      </c>
      <c r="P320" s="56"/>
      <c r="Q320" s="57"/>
      <c r="R320" s="10" t="s">
        <v>91</v>
      </c>
      <c r="S320" s="76">
        <v>0</v>
      </c>
      <c r="T320" s="55" t="s">
        <v>97</v>
      </c>
      <c r="U320" s="10">
        <v>0</v>
      </c>
      <c r="V320" s="13">
        <v>0</v>
      </c>
      <c r="W320" s="62">
        <v>43231</v>
      </c>
      <c r="X320" s="49" t="s">
        <v>169</v>
      </c>
      <c r="Y320" s="13">
        <v>0</v>
      </c>
      <c r="Z320" s="17" t="e">
        <v>#DIV/0!</v>
      </c>
      <c r="AA320" s="55"/>
      <c r="AB320" s="62">
        <v>43206</v>
      </c>
      <c r="AC320" s="62">
        <v>43231</v>
      </c>
    </row>
    <row r="321" spans="1:29" x14ac:dyDescent="0.25">
      <c r="A321" s="51">
        <v>2018</v>
      </c>
      <c r="B321" s="41" t="s">
        <v>103</v>
      </c>
      <c r="C321" s="60" t="s">
        <v>11</v>
      </c>
      <c r="D321" s="55">
        <v>30200080</v>
      </c>
      <c r="E321" s="10" t="s">
        <v>106</v>
      </c>
      <c r="F321" s="10" t="str">
        <f>VLOOKUP($D321,Article!$B:$E,4,0)</f>
        <v>Dentrifice</v>
      </c>
      <c r="G321" s="60" t="s">
        <v>41</v>
      </c>
      <c r="H321" s="60" t="s">
        <v>22</v>
      </c>
      <c r="I321" s="56">
        <v>16</v>
      </c>
      <c r="J321" s="56">
        <v>19</v>
      </c>
      <c r="K321" s="59"/>
      <c r="L321" s="59"/>
      <c r="M321" s="56"/>
      <c r="N321" s="70">
        <v>0.14000000000000001</v>
      </c>
      <c r="P321" s="56"/>
      <c r="Q321" s="57"/>
      <c r="R321" s="10" t="s">
        <v>88</v>
      </c>
      <c r="S321" s="76">
        <v>0</v>
      </c>
      <c r="T321" s="55" t="s">
        <v>98</v>
      </c>
      <c r="U321" s="10">
        <v>0</v>
      </c>
      <c r="V321" s="13">
        <v>0</v>
      </c>
      <c r="W321" s="62">
        <v>43231</v>
      </c>
      <c r="X321" s="49" t="s">
        <v>170</v>
      </c>
      <c r="Y321" s="13">
        <v>0</v>
      </c>
      <c r="Z321" s="17" t="e">
        <v>#DIV/0!</v>
      </c>
      <c r="AA321" s="55"/>
      <c r="AB321" s="62">
        <v>43206</v>
      </c>
      <c r="AC321" s="62">
        <v>43231</v>
      </c>
    </row>
    <row r="322" spans="1:29" x14ac:dyDescent="0.25">
      <c r="A322" s="51">
        <v>2018</v>
      </c>
      <c r="B322" s="40" t="s">
        <v>104</v>
      </c>
      <c r="C322" s="60" t="s">
        <v>11</v>
      </c>
      <c r="D322" s="55">
        <v>30200100</v>
      </c>
      <c r="E322" s="10" t="s">
        <v>147</v>
      </c>
      <c r="F322" s="10" t="str">
        <f>VLOOKUP($D322,Article!$B:$E,4,0)</f>
        <v>Dentrifice</v>
      </c>
      <c r="G322" s="60" t="s">
        <v>41</v>
      </c>
      <c r="H322" s="60" t="s">
        <v>22</v>
      </c>
      <c r="I322" s="56">
        <v>16</v>
      </c>
      <c r="J322" s="56">
        <v>19</v>
      </c>
      <c r="K322" s="59"/>
      <c r="L322" s="59"/>
      <c r="M322" s="56"/>
      <c r="N322" s="70">
        <v>0.15</v>
      </c>
      <c r="P322" s="56"/>
      <c r="Q322" s="57"/>
      <c r="R322" s="10" t="s">
        <v>88</v>
      </c>
      <c r="S322" s="76">
        <v>0</v>
      </c>
      <c r="T322" s="55" t="s">
        <v>95</v>
      </c>
      <c r="U322" s="10">
        <v>0</v>
      </c>
      <c r="V322" s="13">
        <v>0</v>
      </c>
      <c r="W322" s="62">
        <v>43231</v>
      </c>
      <c r="X322" s="49" t="s">
        <v>171</v>
      </c>
      <c r="Y322" s="13">
        <v>0</v>
      </c>
      <c r="Z322" s="17" t="e">
        <v>#DIV/0!</v>
      </c>
      <c r="AA322" s="55"/>
      <c r="AB322" s="62">
        <v>43206</v>
      </c>
      <c r="AC322" s="62">
        <v>43231</v>
      </c>
    </row>
    <row r="323" spans="1:29" x14ac:dyDescent="0.25">
      <c r="A323" s="51">
        <v>2018</v>
      </c>
      <c r="B323" s="41" t="s">
        <v>105</v>
      </c>
      <c r="C323" s="60" t="s">
        <v>11</v>
      </c>
      <c r="D323" s="55">
        <v>30200110</v>
      </c>
      <c r="E323" s="10" t="s">
        <v>108</v>
      </c>
      <c r="F323" s="10" t="str">
        <f>VLOOKUP($D323,Article!$B:$E,4,0)</f>
        <v>Dentrifice</v>
      </c>
      <c r="G323" s="60" t="s">
        <v>41</v>
      </c>
      <c r="H323" s="60" t="s">
        <v>22</v>
      </c>
      <c r="I323" s="56">
        <v>16</v>
      </c>
      <c r="J323" s="56">
        <v>19</v>
      </c>
      <c r="K323" s="59"/>
      <c r="L323" s="59"/>
      <c r="M323" s="56"/>
      <c r="N323" s="70">
        <v>0</v>
      </c>
      <c r="P323" s="56"/>
      <c r="Q323" s="57"/>
      <c r="R323" s="10" t="s">
        <v>88</v>
      </c>
      <c r="S323" s="76">
        <v>0</v>
      </c>
      <c r="T323" s="55" t="s">
        <v>96</v>
      </c>
      <c r="U323" s="10">
        <v>0</v>
      </c>
      <c r="V323" s="13">
        <v>0</v>
      </c>
      <c r="W323" s="62">
        <v>43231</v>
      </c>
      <c r="X323" s="49" t="s">
        <v>172</v>
      </c>
      <c r="Y323" s="13">
        <v>0</v>
      </c>
      <c r="Z323" s="17" t="e">
        <v>#DIV/0!</v>
      </c>
      <c r="AA323" s="55"/>
      <c r="AB323" s="62">
        <v>43206</v>
      </c>
      <c r="AC323" s="62">
        <v>43231</v>
      </c>
    </row>
    <row r="324" spans="1:29" x14ac:dyDescent="0.25">
      <c r="A324" s="8">
        <v>2018</v>
      </c>
      <c r="B324" s="41" t="s">
        <v>99</v>
      </c>
      <c r="C324" s="9" t="s">
        <v>15</v>
      </c>
      <c r="D324" s="55">
        <v>30203910</v>
      </c>
      <c r="E324" s="10" t="s">
        <v>150</v>
      </c>
      <c r="F324" s="10" t="str">
        <f>VLOOKUP($D324,Article!$B:$E,4,0)</f>
        <v>Dentrifice</v>
      </c>
      <c r="G324" s="60" t="s">
        <v>41</v>
      </c>
      <c r="H324" s="60" t="s">
        <v>22</v>
      </c>
      <c r="I324" s="56">
        <v>20</v>
      </c>
      <c r="J324" s="56">
        <v>23</v>
      </c>
      <c r="K324" s="59"/>
      <c r="L324" s="59"/>
      <c r="M324" s="56"/>
      <c r="N324" s="70">
        <v>0.15</v>
      </c>
      <c r="Q324" s="81"/>
      <c r="R324" s="10" t="s">
        <v>88</v>
      </c>
      <c r="S324" s="76">
        <v>0</v>
      </c>
      <c r="T324" s="55" t="s">
        <v>97</v>
      </c>
      <c r="U324" s="10">
        <v>0</v>
      </c>
      <c r="V324" s="13">
        <v>0</v>
      </c>
      <c r="W324" s="62">
        <v>43259</v>
      </c>
      <c r="X324" s="49" t="s">
        <v>173</v>
      </c>
      <c r="Y324" s="13">
        <v>0</v>
      </c>
      <c r="Z324" s="17" t="e">
        <v>#DIV/0!</v>
      </c>
      <c r="AB324" s="62">
        <v>43234</v>
      </c>
      <c r="AC324" s="62">
        <v>43259</v>
      </c>
    </row>
    <row r="325" spans="1:29" x14ac:dyDescent="0.25">
      <c r="A325" s="51">
        <v>2018</v>
      </c>
      <c r="B325" s="40" t="s">
        <v>100</v>
      </c>
      <c r="C325" s="60" t="s">
        <v>15</v>
      </c>
      <c r="D325" s="55">
        <v>30203919</v>
      </c>
      <c r="E325" s="10" t="s">
        <v>110</v>
      </c>
      <c r="F325" s="10" t="str">
        <f>VLOOKUP($D325,Article!$B:$E,4,0)</f>
        <v>Brosse à dent</v>
      </c>
      <c r="G325" s="60" t="s">
        <v>41</v>
      </c>
      <c r="H325" s="60" t="s">
        <v>22</v>
      </c>
      <c r="I325" s="56">
        <v>20</v>
      </c>
      <c r="J325" s="56">
        <v>23</v>
      </c>
      <c r="K325" s="59"/>
      <c r="L325" s="59"/>
      <c r="M325" s="56"/>
      <c r="N325" s="70">
        <v>0</v>
      </c>
      <c r="Q325" s="81"/>
      <c r="R325" s="10" t="s">
        <v>88</v>
      </c>
      <c r="S325" s="76">
        <v>0</v>
      </c>
      <c r="T325" s="55" t="s">
        <v>98</v>
      </c>
      <c r="U325" s="10">
        <v>0</v>
      </c>
      <c r="V325" s="13">
        <v>0</v>
      </c>
      <c r="W325" s="62">
        <v>43259</v>
      </c>
      <c r="X325" s="49" t="s">
        <v>174</v>
      </c>
      <c r="Y325" s="13">
        <v>0</v>
      </c>
      <c r="Z325" s="17" t="e">
        <v>#DIV/0!</v>
      </c>
      <c r="AB325" s="62">
        <v>43234</v>
      </c>
      <c r="AC325" s="62">
        <v>43259</v>
      </c>
    </row>
    <row r="326" spans="1:29" x14ac:dyDescent="0.25">
      <c r="A326" s="51">
        <v>2018</v>
      </c>
      <c r="B326" s="41" t="s">
        <v>101</v>
      </c>
      <c r="C326" s="60" t="s">
        <v>15</v>
      </c>
      <c r="D326" s="55">
        <v>30203920</v>
      </c>
      <c r="E326" s="10" t="s">
        <v>111</v>
      </c>
      <c r="F326" s="10" t="str">
        <f>VLOOKUP($D326,Article!$B:$E,4,0)</f>
        <v>Brosse à dent</v>
      </c>
      <c r="G326" s="60" t="s">
        <v>41</v>
      </c>
      <c r="H326" s="60" t="s">
        <v>22</v>
      </c>
      <c r="I326" s="56">
        <v>20</v>
      </c>
      <c r="J326" s="56">
        <v>23</v>
      </c>
      <c r="K326" s="59"/>
      <c r="L326" s="59"/>
      <c r="M326" s="56"/>
      <c r="N326" s="70">
        <v>0.25</v>
      </c>
      <c r="Q326" s="81"/>
      <c r="R326" s="10" t="s">
        <v>88</v>
      </c>
      <c r="S326" s="76">
        <v>0</v>
      </c>
      <c r="T326" s="55" t="s">
        <v>95</v>
      </c>
      <c r="U326" s="10">
        <v>0</v>
      </c>
      <c r="V326" s="13">
        <v>0</v>
      </c>
      <c r="W326" s="62">
        <v>43259</v>
      </c>
      <c r="X326" s="49" t="s">
        <v>175</v>
      </c>
      <c r="Y326" s="13">
        <v>0</v>
      </c>
      <c r="Z326" s="17" t="e">
        <v>#DIV/0!</v>
      </c>
      <c r="AB326" s="62">
        <v>43234</v>
      </c>
      <c r="AC326" s="62">
        <v>43259</v>
      </c>
    </row>
    <row r="327" spans="1:29" x14ac:dyDescent="0.25">
      <c r="A327" s="51">
        <v>2018</v>
      </c>
      <c r="B327" s="41" t="s">
        <v>102</v>
      </c>
      <c r="C327" s="60" t="s">
        <v>15</v>
      </c>
      <c r="D327" s="55">
        <v>30203940</v>
      </c>
      <c r="E327" s="10" t="s">
        <v>112</v>
      </c>
      <c r="F327" s="10" t="str">
        <f>VLOOKUP($D327,Article!$B:$E,4,0)</f>
        <v>Brosse à dent</v>
      </c>
      <c r="G327" s="60" t="s">
        <v>41</v>
      </c>
      <c r="H327" s="60" t="s">
        <v>22</v>
      </c>
      <c r="I327" s="56">
        <v>20</v>
      </c>
      <c r="J327" s="56">
        <v>23</v>
      </c>
      <c r="K327" s="59"/>
      <c r="L327" s="59"/>
      <c r="M327" s="56"/>
      <c r="N327" s="70">
        <v>0.18</v>
      </c>
      <c r="Q327" s="81"/>
      <c r="R327" s="10" t="s">
        <v>89</v>
      </c>
      <c r="S327" s="76">
        <v>0</v>
      </c>
      <c r="T327" s="55" t="s">
        <v>96</v>
      </c>
      <c r="U327" s="10">
        <v>0</v>
      </c>
      <c r="V327" s="13">
        <v>0</v>
      </c>
      <c r="W327" s="62">
        <v>43259</v>
      </c>
      <c r="X327" s="49" t="s">
        <v>176</v>
      </c>
      <c r="Y327" s="13">
        <v>0</v>
      </c>
      <c r="Z327" s="17" t="e">
        <v>#DIV/0!</v>
      </c>
      <c r="AB327" s="62">
        <v>43234</v>
      </c>
      <c r="AC327" s="62">
        <v>43259</v>
      </c>
    </row>
    <row r="328" spans="1:29" x14ac:dyDescent="0.25">
      <c r="A328" s="51">
        <v>2018</v>
      </c>
      <c r="B328" s="41" t="s">
        <v>103</v>
      </c>
      <c r="C328" s="60" t="s">
        <v>15</v>
      </c>
      <c r="D328" s="55">
        <v>30203950</v>
      </c>
      <c r="E328" s="10" t="s">
        <v>113</v>
      </c>
      <c r="F328" s="10" t="str">
        <f>VLOOKUP($D328,Article!$B:$E,4,0)</f>
        <v>Bain de bouche</v>
      </c>
      <c r="G328" s="60" t="s">
        <v>41</v>
      </c>
      <c r="H328" s="60" t="s">
        <v>22</v>
      </c>
      <c r="I328" s="56">
        <v>20</v>
      </c>
      <c r="J328" s="56">
        <v>23</v>
      </c>
      <c r="K328" s="59"/>
      <c r="L328" s="59"/>
      <c r="M328" s="56"/>
      <c r="N328" s="70">
        <v>0.2</v>
      </c>
      <c r="Q328" s="81"/>
      <c r="R328" s="10" t="s">
        <v>90</v>
      </c>
      <c r="S328" s="76">
        <v>0</v>
      </c>
      <c r="T328" s="55" t="s">
        <v>97</v>
      </c>
      <c r="U328" s="10">
        <v>0</v>
      </c>
      <c r="V328" s="13">
        <v>0</v>
      </c>
      <c r="W328" s="62">
        <v>43259</v>
      </c>
      <c r="X328" s="49" t="s">
        <v>177</v>
      </c>
      <c r="Y328" s="13">
        <v>0</v>
      </c>
      <c r="Z328" s="17" t="e">
        <v>#DIV/0!</v>
      </c>
      <c r="AB328" s="62">
        <v>43234</v>
      </c>
      <c r="AC328" s="62">
        <v>43259</v>
      </c>
    </row>
    <row r="329" spans="1:29" x14ac:dyDescent="0.25">
      <c r="A329" s="51">
        <v>2018</v>
      </c>
      <c r="B329" s="40" t="s">
        <v>104</v>
      </c>
      <c r="C329" s="60" t="s">
        <v>15</v>
      </c>
      <c r="D329" s="55">
        <v>30203960</v>
      </c>
      <c r="E329" s="10" t="s">
        <v>114</v>
      </c>
      <c r="F329" s="10" t="str">
        <f>VLOOKUP($D329,Article!$B:$E,4,0)</f>
        <v>Bain de bouche</v>
      </c>
      <c r="G329" s="60" t="s">
        <v>41</v>
      </c>
      <c r="H329" s="60" t="s">
        <v>22</v>
      </c>
      <c r="I329" s="56">
        <v>20</v>
      </c>
      <c r="J329" s="56">
        <v>23</v>
      </c>
      <c r="K329" s="59"/>
      <c r="L329" s="59"/>
      <c r="M329" s="56"/>
      <c r="N329" s="70">
        <v>0.15</v>
      </c>
      <c r="Q329" s="81"/>
      <c r="R329" s="10" t="s">
        <v>88</v>
      </c>
      <c r="S329" s="76">
        <v>0</v>
      </c>
      <c r="T329" s="55" t="s">
        <v>98</v>
      </c>
      <c r="U329" s="10">
        <v>0</v>
      </c>
      <c r="V329" s="13">
        <v>0</v>
      </c>
      <c r="W329" s="62">
        <v>43259</v>
      </c>
      <c r="X329" s="49" t="s">
        <v>178</v>
      </c>
      <c r="Y329" s="13">
        <v>0</v>
      </c>
      <c r="Z329" s="17" t="e">
        <v>#DIV/0!</v>
      </c>
      <c r="AB329" s="62">
        <v>43234</v>
      </c>
      <c r="AC329" s="62">
        <v>43259</v>
      </c>
    </row>
    <row r="330" spans="1:29" x14ac:dyDescent="0.25">
      <c r="A330" s="51">
        <v>2018</v>
      </c>
      <c r="B330" s="41" t="s">
        <v>105</v>
      </c>
      <c r="C330" s="60" t="s">
        <v>15</v>
      </c>
      <c r="D330" s="53">
        <v>30205029</v>
      </c>
      <c r="E330" s="10" t="s">
        <v>115</v>
      </c>
      <c r="F330" s="10" t="str">
        <f>VLOOKUP($D330,Article!$B:$E,4,0)</f>
        <v>Bain de bouche</v>
      </c>
      <c r="G330" s="60" t="s">
        <v>41</v>
      </c>
      <c r="H330" s="60" t="s">
        <v>22</v>
      </c>
      <c r="I330" s="56">
        <v>20</v>
      </c>
      <c r="J330" s="56">
        <v>23</v>
      </c>
      <c r="K330" s="59"/>
      <c r="L330" s="59"/>
      <c r="M330" s="56"/>
      <c r="N330" s="70">
        <v>0.16</v>
      </c>
      <c r="Q330" s="81"/>
      <c r="R330" s="10" t="s">
        <v>90</v>
      </c>
      <c r="S330" s="76">
        <v>0</v>
      </c>
      <c r="T330" s="55" t="s">
        <v>95</v>
      </c>
      <c r="U330" s="10">
        <v>0</v>
      </c>
      <c r="V330" s="13">
        <v>0</v>
      </c>
      <c r="W330" s="62">
        <v>43259</v>
      </c>
      <c r="X330" s="49" t="s">
        <v>179</v>
      </c>
      <c r="Y330" s="13">
        <v>0</v>
      </c>
      <c r="Z330" s="17" t="e">
        <v>#DIV/0!</v>
      </c>
      <c r="AB330" s="62">
        <v>43234</v>
      </c>
      <c r="AC330" s="62">
        <v>43259</v>
      </c>
    </row>
    <row r="331" spans="1:29" x14ac:dyDescent="0.25">
      <c r="A331" s="51">
        <v>2018</v>
      </c>
      <c r="B331" s="41" t="s">
        <v>99</v>
      </c>
      <c r="C331" s="60" t="s">
        <v>15</v>
      </c>
      <c r="D331" s="53">
        <v>30218310</v>
      </c>
      <c r="E331" s="10" t="s">
        <v>116</v>
      </c>
      <c r="F331" s="10" t="str">
        <f>VLOOKUP($D331,Article!$B:$E,4,0)</f>
        <v>Bain de bouche</v>
      </c>
      <c r="G331" s="60" t="s">
        <v>41</v>
      </c>
      <c r="H331" s="60" t="s">
        <v>22</v>
      </c>
      <c r="I331" s="56">
        <v>20</v>
      </c>
      <c r="J331" s="56">
        <v>23</v>
      </c>
      <c r="K331" s="59"/>
      <c r="L331" s="59"/>
      <c r="M331" s="56"/>
      <c r="N331" s="70">
        <v>0.16</v>
      </c>
      <c r="Q331" s="81"/>
      <c r="R331" s="10" t="s">
        <v>90</v>
      </c>
      <c r="S331" s="76">
        <v>0</v>
      </c>
      <c r="T331" s="55" t="s">
        <v>96</v>
      </c>
      <c r="U331" s="10">
        <v>0</v>
      </c>
      <c r="V331" s="13">
        <v>0</v>
      </c>
      <c r="W331" s="62">
        <v>43259</v>
      </c>
      <c r="X331" s="49" t="s">
        <v>180</v>
      </c>
      <c r="Y331" s="13">
        <v>0</v>
      </c>
      <c r="Z331" s="17" t="e">
        <v>#DIV/0!</v>
      </c>
      <c r="AB331" s="62">
        <v>43234</v>
      </c>
      <c r="AC331" s="62">
        <v>43259</v>
      </c>
    </row>
    <row r="332" spans="1:29" x14ac:dyDescent="0.25">
      <c r="A332" s="51">
        <v>2018</v>
      </c>
      <c r="B332" s="40" t="s">
        <v>100</v>
      </c>
      <c r="C332" s="60" t="s">
        <v>15</v>
      </c>
      <c r="D332" s="55">
        <v>30200080</v>
      </c>
      <c r="E332" s="10" t="s">
        <v>106</v>
      </c>
      <c r="F332" s="10" t="str">
        <f>VLOOKUP($D332,Article!$B:$E,4,0)</f>
        <v>Dentrifice</v>
      </c>
      <c r="G332" s="60" t="s">
        <v>41</v>
      </c>
      <c r="H332" s="60" t="s">
        <v>22</v>
      </c>
      <c r="I332" s="56">
        <v>20</v>
      </c>
      <c r="J332" s="56">
        <v>23</v>
      </c>
      <c r="K332" s="59"/>
      <c r="L332" s="59"/>
      <c r="M332" s="56"/>
      <c r="N332" s="70">
        <v>0.16</v>
      </c>
      <c r="Q332" s="81"/>
      <c r="R332" s="10" t="s">
        <v>90</v>
      </c>
      <c r="S332" s="76">
        <v>0</v>
      </c>
      <c r="T332" s="55" t="s">
        <v>97</v>
      </c>
      <c r="U332" s="10">
        <v>0</v>
      </c>
      <c r="V332" s="13">
        <v>0</v>
      </c>
      <c r="W332" s="62">
        <v>43259</v>
      </c>
      <c r="X332" s="49" t="s">
        <v>181</v>
      </c>
      <c r="Y332" s="13">
        <v>0</v>
      </c>
      <c r="Z332" s="17" t="e">
        <v>#DIV/0!</v>
      </c>
      <c r="AB332" s="62">
        <v>43234</v>
      </c>
      <c r="AC332" s="62">
        <v>43259</v>
      </c>
    </row>
    <row r="333" spans="1:29" x14ac:dyDescent="0.25">
      <c r="A333" s="51">
        <v>2018</v>
      </c>
      <c r="B333" s="41" t="s">
        <v>101</v>
      </c>
      <c r="C333" s="60" t="s">
        <v>15</v>
      </c>
      <c r="D333" s="55">
        <v>30200100</v>
      </c>
      <c r="E333" s="10" t="s">
        <v>148</v>
      </c>
      <c r="F333" s="10" t="str">
        <f>VLOOKUP($D333,Article!$B:$E,4,0)</f>
        <v>Dentrifice</v>
      </c>
      <c r="G333" s="60" t="s">
        <v>41</v>
      </c>
      <c r="H333" s="60" t="s">
        <v>22</v>
      </c>
      <c r="I333" s="56">
        <v>20</v>
      </c>
      <c r="J333" s="56">
        <v>23</v>
      </c>
      <c r="K333" s="59"/>
      <c r="L333" s="59"/>
      <c r="M333" s="56"/>
      <c r="N333" s="70">
        <v>0.16</v>
      </c>
      <c r="Q333" s="81"/>
      <c r="R333" s="10" t="s">
        <v>90</v>
      </c>
      <c r="S333" s="76">
        <v>0</v>
      </c>
      <c r="T333" s="55" t="s">
        <v>98</v>
      </c>
      <c r="U333" s="10">
        <v>0</v>
      </c>
      <c r="V333" s="13">
        <v>0</v>
      </c>
      <c r="W333" s="62">
        <v>43259</v>
      </c>
      <c r="X333" s="49" t="s">
        <v>182</v>
      </c>
      <c r="Y333" s="13">
        <v>0</v>
      </c>
      <c r="Z333" s="17" t="e">
        <v>#DIV/0!</v>
      </c>
      <c r="AB333" s="62">
        <v>43234</v>
      </c>
      <c r="AC333" s="62">
        <v>43259</v>
      </c>
    </row>
    <row r="334" spans="1:29" x14ac:dyDescent="0.25">
      <c r="A334" s="51">
        <v>2018</v>
      </c>
      <c r="B334" s="41" t="s">
        <v>102</v>
      </c>
      <c r="C334" s="60" t="s">
        <v>15</v>
      </c>
      <c r="D334" s="55">
        <v>30200110</v>
      </c>
      <c r="E334" s="10" t="s">
        <v>108</v>
      </c>
      <c r="F334" s="10" t="str">
        <f>VLOOKUP($D334,Article!$B:$E,4,0)</f>
        <v>Dentrifice</v>
      </c>
      <c r="G334" s="60" t="s">
        <v>41</v>
      </c>
      <c r="H334" s="60" t="s">
        <v>22</v>
      </c>
      <c r="I334" s="56">
        <v>20</v>
      </c>
      <c r="J334" s="56">
        <v>23</v>
      </c>
      <c r="K334" s="59"/>
      <c r="L334" s="59"/>
      <c r="M334" s="56"/>
      <c r="N334" s="70">
        <v>0.15</v>
      </c>
      <c r="Q334" s="81"/>
      <c r="R334" s="10" t="s">
        <v>89</v>
      </c>
      <c r="S334" s="76">
        <v>0</v>
      </c>
      <c r="T334" s="55" t="s">
        <v>95</v>
      </c>
      <c r="U334" s="10">
        <v>0</v>
      </c>
      <c r="V334" s="13">
        <v>0</v>
      </c>
      <c r="W334" s="62">
        <v>43259</v>
      </c>
      <c r="X334" s="49" t="s">
        <v>183</v>
      </c>
      <c r="Y334" s="13">
        <v>0</v>
      </c>
      <c r="Z334" s="17" t="e">
        <v>#DIV/0!</v>
      </c>
      <c r="AB334" s="62">
        <v>43234</v>
      </c>
      <c r="AC334" s="62">
        <v>43259</v>
      </c>
    </row>
    <row r="335" spans="1:29" x14ac:dyDescent="0.25">
      <c r="A335" s="51">
        <v>2018</v>
      </c>
      <c r="B335" s="41" t="s">
        <v>103</v>
      </c>
      <c r="C335" s="60" t="s">
        <v>15</v>
      </c>
      <c r="D335" s="55">
        <v>30203910</v>
      </c>
      <c r="E335" s="10" t="s">
        <v>151</v>
      </c>
      <c r="F335" s="10" t="str">
        <f>VLOOKUP($D335,Article!$B:$E,4,0)</f>
        <v>Dentrifice</v>
      </c>
      <c r="G335" s="60" t="s">
        <v>41</v>
      </c>
      <c r="H335" s="60" t="s">
        <v>22</v>
      </c>
      <c r="I335" s="56">
        <v>20</v>
      </c>
      <c r="J335" s="56">
        <v>23</v>
      </c>
      <c r="K335" s="59"/>
      <c r="L335" s="59"/>
      <c r="M335" s="56"/>
      <c r="N335" s="70">
        <v>0</v>
      </c>
      <c r="Q335" s="81"/>
      <c r="R335" s="10" t="s">
        <v>88</v>
      </c>
      <c r="S335" s="76">
        <v>0</v>
      </c>
      <c r="T335" s="55" t="s">
        <v>96</v>
      </c>
      <c r="U335" s="10">
        <v>0</v>
      </c>
      <c r="V335" s="13">
        <v>0</v>
      </c>
      <c r="W335" s="62">
        <v>43259</v>
      </c>
      <c r="X335" s="49" t="s">
        <v>184</v>
      </c>
      <c r="Y335" s="13">
        <v>0</v>
      </c>
      <c r="Z335" s="17" t="e">
        <v>#DIV/0!</v>
      </c>
      <c r="AB335" s="62">
        <v>43234</v>
      </c>
      <c r="AC335" s="62">
        <v>43259</v>
      </c>
    </row>
    <row r="336" spans="1:29" x14ac:dyDescent="0.25">
      <c r="A336" s="8">
        <v>2018</v>
      </c>
      <c r="B336" s="40" t="s">
        <v>104</v>
      </c>
      <c r="C336" s="9" t="s">
        <v>12</v>
      </c>
      <c r="D336" s="55">
        <v>30203919</v>
      </c>
      <c r="E336" s="10" t="s">
        <v>110</v>
      </c>
      <c r="F336" s="77" t="str">
        <f>VLOOKUP($D336,Article!$B:$E,4,0)</f>
        <v>Brosse à dent</v>
      </c>
      <c r="G336" s="60" t="s">
        <v>41</v>
      </c>
      <c r="H336" s="9" t="s">
        <v>21</v>
      </c>
      <c r="I336" s="56">
        <v>8</v>
      </c>
      <c r="J336" s="56">
        <v>18</v>
      </c>
      <c r="M336" s="56"/>
      <c r="N336" s="70">
        <v>0.25</v>
      </c>
      <c r="P336" s="56"/>
      <c r="Q336" s="81"/>
      <c r="R336" s="10" t="s">
        <v>88</v>
      </c>
      <c r="S336" s="76">
        <v>0</v>
      </c>
      <c r="T336" s="55" t="s">
        <v>97</v>
      </c>
      <c r="U336" s="10">
        <v>0</v>
      </c>
      <c r="V336" s="13">
        <v>0</v>
      </c>
      <c r="W336" s="62">
        <v>43224</v>
      </c>
      <c r="X336" s="49" t="s">
        <v>185</v>
      </c>
      <c r="Y336" s="13">
        <v>0</v>
      </c>
      <c r="Z336" s="17" t="e">
        <v>#DIV/0!</v>
      </c>
      <c r="AB336" s="62">
        <v>43150</v>
      </c>
      <c r="AC336" s="62">
        <v>43224</v>
      </c>
    </row>
    <row r="337" spans="1:29" x14ac:dyDescent="0.25">
      <c r="A337" s="51">
        <v>2018</v>
      </c>
      <c r="B337" s="41" t="s">
        <v>105</v>
      </c>
      <c r="C337" s="60" t="s">
        <v>12</v>
      </c>
      <c r="D337" s="55">
        <v>30203920</v>
      </c>
      <c r="E337" s="10" t="s">
        <v>111</v>
      </c>
      <c r="F337" s="77" t="str">
        <f>VLOOKUP($D337,Article!$B:$E,4,0)</f>
        <v>Brosse à dent</v>
      </c>
      <c r="G337" s="60" t="s">
        <v>41</v>
      </c>
      <c r="H337" s="60" t="s">
        <v>21</v>
      </c>
      <c r="I337" s="56">
        <v>8</v>
      </c>
      <c r="J337" s="56">
        <v>18</v>
      </c>
      <c r="M337" s="56"/>
      <c r="N337" s="70">
        <v>0.23</v>
      </c>
      <c r="P337" s="56"/>
      <c r="Q337" s="81"/>
      <c r="R337" s="10" t="s">
        <v>93</v>
      </c>
      <c r="S337" s="76">
        <v>0</v>
      </c>
      <c r="T337" s="55" t="s">
        <v>98</v>
      </c>
      <c r="U337" s="10">
        <v>0</v>
      </c>
      <c r="V337" s="13">
        <v>0</v>
      </c>
      <c r="W337" s="62">
        <v>43224</v>
      </c>
      <c r="X337" s="49" t="s">
        <v>186</v>
      </c>
      <c r="Y337" s="13">
        <v>0</v>
      </c>
      <c r="Z337" s="17" t="e">
        <v>#DIV/0!</v>
      </c>
      <c r="AB337" s="62">
        <v>43150</v>
      </c>
      <c r="AC337" s="62">
        <v>43224</v>
      </c>
    </row>
    <row r="338" spans="1:29" x14ac:dyDescent="0.25">
      <c r="A338" s="51">
        <v>2018</v>
      </c>
      <c r="B338" s="41" t="s">
        <v>99</v>
      </c>
      <c r="C338" s="60" t="s">
        <v>12</v>
      </c>
      <c r="D338" s="55">
        <v>30203940</v>
      </c>
      <c r="E338" s="10" t="s">
        <v>112</v>
      </c>
      <c r="F338" s="77" t="str">
        <f>VLOOKUP($D338,Article!$B:$E,4,0)</f>
        <v>Brosse à dent</v>
      </c>
      <c r="G338" s="60" t="s">
        <v>41</v>
      </c>
      <c r="H338" s="60" t="s">
        <v>21</v>
      </c>
      <c r="I338" s="56">
        <v>8</v>
      </c>
      <c r="J338" s="56">
        <v>18</v>
      </c>
      <c r="M338" s="56"/>
      <c r="N338" s="70">
        <v>0.23</v>
      </c>
      <c r="P338" s="56"/>
      <c r="Q338" s="81"/>
      <c r="R338" s="10" t="s">
        <v>89</v>
      </c>
      <c r="S338" s="76">
        <v>0</v>
      </c>
      <c r="T338" s="55" t="s">
        <v>95</v>
      </c>
      <c r="U338" s="10">
        <v>0</v>
      </c>
      <c r="V338" s="13">
        <v>0</v>
      </c>
      <c r="W338" s="62">
        <v>43224</v>
      </c>
      <c r="X338" s="49" t="s">
        <v>187</v>
      </c>
      <c r="Y338" s="13">
        <v>0</v>
      </c>
      <c r="Z338" s="17" t="e">
        <v>#DIV/0!</v>
      </c>
      <c r="AB338" s="62">
        <v>43150</v>
      </c>
      <c r="AC338" s="62">
        <v>43224</v>
      </c>
    </row>
    <row r="339" spans="1:29" x14ac:dyDescent="0.25">
      <c r="A339" s="51">
        <v>2018</v>
      </c>
      <c r="B339" s="40" t="s">
        <v>100</v>
      </c>
      <c r="C339" s="60" t="s">
        <v>12</v>
      </c>
      <c r="D339" s="55">
        <v>30203950</v>
      </c>
      <c r="E339" s="10" t="s">
        <v>113</v>
      </c>
      <c r="F339" s="77" t="str">
        <f>VLOOKUP($D339,Article!$B:$E,4,0)</f>
        <v>Bain de bouche</v>
      </c>
      <c r="G339" s="60" t="s">
        <v>41</v>
      </c>
      <c r="H339" s="60" t="s">
        <v>21</v>
      </c>
      <c r="I339" s="56">
        <v>8</v>
      </c>
      <c r="J339" s="56">
        <v>18</v>
      </c>
      <c r="M339" s="56"/>
      <c r="N339" s="70">
        <v>0.23</v>
      </c>
      <c r="P339" s="56"/>
      <c r="Q339" s="81"/>
      <c r="R339" s="10" t="s">
        <v>91</v>
      </c>
      <c r="S339" s="76">
        <v>0</v>
      </c>
      <c r="T339" s="55" t="s">
        <v>96</v>
      </c>
      <c r="U339" s="10">
        <v>0</v>
      </c>
      <c r="V339" s="13">
        <v>0</v>
      </c>
      <c r="W339" s="62">
        <v>43224</v>
      </c>
      <c r="X339" s="49" t="s">
        <v>188</v>
      </c>
      <c r="Y339" s="13">
        <v>0</v>
      </c>
      <c r="Z339" s="17" t="e">
        <v>#DIV/0!</v>
      </c>
      <c r="AB339" s="62">
        <v>43150</v>
      </c>
      <c r="AC339" s="62">
        <v>43224</v>
      </c>
    </row>
    <row r="340" spans="1:29" x14ac:dyDescent="0.25">
      <c r="A340" s="51">
        <v>2018</v>
      </c>
      <c r="B340" s="41" t="s">
        <v>101</v>
      </c>
      <c r="C340" s="60" t="s">
        <v>12</v>
      </c>
      <c r="D340" s="55">
        <v>30203960</v>
      </c>
      <c r="E340" s="10" t="s">
        <v>114</v>
      </c>
      <c r="F340" s="77" t="str">
        <f>VLOOKUP($D340,Article!$B:$E,4,0)</f>
        <v>Bain de bouche</v>
      </c>
      <c r="G340" s="60" t="s">
        <v>41</v>
      </c>
      <c r="H340" s="60" t="s">
        <v>21</v>
      </c>
      <c r="I340" s="56">
        <v>8</v>
      </c>
      <c r="J340" s="56">
        <v>18</v>
      </c>
      <c r="M340" s="56"/>
      <c r="N340" s="70">
        <v>0.25</v>
      </c>
      <c r="P340" s="56"/>
      <c r="Q340" s="81"/>
      <c r="R340" s="10" t="s">
        <v>88</v>
      </c>
      <c r="S340" s="76">
        <v>0</v>
      </c>
      <c r="T340" s="55" t="s">
        <v>97</v>
      </c>
      <c r="U340" s="10">
        <v>0</v>
      </c>
      <c r="V340" s="13">
        <v>0</v>
      </c>
      <c r="W340" s="62">
        <v>43224</v>
      </c>
      <c r="X340" s="49" t="s">
        <v>189</v>
      </c>
      <c r="Y340" s="13">
        <v>0</v>
      </c>
      <c r="Z340" s="17" t="e">
        <v>#DIV/0!</v>
      </c>
      <c r="AB340" s="62">
        <v>43150</v>
      </c>
      <c r="AC340" s="62">
        <v>43224</v>
      </c>
    </row>
    <row r="341" spans="1:29" x14ac:dyDescent="0.25">
      <c r="A341" s="51">
        <v>2018</v>
      </c>
      <c r="B341" s="41" t="s">
        <v>102</v>
      </c>
      <c r="C341" s="60" t="s">
        <v>12</v>
      </c>
      <c r="D341" s="53">
        <v>30205029</v>
      </c>
      <c r="E341" s="10" t="s">
        <v>115</v>
      </c>
      <c r="F341" s="77" t="str">
        <f>VLOOKUP($D341,Article!$B:$E,4,0)</f>
        <v>Bain de bouche</v>
      </c>
      <c r="G341" s="60" t="s">
        <v>41</v>
      </c>
      <c r="H341" s="60" t="s">
        <v>21</v>
      </c>
      <c r="I341" s="56">
        <v>8</v>
      </c>
      <c r="J341" s="56">
        <v>18</v>
      </c>
      <c r="M341" s="56"/>
      <c r="N341" s="70">
        <v>0.25</v>
      </c>
      <c r="P341" s="56"/>
      <c r="Q341" s="81"/>
      <c r="R341" s="10" t="s">
        <v>88</v>
      </c>
      <c r="S341" s="76">
        <v>0</v>
      </c>
      <c r="T341" s="55" t="s">
        <v>98</v>
      </c>
      <c r="U341" s="10">
        <v>0</v>
      </c>
      <c r="V341" s="13">
        <v>0</v>
      </c>
      <c r="W341" s="62">
        <v>43224</v>
      </c>
      <c r="X341" s="49" t="s">
        <v>190</v>
      </c>
      <c r="Y341" s="13">
        <v>0</v>
      </c>
      <c r="Z341" s="17" t="e">
        <v>#DIV/0!</v>
      </c>
      <c r="AB341" s="62">
        <v>43150</v>
      </c>
      <c r="AC341" s="62">
        <v>43224</v>
      </c>
    </row>
    <row r="342" spans="1:29" x14ac:dyDescent="0.25">
      <c r="A342" s="51">
        <v>2018</v>
      </c>
      <c r="B342" s="41" t="s">
        <v>103</v>
      </c>
      <c r="C342" s="60" t="s">
        <v>12</v>
      </c>
      <c r="D342" s="53">
        <v>30218310</v>
      </c>
      <c r="E342" s="10" t="s">
        <v>116</v>
      </c>
      <c r="F342" s="77" t="str">
        <f>VLOOKUP($D342,Article!$B:$E,4,0)</f>
        <v>Bain de bouche</v>
      </c>
      <c r="G342" s="60" t="s">
        <v>41</v>
      </c>
      <c r="H342" s="60" t="s">
        <v>21</v>
      </c>
      <c r="I342" s="56">
        <v>8</v>
      </c>
      <c r="J342" s="56">
        <v>18</v>
      </c>
      <c r="M342" s="56"/>
      <c r="N342" s="70">
        <v>0.25</v>
      </c>
      <c r="P342" s="56"/>
      <c r="Q342" s="81"/>
      <c r="R342" s="10" t="s">
        <v>88</v>
      </c>
      <c r="S342" s="76">
        <v>0</v>
      </c>
      <c r="T342" s="55" t="s">
        <v>95</v>
      </c>
      <c r="U342" s="10">
        <v>0</v>
      </c>
      <c r="V342" s="13">
        <v>0</v>
      </c>
      <c r="W342" s="62">
        <v>43224</v>
      </c>
      <c r="X342" s="49" t="s">
        <v>191</v>
      </c>
      <c r="Y342" s="13">
        <v>0</v>
      </c>
      <c r="Z342" s="17" t="e">
        <v>#DIV/0!</v>
      </c>
      <c r="AB342" s="62">
        <v>43150</v>
      </c>
      <c r="AC342" s="62">
        <v>43224</v>
      </c>
    </row>
    <row r="343" spans="1:29" x14ac:dyDescent="0.25">
      <c r="A343" s="51">
        <v>2018</v>
      </c>
      <c r="B343" s="40" t="s">
        <v>104</v>
      </c>
      <c r="C343" s="60" t="s">
        <v>12</v>
      </c>
      <c r="D343" s="55">
        <v>30200080</v>
      </c>
      <c r="E343" s="10" t="s">
        <v>106</v>
      </c>
      <c r="F343" s="77" t="str">
        <f>VLOOKUP($D343,Article!$B:$E,4,0)</f>
        <v>Dentrifice</v>
      </c>
      <c r="G343" s="60" t="s">
        <v>41</v>
      </c>
      <c r="H343" s="60" t="s">
        <v>21</v>
      </c>
      <c r="I343" s="56">
        <v>8</v>
      </c>
      <c r="J343" s="56">
        <v>18</v>
      </c>
      <c r="M343" s="56"/>
      <c r="N343" s="70">
        <v>0.25</v>
      </c>
      <c r="P343" s="56"/>
      <c r="Q343" s="81"/>
      <c r="R343" s="10" t="s">
        <v>88</v>
      </c>
      <c r="S343" s="76">
        <v>0</v>
      </c>
      <c r="T343" s="55" t="s">
        <v>96</v>
      </c>
      <c r="U343" s="10">
        <v>0</v>
      </c>
      <c r="V343" s="13">
        <v>0</v>
      </c>
      <c r="W343" s="62">
        <v>43224</v>
      </c>
      <c r="X343" s="49" t="s">
        <v>192</v>
      </c>
      <c r="Y343" s="13">
        <v>0</v>
      </c>
      <c r="Z343" s="17" t="e">
        <v>#DIV/0!</v>
      </c>
      <c r="AB343" s="62">
        <v>43150</v>
      </c>
      <c r="AC343" s="62">
        <v>43224</v>
      </c>
    </row>
    <row r="344" spans="1:29" x14ac:dyDescent="0.25">
      <c r="A344" s="51">
        <v>2018</v>
      </c>
      <c r="B344" s="41" t="s">
        <v>105</v>
      </c>
      <c r="C344" s="60" t="s">
        <v>12</v>
      </c>
      <c r="D344" s="55">
        <v>30200100</v>
      </c>
      <c r="E344" s="10" t="s">
        <v>149</v>
      </c>
      <c r="F344" s="77" t="str">
        <f>VLOOKUP($D344,Article!$B:$E,4,0)</f>
        <v>Dentrifice</v>
      </c>
      <c r="G344" s="60" t="s">
        <v>41</v>
      </c>
      <c r="H344" s="60" t="s">
        <v>21</v>
      </c>
      <c r="I344" s="56">
        <v>8</v>
      </c>
      <c r="J344" s="56">
        <v>18</v>
      </c>
      <c r="M344" s="56"/>
      <c r="N344" s="70">
        <v>0.25</v>
      </c>
      <c r="P344" s="56"/>
      <c r="Q344" s="81"/>
      <c r="R344" s="10" t="s">
        <v>88</v>
      </c>
      <c r="S344" s="76">
        <v>0</v>
      </c>
      <c r="T344" s="55" t="s">
        <v>97</v>
      </c>
      <c r="U344" s="10">
        <v>0</v>
      </c>
      <c r="V344" s="13">
        <v>0</v>
      </c>
      <c r="W344" s="62">
        <v>43224</v>
      </c>
      <c r="X344" s="49" t="s">
        <v>193</v>
      </c>
      <c r="Y344" s="13">
        <v>0</v>
      </c>
      <c r="Z344" s="17" t="e">
        <v>#DIV/0!</v>
      </c>
      <c r="AB344" s="62">
        <v>43150</v>
      </c>
      <c r="AC344" s="62">
        <v>43224</v>
      </c>
    </row>
    <row r="345" spans="1:29" x14ac:dyDescent="0.25">
      <c r="A345" s="51">
        <v>2018</v>
      </c>
      <c r="B345" s="41" t="s">
        <v>99</v>
      </c>
      <c r="C345" s="60" t="s">
        <v>12</v>
      </c>
      <c r="D345" s="55">
        <v>30200110</v>
      </c>
      <c r="E345" s="10" t="s">
        <v>108</v>
      </c>
      <c r="F345" s="77" t="str">
        <f>VLOOKUP($D345,Article!$B:$E,4,0)</f>
        <v>Dentrifice</v>
      </c>
      <c r="G345" s="60" t="s">
        <v>41</v>
      </c>
      <c r="H345" s="60" t="s">
        <v>21</v>
      </c>
      <c r="I345" s="56">
        <v>8</v>
      </c>
      <c r="J345" s="56">
        <v>18</v>
      </c>
      <c r="M345" s="56"/>
      <c r="N345" s="70">
        <v>0.25</v>
      </c>
      <c r="P345" s="56"/>
      <c r="Q345" s="81"/>
      <c r="R345" s="10" t="s">
        <v>92</v>
      </c>
      <c r="S345" s="76">
        <v>0</v>
      </c>
      <c r="T345" s="55" t="s">
        <v>98</v>
      </c>
      <c r="U345" s="10">
        <v>0</v>
      </c>
      <c r="V345" s="13">
        <v>0</v>
      </c>
      <c r="W345" s="62">
        <v>43224</v>
      </c>
      <c r="X345" s="49" t="s">
        <v>194</v>
      </c>
      <c r="Y345" s="13">
        <v>0</v>
      </c>
      <c r="Z345" s="17" t="e">
        <v>#DIV/0!</v>
      </c>
      <c r="AB345" s="62">
        <v>43150</v>
      </c>
      <c r="AC345" s="62">
        <v>43224</v>
      </c>
    </row>
    <row r="346" spans="1:29" x14ac:dyDescent="0.25">
      <c r="A346" s="51">
        <v>2018</v>
      </c>
      <c r="B346" s="40" t="s">
        <v>100</v>
      </c>
      <c r="C346" s="60" t="s">
        <v>12</v>
      </c>
      <c r="D346" s="55">
        <v>30203910</v>
      </c>
      <c r="E346" s="10" t="s">
        <v>152</v>
      </c>
      <c r="F346" s="77" t="str">
        <f>VLOOKUP($D346,Article!$B:$E,4,0)</f>
        <v>Dentrifice</v>
      </c>
      <c r="G346" s="60" t="s">
        <v>41</v>
      </c>
      <c r="H346" s="60" t="s">
        <v>21</v>
      </c>
      <c r="I346" s="56">
        <v>8</v>
      </c>
      <c r="J346" s="56">
        <v>18</v>
      </c>
      <c r="M346" s="56"/>
      <c r="N346" s="70">
        <v>0.25</v>
      </c>
      <c r="P346" s="56"/>
      <c r="Q346" s="81"/>
      <c r="R346" s="10" t="s">
        <v>88</v>
      </c>
      <c r="S346" s="76">
        <v>0</v>
      </c>
      <c r="T346" s="55" t="s">
        <v>95</v>
      </c>
      <c r="U346" s="10">
        <v>0</v>
      </c>
      <c r="V346" s="13">
        <v>0</v>
      </c>
      <c r="W346" s="62">
        <v>43224</v>
      </c>
      <c r="X346" s="49" t="s">
        <v>195</v>
      </c>
      <c r="Y346" s="13">
        <v>0</v>
      </c>
      <c r="Z346" s="17" t="e">
        <v>#DIV/0!</v>
      </c>
      <c r="AB346" s="62">
        <v>43150</v>
      </c>
      <c r="AC346" s="62">
        <v>43224</v>
      </c>
    </row>
    <row r="347" spans="1:29" x14ac:dyDescent="0.25">
      <c r="A347" s="51">
        <v>2018</v>
      </c>
      <c r="B347" s="41" t="s">
        <v>101</v>
      </c>
      <c r="C347" s="60" t="s">
        <v>12</v>
      </c>
      <c r="D347" s="55">
        <v>30203919</v>
      </c>
      <c r="E347" s="10" t="s">
        <v>110</v>
      </c>
      <c r="F347" s="77" t="str">
        <f>VLOOKUP($D347,Article!$B:$E,4,0)</f>
        <v>Brosse à dent</v>
      </c>
      <c r="G347" s="60" t="s">
        <v>41</v>
      </c>
      <c r="H347" s="60" t="s">
        <v>21</v>
      </c>
      <c r="I347" s="56">
        <v>8</v>
      </c>
      <c r="J347" s="56">
        <v>18</v>
      </c>
      <c r="M347" s="56"/>
      <c r="N347" s="70">
        <v>0.25</v>
      </c>
      <c r="P347" s="56"/>
      <c r="Q347" s="81"/>
      <c r="R347" s="10" t="s">
        <v>90</v>
      </c>
      <c r="S347" s="76">
        <v>0</v>
      </c>
      <c r="T347" s="55" t="s">
        <v>96</v>
      </c>
      <c r="U347" s="10">
        <v>0</v>
      </c>
      <c r="V347" s="13">
        <v>0</v>
      </c>
      <c r="W347" s="62">
        <v>43224</v>
      </c>
      <c r="X347" s="49" t="s">
        <v>196</v>
      </c>
      <c r="Y347" s="13">
        <v>0</v>
      </c>
      <c r="Z347" s="17" t="e">
        <v>#DIV/0!</v>
      </c>
      <c r="AB347" s="62">
        <v>43150</v>
      </c>
      <c r="AC347" s="62">
        <v>43224</v>
      </c>
    </row>
    <row r="348" spans="1:29" x14ac:dyDescent="0.25">
      <c r="A348" s="51">
        <v>2018</v>
      </c>
      <c r="B348" s="41" t="s">
        <v>102</v>
      </c>
      <c r="C348" s="60" t="s">
        <v>12</v>
      </c>
      <c r="D348" s="55">
        <v>30203920</v>
      </c>
      <c r="E348" s="10" t="s">
        <v>111</v>
      </c>
      <c r="F348" s="77" t="str">
        <f>VLOOKUP($D348,Article!$B:$E,4,0)</f>
        <v>Brosse à dent</v>
      </c>
      <c r="G348" s="60" t="s">
        <v>41</v>
      </c>
      <c r="H348" s="60" t="s">
        <v>21</v>
      </c>
      <c r="I348" s="56">
        <v>8</v>
      </c>
      <c r="J348" s="56">
        <v>18</v>
      </c>
      <c r="M348" s="56"/>
      <c r="N348" s="70">
        <v>0.22</v>
      </c>
      <c r="P348" s="56"/>
      <c r="Q348" s="81"/>
      <c r="R348" s="10" t="s">
        <v>90</v>
      </c>
      <c r="S348" s="76">
        <v>0</v>
      </c>
      <c r="T348" s="55" t="s">
        <v>97</v>
      </c>
      <c r="U348" s="10">
        <v>0</v>
      </c>
      <c r="V348" s="13">
        <v>0</v>
      </c>
      <c r="W348" s="62">
        <v>43224</v>
      </c>
      <c r="X348" s="49" t="s">
        <v>197</v>
      </c>
      <c r="Y348" s="13">
        <v>0</v>
      </c>
      <c r="Z348" s="17" t="e">
        <v>#DIV/0!</v>
      </c>
      <c r="AB348" s="62">
        <v>43150</v>
      </c>
      <c r="AC348" s="62">
        <v>43224</v>
      </c>
    </row>
    <row r="349" spans="1:29" x14ac:dyDescent="0.25">
      <c r="A349" s="51">
        <v>2018</v>
      </c>
      <c r="B349" s="41" t="s">
        <v>103</v>
      </c>
      <c r="C349" s="60" t="s">
        <v>12</v>
      </c>
      <c r="D349" s="55">
        <v>30203940</v>
      </c>
      <c r="E349" s="10" t="s">
        <v>112</v>
      </c>
      <c r="F349" s="77" t="str">
        <f>VLOOKUP($D349,Article!$B:$E,4,0)</f>
        <v>Brosse à dent</v>
      </c>
      <c r="G349" s="60" t="s">
        <v>41</v>
      </c>
      <c r="H349" s="60" t="s">
        <v>21</v>
      </c>
      <c r="I349" s="56">
        <v>8</v>
      </c>
      <c r="J349" s="56">
        <v>18</v>
      </c>
      <c r="M349" s="56"/>
      <c r="N349" s="70">
        <v>0.23</v>
      </c>
      <c r="P349" s="56"/>
      <c r="Q349" s="81"/>
      <c r="R349" s="10" t="s">
        <v>89</v>
      </c>
      <c r="S349" s="76">
        <v>0</v>
      </c>
      <c r="T349" s="55" t="s">
        <v>98</v>
      </c>
      <c r="U349" s="10">
        <v>0</v>
      </c>
      <c r="V349" s="13">
        <v>0</v>
      </c>
      <c r="W349" s="62">
        <v>43224</v>
      </c>
      <c r="X349" s="49" t="s">
        <v>198</v>
      </c>
      <c r="Y349" s="13">
        <v>0</v>
      </c>
      <c r="Z349" s="17" t="e">
        <v>#DIV/0!</v>
      </c>
      <c r="AB349" s="62">
        <v>43150</v>
      </c>
      <c r="AC349" s="62">
        <v>43224</v>
      </c>
    </row>
    <row r="350" spans="1:29" x14ac:dyDescent="0.25">
      <c r="A350" s="51">
        <v>2018</v>
      </c>
      <c r="B350" s="40" t="s">
        <v>104</v>
      </c>
      <c r="C350" s="60" t="s">
        <v>12</v>
      </c>
      <c r="D350" s="55">
        <v>30203950</v>
      </c>
      <c r="E350" s="10" t="s">
        <v>113</v>
      </c>
      <c r="F350" s="77" t="str">
        <f>VLOOKUP($D350,Article!$B:$E,4,0)</f>
        <v>Bain de bouche</v>
      </c>
      <c r="G350" s="60" t="s">
        <v>41</v>
      </c>
      <c r="H350" s="60" t="s">
        <v>21</v>
      </c>
      <c r="I350" s="56">
        <v>8</v>
      </c>
      <c r="J350" s="56">
        <v>18</v>
      </c>
      <c r="M350" s="56"/>
      <c r="N350" s="70">
        <v>0.23</v>
      </c>
      <c r="P350" s="56"/>
      <c r="Q350" s="81"/>
      <c r="R350" s="10" t="s">
        <v>91</v>
      </c>
      <c r="S350" s="76">
        <v>0</v>
      </c>
      <c r="T350" s="55" t="s">
        <v>95</v>
      </c>
      <c r="U350" s="10">
        <v>0</v>
      </c>
      <c r="V350" s="13">
        <v>0</v>
      </c>
      <c r="W350" s="62">
        <v>43224</v>
      </c>
      <c r="X350" s="49" t="s">
        <v>199</v>
      </c>
      <c r="Y350" s="13">
        <v>0</v>
      </c>
      <c r="Z350" s="17" t="e">
        <v>#DIV/0!</v>
      </c>
      <c r="AB350" s="62">
        <v>43150</v>
      </c>
      <c r="AC350" s="62">
        <v>43224</v>
      </c>
    </row>
    <row r="351" spans="1:29" x14ac:dyDescent="0.25">
      <c r="A351" s="51">
        <v>2018</v>
      </c>
      <c r="B351" s="41" t="s">
        <v>105</v>
      </c>
      <c r="C351" s="60" t="s">
        <v>12</v>
      </c>
      <c r="D351" s="55">
        <v>30203960</v>
      </c>
      <c r="E351" s="10" t="s">
        <v>114</v>
      </c>
      <c r="F351" s="77" t="str">
        <f>VLOOKUP($D351,Article!$B:$E,4,0)</f>
        <v>Bain de bouche</v>
      </c>
      <c r="G351" s="60" t="s">
        <v>41</v>
      </c>
      <c r="H351" s="60" t="s">
        <v>21</v>
      </c>
      <c r="I351" s="56">
        <v>8</v>
      </c>
      <c r="J351" s="56">
        <v>18</v>
      </c>
      <c r="M351" s="56"/>
      <c r="N351" s="70">
        <v>0.23</v>
      </c>
      <c r="P351" s="56"/>
      <c r="Q351" s="81"/>
      <c r="R351" s="10" t="s">
        <v>89</v>
      </c>
      <c r="S351" s="76">
        <v>0</v>
      </c>
      <c r="T351" s="55" t="s">
        <v>96</v>
      </c>
      <c r="U351" s="10">
        <v>0</v>
      </c>
      <c r="V351" s="13">
        <v>0</v>
      </c>
      <c r="W351" s="62">
        <v>43224</v>
      </c>
      <c r="X351" s="49" t="s">
        <v>200</v>
      </c>
      <c r="Y351" s="13">
        <v>0</v>
      </c>
      <c r="Z351" s="17" t="e">
        <v>#DIV/0!</v>
      </c>
      <c r="AB351" s="62">
        <v>43150</v>
      </c>
      <c r="AC351" s="62">
        <v>43224</v>
      </c>
    </row>
    <row r="352" spans="1:29" x14ac:dyDescent="0.25">
      <c r="A352" s="51">
        <v>2018</v>
      </c>
      <c r="B352" s="41" t="s">
        <v>99</v>
      </c>
      <c r="C352" s="60" t="s">
        <v>12</v>
      </c>
      <c r="D352" s="53">
        <v>30205029</v>
      </c>
      <c r="E352" s="10" t="s">
        <v>115</v>
      </c>
      <c r="F352" s="77" t="str">
        <f>VLOOKUP($D352,Article!$B:$E,4,0)</f>
        <v>Bain de bouche</v>
      </c>
      <c r="G352" s="60" t="s">
        <v>41</v>
      </c>
      <c r="H352" s="60" t="s">
        <v>21</v>
      </c>
      <c r="I352" s="56">
        <v>8</v>
      </c>
      <c r="J352" s="56">
        <v>18</v>
      </c>
      <c r="M352" s="56"/>
      <c r="N352" s="70">
        <v>0.23</v>
      </c>
      <c r="P352" s="56"/>
      <c r="Q352" s="81"/>
      <c r="R352" s="10" t="s">
        <v>91</v>
      </c>
      <c r="S352" s="76">
        <v>0</v>
      </c>
      <c r="T352" s="55" t="s">
        <v>97</v>
      </c>
      <c r="U352" s="10">
        <v>0</v>
      </c>
      <c r="V352" s="13">
        <v>0</v>
      </c>
      <c r="W352" s="62">
        <v>43224</v>
      </c>
      <c r="X352" s="49" t="s">
        <v>201</v>
      </c>
      <c r="Y352" s="13">
        <v>0</v>
      </c>
      <c r="Z352" s="17" t="e">
        <v>#DIV/0!</v>
      </c>
      <c r="AB352" s="62">
        <v>43150</v>
      </c>
      <c r="AC352" s="62">
        <v>43224</v>
      </c>
    </row>
    <row r="353" spans="1:29" x14ac:dyDescent="0.25">
      <c r="A353" s="51">
        <v>2018</v>
      </c>
      <c r="B353" s="40" t="s">
        <v>100</v>
      </c>
      <c r="C353" s="60" t="s">
        <v>12</v>
      </c>
      <c r="D353" s="53">
        <v>30218310</v>
      </c>
      <c r="E353" s="10" t="s">
        <v>116</v>
      </c>
      <c r="F353" s="77" t="str">
        <f>VLOOKUP($D353,Article!$B:$E,4,0)</f>
        <v>Bain de bouche</v>
      </c>
      <c r="G353" s="60" t="s">
        <v>41</v>
      </c>
      <c r="H353" s="60" t="s">
        <v>21</v>
      </c>
      <c r="I353" s="56">
        <v>8</v>
      </c>
      <c r="J353" s="56">
        <v>18</v>
      </c>
      <c r="M353" s="56"/>
      <c r="N353" s="70">
        <v>0.25</v>
      </c>
      <c r="P353" s="56"/>
      <c r="Q353" s="81"/>
      <c r="R353" s="10" t="s">
        <v>89</v>
      </c>
      <c r="S353" s="76">
        <v>0</v>
      </c>
      <c r="T353" s="55" t="s">
        <v>98</v>
      </c>
      <c r="U353" s="10">
        <v>0</v>
      </c>
      <c r="V353" s="13">
        <v>0</v>
      </c>
      <c r="W353" s="62">
        <v>43224</v>
      </c>
      <c r="X353" s="49" t="s">
        <v>202</v>
      </c>
      <c r="Y353" s="13">
        <v>0</v>
      </c>
      <c r="Z353" s="17" t="e">
        <v>#DIV/0!</v>
      </c>
      <c r="AB353" s="62">
        <v>43150</v>
      </c>
      <c r="AC353" s="62">
        <v>43224</v>
      </c>
    </row>
    <row r="354" spans="1:29" x14ac:dyDescent="0.25">
      <c r="A354" s="51">
        <v>2018</v>
      </c>
      <c r="B354" s="41" t="s">
        <v>101</v>
      </c>
      <c r="C354" s="60" t="s">
        <v>12</v>
      </c>
      <c r="D354" s="55">
        <v>30200080</v>
      </c>
      <c r="E354" s="10" t="s">
        <v>106</v>
      </c>
      <c r="F354" s="77" t="str">
        <f>VLOOKUP($D354,Article!$B:$E,4,0)</f>
        <v>Dentrifice</v>
      </c>
      <c r="G354" s="60" t="s">
        <v>41</v>
      </c>
      <c r="H354" s="60" t="s">
        <v>21</v>
      </c>
      <c r="I354" s="56">
        <v>8</v>
      </c>
      <c r="J354" s="56">
        <v>18</v>
      </c>
      <c r="M354" s="56"/>
      <c r="N354" s="70">
        <v>0.23</v>
      </c>
      <c r="P354" s="56"/>
      <c r="Q354" s="81"/>
      <c r="R354" s="10" t="s">
        <v>93</v>
      </c>
      <c r="S354" s="76">
        <v>0</v>
      </c>
      <c r="T354" s="55" t="s">
        <v>95</v>
      </c>
      <c r="U354" s="10">
        <v>0</v>
      </c>
      <c r="V354" s="13">
        <v>0</v>
      </c>
      <c r="W354" s="62">
        <v>43224</v>
      </c>
      <c r="X354" s="49" t="s">
        <v>203</v>
      </c>
      <c r="Y354" s="13">
        <v>0</v>
      </c>
      <c r="Z354" s="17" t="e">
        <v>#DIV/0!</v>
      </c>
      <c r="AB354" s="62">
        <v>43150</v>
      </c>
      <c r="AC354" s="62">
        <v>43224</v>
      </c>
    </row>
    <row r="355" spans="1:29" x14ac:dyDescent="0.25">
      <c r="A355" s="51">
        <v>2018</v>
      </c>
      <c r="B355" s="41" t="s">
        <v>102</v>
      </c>
      <c r="C355" s="60" t="s">
        <v>12</v>
      </c>
      <c r="D355" s="55">
        <v>30200100</v>
      </c>
      <c r="E355" s="10" t="s">
        <v>150</v>
      </c>
      <c r="F355" s="77" t="str">
        <f>VLOOKUP($D355,Article!$B:$E,4,0)</f>
        <v>Dentrifice</v>
      </c>
      <c r="G355" s="60" t="s">
        <v>41</v>
      </c>
      <c r="H355" s="60" t="s">
        <v>21</v>
      </c>
      <c r="I355" s="56">
        <v>8</v>
      </c>
      <c r="J355" s="56">
        <v>18</v>
      </c>
      <c r="M355" s="56"/>
      <c r="N355" s="70">
        <v>0.25</v>
      </c>
      <c r="P355" s="56"/>
      <c r="Q355" s="81"/>
      <c r="R355" s="10" t="s">
        <v>88</v>
      </c>
      <c r="S355" s="76">
        <v>0</v>
      </c>
      <c r="T355" s="55" t="s">
        <v>96</v>
      </c>
      <c r="U355" s="10">
        <v>0</v>
      </c>
      <c r="V355" s="13">
        <v>0</v>
      </c>
      <c r="W355" s="62">
        <v>43224</v>
      </c>
      <c r="X355" s="49" t="s">
        <v>204</v>
      </c>
      <c r="Y355" s="13">
        <v>0</v>
      </c>
      <c r="Z355" s="17" t="e">
        <v>#DIV/0!</v>
      </c>
      <c r="AB355" s="62">
        <v>43150</v>
      </c>
      <c r="AC355" s="62">
        <v>43224</v>
      </c>
    </row>
    <row r="356" spans="1:29" x14ac:dyDescent="0.25">
      <c r="A356" s="51">
        <v>2018</v>
      </c>
      <c r="B356" s="41" t="s">
        <v>103</v>
      </c>
      <c r="C356" s="60" t="s">
        <v>12</v>
      </c>
      <c r="D356" s="55">
        <v>30200110</v>
      </c>
      <c r="E356" s="10" t="s">
        <v>108</v>
      </c>
      <c r="F356" s="77" t="str">
        <f>VLOOKUP($D356,Article!$B:$E,4,0)</f>
        <v>Dentrifice</v>
      </c>
      <c r="G356" s="60" t="s">
        <v>41</v>
      </c>
      <c r="H356" s="60" t="s">
        <v>21</v>
      </c>
      <c r="I356" s="56">
        <v>8</v>
      </c>
      <c r="J356" s="56">
        <v>18</v>
      </c>
      <c r="M356" s="56"/>
      <c r="N356" s="70">
        <v>0.23</v>
      </c>
      <c r="P356" s="56"/>
      <c r="Q356" s="81"/>
      <c r="R356" s="10" t="s">
        <v>89</v>
      </c>
      <c r="S356" s="76">
        <v>0</v>
      </c>
      <c r="T356" s="55" t="s">
        <v>97</v>
      </c>
      <c r="U356" s="10">
        <v>0</v>
      </c>
      <c r="V356" s="13">
        <v>0</v>
      </c>
      <c r="W356" s="62">
        <v>43224</v>
      </c>
      <c r="X356" s="49" t="s">
        <v>205</v>
      </c>
      <c r="Y356" s="13">
        <v>0</v>
      </c>
      <c r="Z356" s="17" t="e">
        <v>#DIV/0!</v>
      </c>
      <c r="AB356" s="62">
        <v>43150</v>
      </c>
      <c r="AC356" s="62">
        <v>43224</v>
      </c>
    </row>
    <row r="357" spans="1:29" x14ac:dyDescent="0.25">
      <c r="A357" s="51">
        <v>2018</v>
      </c>
      <c r="B357" s="40" t="s">
        <v>104</v>
      </c>
      <c r="C357" s="60" t="s">
        <v>12</v>
      </c>
      <c r="D357" s="55">
        <v>30203910</v>
      </c>
      <c r="E357" s="10" t="s">
        <v>153</v>
      </c>
      <c r="F357" s="77" t="str">
        <f>VLOOKUP($D357,Article!$B:$E,4,0)</f>
        <v>Dentrifice</v>
      </c>
      <c r="G357" s="60" t="s">
        <v>41</v>
      </c>
      <c r="H357" s="60" t="s">
        <v>21</v>
      </c>
      <c r="I357" s="56">
        <v>8</v>
      </c>
      <c r="J357" s="56">
        <v>18</v>
      </c>
      <c r="M357" s="56"/>
      <c r="N357" s="70">
        <v>0.23</v>
      </c>
      <c r="P357" s="56"/>
      <c r="Q357" s="81"/>
      <c r="R357" s="10" t="s">
        <v>91</v>
      </c>
      <c r="S357" s="76">
        <v>0</v>
      </c>
      <c r="T357" s="55" t="s">
        <v>98</v>
      </c>
      <c r="U357" s="10">
        <v>0</v>
      </c>
      <c r="V357" s="13">
        <v>0</v>
      </c>
      <c r="W357" s="62">
        <v>43224</v>
      </c>
      <c r="X357" s="49" t="s">
        <v>206</v>
      </c>
      <c r="Y357" s="13">
        <v>0</v>
      </c>
      <c r="Z357" s="17" t="e">
        <v>#DIV/0!</v>
      </c>
      <c r="AB357" s="62">
        <v>43150</v>
      </c>
      <c r="AC357" s="62">
        <v>43224</v>
      </c>
    </row>
    <row r="358" spans="1:29" x14ac:dyDescent="0.25">
      <c r="A358" s="51">
        <v>2018</v>
      </c>
      <c r="B358" s="41" t="s">
        <v>105</v>
      </c>
      <c r="C358" s="60" t="s">
        <v>12</v>
      </c>
      <c r="D358" s="55">
        <v>30203919</v>
      </c>
      <c r="E358" s="10" t="s">
        <v>110</v>
      </c>
      <c r="F358" s="77" t="str">
        <f>VLOOKUP($D358,Article!$B:$E,4,0)</f>
        <v>Brosse à dent</v>
      </c>
      <c r="G358" s="60" t="s">
        <v>41</v>
      </c>
      <c r="H358" s="60" t="s">
        <v>21</v>
      </c>
      <c r="I358" s="56">
        <v>8</v>
      </c>
      <c r="J358" s="56">
        <v>18</v>
      </c>
      <c r="M358" s="56"/>
      <c r="N358" s="70">
        <v>0.22</v>
      </c>
      <c r="P358" s="56"/>
      <c r="Q358" s="81"/>
      <c r="R358" s="10" t="s">
        <v>88</v>
      </c>
      <c r="S358" s="76">
        <v>0</v>
      </c>
      <c r="T358" s="55" t="s">
        <v>95</v>
      </c>
      <c r="U358" s="10">
        <v>0</v>
      </c>
      <c r="V358" s="13">
        <v>0</v>
      </c>
      <c r="W358" s="62">
        <v>43224</v>
      </c>
      <c r="X358" s="49" t="s">
        <v>207</v>
      </c>
      <c r="Y358" s="13">
        <v>0</v>
      </c>
      <c r="Z358" s="17" t="e">
        <v>#DIV/0!</v>
      </c>
      <c r="AB358" s="62">
        <v>43150</v>
      </c>
      <c r="AC358" s="62">
        <v>43224</v>
      </c>
    </row>
    <row r="359" spans="1:29" x14ac:dyDescent="0.25">
      <c r="A359" s="51">
        <v>2018</v>
      </c>
      <c r="B359" s="41" t="s">
        <v>99</v>
      </c>
      <c r="C359" s="60" t="s">
        <v>12</v>
      </c>
      <c r="D359" s="55">
        <v>30203920</v>
      </c>
      <c r="E359" s="10" t="s">
        <v>111</v>
      </c>
      <c r="F359" s="77" t="str">
        <f>VLOOKUP($D359,Article!$B:$E,4,0)</f>
        <v>Brosse à dent</v>
      </c>
      <c r="G359" s="60" t="s">
        <v>41</v>
      </c>
      <c r="H359" s="60" t="s">
        <v>21</v>
      </c>
      <c r="I359" s="56">
        <v>8</v>
      </c>
      <c r="J359" s="56">
        <v>18</v>
      </c>
      <c r="M359" s="56"/>
      <c r="N359" s="70">
        <v>0.25</v>
      </c>
      <c r="P359" s="56"/>
      <c r="Q359" s="81"/>
      <c r="R359" s="10" t="s">
        <v>88</v>
      </c>
      <c r="S359" s="76">
        <v>0</v>
      </c>
      <c r="T359" s="55" t="s">
        <v>96</v>
      </c>
      <c r="U359" s="10">
        <v>0</v>
      </c>
      <c r="V359" s="13">
        <v>0</v>
      </c>
      <c r="W359" s="62">
        <v>43224</v>
      </c>
      <c r="X359" s="49" t="s">
        <v>208</v>
      </c>
      <c r="Y359" s="13">
        <v>0</v>
      </c>
      <c r="Z359" s="17" t="e">
        <v>#DIV/0!</v>
      </c>
      <c r="AB359" s="62">
        <v>43150</v>
      </c>
      <c r="AC359" s="62">
        <v>43224</v>
      </c>
    </row>
    <row r="360" spans="1:29" x14ac:dyDescent="0.25">
      <c r="A360" s="51">
        <v>2018</v>
      </c>
      <c r="B360" s="40" t="s">
        <v>100</v>
      </c>
      <c r="C360" s="60" t="s">
        <v>12</v>
      </c>
      <c r="D360" s="55">
        <v>30203940</v>
      </c>
      <c r="E360" s="10" t="s">
        <v>112</v>
      </c>
      <c r="F360" s="77" t="str">
        <f>VLOOKUP($D360,Article!$B:$E,4,0)</f>
        <v>Brosse à dent</v>
      </c>
      <c r="G360" s="60" t="s">
        <v>41</v>
      </c>
      <c r="H360" s="60" t="s">
        <v>21</v>
      </c>
      <c r="I360" s="56">
        <v>8</v>
      </c>
      <c r="J360" s="56">
        <v>18</v>
      </c>
      <c r="M360" s="56"/>
      <c r="N360" s="70">
        <v>0.25</v>
      </c>
      <c r="P360" s="56"/>
      <c r="Q360" s="81"/>
      <c r="R360" s="10" t="s">
        <v>90</v>
      </c>
      <c r="S360" s="76">
        <v>0</v>
      </c>
      <c r="T360" s="55" t="s">
        <v>97</v>
      </c>
      <c r="U360" s="10">
        <v>0</v>
      </c>
      <c r="V360" s="13">
        <v>0</v>
      </c>
      <c r="W360" s="62">
        <v>43224</v>
      </c>
      <c r="X360" s="49" t="s">
        <v>209</v>
      </c>
      <c r="Y360" s="13">
        <v>0</v>
      </c>
      <c r="Z360" s="17" t="e">
        <v>#DIV/0!</v>
      </c>
      <c r="AB360" s="62">
        <v>43150</v>
      </c>
      <c r="AC360" s="62">
        <v>43224</v>
      </c>
    </row>
    <row r="361" spans="1:29" x14ac:dyDescent="0.25">
      <c r="A361" s="51">
        <v>2018</v>
      </c>
      <c r="B361" s="41" t="s">
        <v>101</v>
      </c>
      <c r="C361" s="60" t="s">
        <v>12</v>
      </c>
      <c r="D361" s="55">
        <v>30203950</v>
      </c>
      <c r="E361" s="10" t="s">
        <v>113</v>
      </c>
      <c r="F361" s="77" t="str">
        <f>VLOOKUP($D361,Article!$B:$E,4,0)</f>
        <v>Bain de bouche</v>
      </c>
      <c r="G361" s="60" t="s">
        <v>41</v>
      </c>
      <c r="H361" s="60" t="s">
        <v>21</v>
      </c>
      <c r="I361" s="56">
        <v>8</v>
      </c>
      <c r="J361" s="56">
        <v>18</v>
      </c>
      <c r="M361" s="56"/>
      <c r="N361" s="70">
        <v>0.25</v>
      </c>
      <c r="P361" s="56"/>
      <c r="Q361" s="81"/>
      <c r="R361" s="10" t="s">
        <v>89</v>
      </c>
      <c r="S361" s="76">
        <v>0</v>
      </c>
      <c r="T361" s="55" t="s">
        <v>98</v>
      </c>
      <c r="U361" s="10">
        <v>0</v>
      </c>
      <c r="V361" s="13">
        <v>0</v>
      </c>
      <c r="W361" s="62">
        <v>43224</v>
      </c>
      <c r="X361" s="49" t="s">
        <v>210</v>
      </c>
      <c r="Y361" s="13">
        <v>0</v>
      </c>
      <c r="Z361" s="17" t="e">
        <v>#DIV/0!</v>
      </c>
      <c r="AB361" s="62">
        <v>43150</v>
      </c>
      <c r="AC361" s="62">
        <v>43224</v>
      </c>
    </row>
    <row r="362" spans="1:29" x14ac:dyDescent="0.25">
      <c r="A362" s="51">
        <v>2018</v>
      </c>
      <c r="B362" s="41" t="s">
        <v>102</v>
      </c>
      <c r="C362" s="60" t="s">
        <v>12</v>
      </c>
      <c r="D362" s="55">
        <v>30203960</v>
      </c>
      <c r="E362" s="10" t="s">
        <v>114</v>
      </c>
      <c r="F362" s="77" t="str">
        <f>VLOOKUP($D362,Article!$B:$E,4,0)</f>
        <v>Bain de bouche</v>
      </c>
      <c r="G362" s="60" t="s">
        <v>41</v>
      </c>
      <c r="H362" s="60" t="s">
        <v>21</v>
      </c>
      <c r="I362" s="56">
        <v>8</v>
      </c>
      <c r="J362" s="56">
        <v>18</v>
      </c>
      <c r="M362" s="56"/>
      <c r="N362" s="70">
        <v>0.25</v>
      </c>
      <c r="P362" s="56"/>
      <c r="Q362" s="81"/>
      <c r="R362" s="10" t="s">
        <v>89</v>
      </c>
      <c r="S362" s="76">
        <v>0</v>
      </c>
      <c r="T362" s="55" t="s">
        <v>95</v>
      </c>
      <c r="U362" s="10">
        <v>0</v>
      </c>
      <c r="V362" s="13">
        <v>0</v>
      </c>
      <c r="W362" s="62">
        <v>43224</v>
      </c>
      <c r="X362" s="49" t="s">
        <v>211</v>
      </c>
      <c r="Y362" s="13">
        <v>0</v>
      </c>
      <c r="Z362" s="17" t="e">
        <v>#DIV/0!</v>
      </c>
      <c r="AB362" s="62">
        <v>43150</v>
      </c>
      <c r="AC362" s="62">
        <v>43224</v>
      </c>
    </row>
    <row r="363" spans="1:29" x14ac:dyDescent="0.25">
      <c r="A363" s="51">
        <v>2018</v>
      </c>
      <c r="B363" s="41" t="s">
        <v>103</v>
      </c>
      <c r="C363" s="60" t="s">
        <v>12</v>
      </c>
      <c r="D363" s="53">
        <v>30205029</v>
      </c>
      <c r="E363" s="10" t="s">
        <v>115</v>
      </c>
      <c r="F363" s="77" t="str">
        <f>VLOOKUP($D363,Article!$B:$E,4,0)</f>
        <v>Bain de bouche</v>
      </c>
      <c r="G363" s="60" t="s">
        <v>41</v>
      </c>
      <c r="H363" s="60" t="s">
        <v>21</v>
      </c>
      <c r="I363" s="56">
        <v>8</v>
      </c>
      <c r="J363" s="56">
        <v>18</v>
      </c>
      <c r="M363" s="56"/>
      <c r="N363" s="70">
        <v>0.22</v>
      </c>
      <c r="P363" s="56"/>
      <c r="Q363" s="81"/>
      <c r="R363" s="10" t="s">
        <v>89</v>
      </c>
      <c r="S363" s="76">
        <v>0</v>
      </c>
      <c r="T363" s="55" t="s">
        <v>96</v>
      </c>
      <c r="U363" s="10">
        <v>0</v>
      </c>
      <c r="V363" s="13">
        <v>0</v>
      </c>
      <c r="W363" s="62">
        <v>43224</v>
      </c>
      <c r="X363" s="49" t="s">
        <v>212</v>
      </c>
      <c r="Y363" s="13">
        <v>0</v>
      </c>
      <c r="Z363" s="17" t="e">
        <v>#DIV/0!</v>
      </c>
      <c r="AB363" s="62">
        <v>43150</v>
      </c>
      <c r="AC363" s="62">
        <v>43224</v>
      </c>
    </row>
    <row r="364" spans="1:29" x14ac:dyDescent="0.25">
      <c r="A364" s="51">
        <v>2018</v>
      </c>
      <c r="B364" s="40" t="s">
        <v>104</v>
      </c>
      <c r="C364" s="60" t="s">
        <v>12</v>
      </c>
      <c r="D364" s="53">
        <v>30218310</v>
      </c>
      <c r="E364" s="10" t="s">
        <v>116</v>
      </c>
      <c r="F364" s="77" t="str">
        <f>VLOOKUP($D364,Article!$B:$E,4,0)</f>
        <v>Bain de bouche</v>
      </c>
      <c r="G364" s="60" t="s">
        <v>41</v>
      </c>
      <c r="H364" s="60" t="s">
        <v>21</v>
      </c>
      <c r="I364" s="56">
        <v>8</v>
      </c>
      <c r="J364" s="56">
        <v>18</v>
      </c>
      <c r="M364" s="56"/>
      <c r="N364" s="70">
        <v>0.23</v>
      </c>
      <c r="P364" s="56"/>
      <c r="Q364" s="81"/>
      <c r="R364" s="10" t="s">
        <v>94</v>
      </c>
      <c r="S364" s="76">
        <v>0</v>
      </c>
      <c r="T364" s="55" t="s">
        <v>97</v>
      </c>
      <c r="U364" s="10">
        <v>0</v>
      </c>
      <c r="V364" s="13">
        <v>0</v>
      </c>
      <c r="W364" s="62">
        <v>43224</v>
      </c>
      <c r="X364" s="49" t="s">
        <v>213</v>
      </c>
      <c r="Y364" s="13">
        <v>0</v>
      </c>
      <c r="Z364" s="17" t="e">
        <v>#DIV/0!</v>
      </c>
      <c r="AB364" s="62">
        <v>43150</v>
      </c>
      <c r="AC364" s="62">
        <v>43224</v>
      </c>
    </row>
    <row r="365" spans="1:29" x14ac:dyDescent="0.25">
      <c r="A365" s="51">
        <v>2018</v>
      </c>
      <c r="B365" s="41" t="s">
        <v>105</v>
      </c>
      <c r="C365" s="60" t="s">
        <v>12</v>
      </c>
      <c r="D365" s="55">
        <v>30200080</v>
      </c>
      <c r="E365" s="10" t="s">
        <v>106</v>
      </c>
      <c r="F365" s="77" t="str">
        <f>VLOOKUP($D365,Article!$B:$E,4,0)</f>
        <v>Dentrifice</v>
      </c>
      <c r="G365" s="60" t="s">
        <v>41</v>
      </c>
      <c r="H365" s="60" t="s">
        <v>21</v>
      </c>
      <c r="I365" s="56">
        <v>8</v>
      </c>
      <c r="J365" s="56">
        <v>18</v>
      </c>
      <c r="M365" s="56"/>
      <c r="N365" s="70">
        <v>0.23</v>
      </c>
      <c r="P365" s="56"/>
      <c r="Q365" s="81"/>
      <c r="R365" s="10" t="s">
        <v>94</v>
      </c>
      <c r="S365" s="76">
        <v>0</v>
      </c>
      <c r="T365" s="55" t="s">
        <v>98</v>
      </c>
      <c r="U365" s="10">
        <v>0</v>
      </c>
      <c r="V365" s="13">
        <v>0</v>
      </c>
      <c r="W365" s="62">
        <v>43224</v>
      </c>
      <c r="X365" s="49" t="s">
        <v>214</v>
      </c>
      <c r="Y365" s="13">
        <v>0</v>
      </c>
      <c r="Z365" s="17" t="e">
        <v>#DIV/0!</v>
      </c>
      <c r="AB365" s="62">
        <v>43150</v>
      </c>
      <c r="AC365" s="62">
        <v>43224</v>
      </c>
    </row>
    <row r="366" spans="1:29" x14ac:dyDescent="0.25">
      <c r="A366" s="51">
        <v>2018</v>
      </c>
      <c r="B366" s="41" t="s">
        <v>99</v>
      </c>
      <c r="C366" s="60" t="s">
        <v>12</v>
      </c>
      <c r="D366" s="55">
        <v>30200100</v>
      </c>
      <c r="E366" s="10" t="s">
        <v>151</v>
      </c>
      <c r="F366" s="77" t="str">
        <f>VLOOKUP($D366,Article!$B:$E,4,0)</f>
        <v>Dentrifice</v>
      </c>
      <c r="G366" s="60" t="s">
        <v>41</v>
      </c>
      <c r="H366" s="60" t="s">
        <v>21</v>
      </c>
      <c r="I366" s="56">
        <v>8</v>
      </c>
      <c r="J366" s="56">
        <v>18</v>
      </c>
      <c r="M366" s="56"/>
      <c r="N366" s="70">
        <v>0.23</v>
      </c>
      <c r="P366" s="56"/>
      <c r="Q366" s="81"/>
      <c r="R366" s="10" t="s">
        <v>94</v>
      </c>
      <c r="S366" s="76">
        <v>0</v>
      </c>
      <c r="T366" s="55" t="s">
        <v>95</v>
      </c>
      <c r="U366" s="10">
        <v>0</v>
      </c>
      <c r="V366" s="13">
        <v>0</v>
      </c>
      <c r="W366" s="62">
        <v>43224</v>
      </c>
      <c r="X366" s="49" t="s">
        <v>215</v>
      </c>
      <c r="Y366" s="13">
        <v>0</v>
      </c>
      <c r="Z366" s="17" t="e">
        <v>#DIV/0!</v>
      </c>
      <c r="AB366" s="62">
        <v>43150</v>
      </c>
      <c r="AC366" s="62">
        <v>43224</v>
      </c>
    </row>
    <row r="367" spans="1:29" x14ac:dyDescent="0.25">
      <c r="A367" s="51">
        <v>2018</v>
      </c>
      <c r="B367" s="40" t="s">
        <v>100</v>
      </c>
      <c r="C367" s="60" t="s">
        <v>12</v>
      </c>
      <c r="D367" s="55">
        <v>30200110</v>
      </c>
      <c r="E367" s="10" t="s">
        <v>108</v>
      </c>
      <c r="F367" s="77" t="str">
        <f>VLOOKUP($D367,Article!$B:$E,4,0)</f>
        <v>Dentrifice</v>
      </c>
      <c r="G367" s="60" t="s">
        <v>41</v>
      </c>
      <c r="H367" s="60" t="s">
        <v>21</v>
      </c>
      <c r="I367" s="56">
        <v>8</v>
      </c>
      <c r="J367" s="56">
        <v>18</v>
      </c>
      <c r="M367" s="56"/>
      <c r="N367" s="70">
        <v>0.23</v>
      </c>
      <c r="P367" s="56"/>
      <c r="Q367" s="81"/>
      <c r="R367" s="10" t="s">
        <v>94</v>
      </c>
      <c r="S367" s="76">
        <v>0</v>
      </c>
      <c r="T367" s="55" t="s">
        <v>96</v>
      </c>
      <c r="U367" s="10">
        <v>0</v>
      </c>
      <c r="V367" s="13">
        <v>0</v>
      </c>
      <c r="W367" s="62">
        <v>43224</v>
      </c>
      <c r="X367" s="49" t="s">
        <v>216</v>
      </c>
      <c r="Y367" s="13">
        <v>0</v>
      </c>
      <c r="Z367" s="17" t="e">
        <v>#DIV/0!</v>
      </c>
      <c r="AB367" s="62">
        <v>43150</v>
      </c>
      <c r="AC367" s="62">
        <v>43224</v>
      </c>
    </row>
    <row r="368" spans="1:29" x14ac:dyDescent="0.25">
      <c r="A368" s="8">
        <v>2018</v>
      </c>
      <c r="B368" s="41" t="s">
        <v>101</v>
      </c>
      <c r="C368" s="9" t="s">
        <v>13</v>
      </c>
      <c r="D368" s="55">
        <v>30203910</v>
      </c>
      <c r="E368" s="10" t="s">
        <v>154</v>
      </c>
      <c r="F368" s="77" t="str">
        <f>VLOOKUP($D368,Article!$B:$E,4,0)</f>
        <v>Dentrifice</v>
      </c>
      <c r="G368" s="60" t="s">
        <v>41</v>
      </c>
      <c r="H368" s="60" t="s">
        <v>22</v>
      </c>
      <c r="I368" s="56">
        <v>3</v>
      </c>
      <c r="J368" s="56">
        <v>7</v>
      </c>
      <c r="M368" s="56"/>
      <c r="N368" s="70">
        <v>0.15</v>
      </c>
      <c r="O368" s="9" t="s">
        <v>1</v>
      </c>
      <c r="P368" s="56">
        <v>336</v>
      </c>
      <c r="Q368" s="81"/>
      <c r="R368" s="10" t="s">
        <v>88</v>
      </c>
      <c r="S368" s="76">
        <v>33.6</v>
      </c>
      <c r="T368" s="55" t="s">
        <v>97</v>
      </c>
      <c r="U368" s="10">
        <v>0</v>
      </c>
      <c r="V368" s="13">
        <v>336</v>
      </c>
      <c r="W368" s="62">
        <v>43147</v>
      </c>
      <c r="X368" s="49" t="s">
        <v>217</v>
      </c>
      <c r="Y368" s="13">
        <v>336</v>
      </c>
      <c r="Z368" s="17">
        <v>0</v>
      </c>
      <c r="AA368" s="55"/>
      <c r="AB368" s="62">
        <v>43115</v>
      </c>
      <c r="AC368" s="62">
        <v>43147</v>
      </c>
    </row>
    <row r="369" spans="1:29" x14ac:dyDescent="0.25">
      <c r="A369" s="51">
        <v>2018</v>
      </c>
      <c r="B369" s="41" t="s">
        <v>102</v>
      </c>
      <c r="C369" s="60" t="s">
        <v>13</v>
      </c>
      <c r="D369" s="55">
        <v>30203919</v>
      </c>
      <c r="E369" s="10" t="s">
        <v>110</v>
      </c>
      <c r="F369" s="77" t="str">
        <f>VLOOKUP($D369,Article!$B:$E,4,0)</f>
        <v>Brosse à dent</v>
      </c>
      <c r="G369" s="60" t="s">
        <v>41</v>
      </c>
      <c r="H369" s="60" t="s">
        <v>22</v>
      </c>
      <c r="I369" s="56">
        <v>3</v>
      </c>
      <c r="J369" s="56">
        <v>7</v>
      </c>
      <c r="M369" s="56"/>
      <c r="N369" s="70">
        <v>0.2</v>
      </c>
      <c r="O369" s="60" t="s">
        <v>1</v>
      </c>
      <c r="P369" s="56">
        <v>1000</v>
      </c>
      <c r="Q369" s="81"/>
      <c r="R369" s="10" t="s">
        <v>89</v>
      </c>
      <c r="S369" s="76">
        <v>125</v>
      </c>
      <c r="T369" s="55" t="s">
        <v>98</v>
      </c>
      <c r="U369" s="10">
        <v>0</v>
      </c>
      <c r="V369" s="13">
        <v>1000</v>
      </c>
      <c r="W369" s="62">
        <v>43147</v>
      </c>
      <c r="X369" s="49" t="s">
        <v>218</v>
      </c>
      <c r="Y369" s="13">
        <v>1000</v>
      </c>
      <c r="Z369" s="17">
        <v>0</v>
      </c>
      <c r="AA369" s="55"/>
      <c r="AB369" s="62">
        <v>43115</v>
      </c>
      <c r="AC369" s="62">
        <v>43147</v>
      </c>
    </row>
    <row r="370" spans="1:29" x14ac:dyDescent="0.25">
      <c r="A370" s="51">
        <v>2018</v>
      </c>
      <c r="B370" s="41" t="s">
        <v>103</v>
      </c>
      <c r="C370" s="60" t="s">
        <v>13</v>
      </c>
      <c r="D370" s="55">
        <v>30203920</v>
      </c>
      <c r="E370" s="10" t="s">
        <v>111</v>
      </c>
      <c r="F370" s="77" t="str">
        <f>VLOOKUP($D370,Article!$B:$E,4,0)</f>
        <v>Brosse à dent</v>
      </c>
      <c r="G370" s="60" t="s">
        <v>41</v>
      </c>
      <c r="H370" s="60" t="s">
        <v>22</v>
      </c>
      <c r="I370" s="56">
        <v>3</v>
      </c>
      <c r="J370" s="56">
        <v>7</v>
      </c>
      <c r="M370" s="56"/>
      <c r="N370" s="70">
        <v>0.2</v>
      </c>
      <c r="O370" s="60" t="s">
        <v>1</v>
      </c>
      <c r="P370" s="56">
        <v>437</v>
      </c>
      <c r="Q370" s="81"/>
      <c r="R370" s="10" t="s">
        <v>88</v>
      </c>
      <c r="S370" s="76">
        <v>43.7</v>
      </c>
      <c r="T370" s="55" t="s">
        <v>95</v>
      </c>
      <c r="U370" s="10">
        <v>0</v>
      </c>
      <c r="V370" s="13">
        <v>437</v>
      </c>
      <c r="W370" s="62">
        <v>43147</v>
      </c>
      <c r="X370" s="49" t="s">
        <v>219</v>
      </c>
      <c r="Y370" s="13">
        <v>437</v>
      </c>
      <c r="Z370" s="17">
        <v>0</v>
      </c>
      <c r="AA370" s="55"/>
      <c r="AB370" s="62">
        <v>43115</v>
      </c>
      <c r="AC370" s="62">
        <v>43147</v>
      </c>
    </row>
    <row r="371" spans="1:29" x14ac:dyDescent="0.25">
      <c r="A371" s="51">
        <v>2018</v>
      </c>
      <c r="B371" s="40" t="s">
        <v>104</v>
      </c>
      <c r="C371" s="60" t="s">
        <v>13</v>
      </c>
      <c r="D371" s="55">
        <v>30203940</v>
      </c>
      <c r="E371" s="10" t="s">
        <v>112</v>
      </c>
      <c r="F371" s="77" t="str">
        <f>VLOOKUP($D371,Article!$B:$E,4,0)</f>
        <v>Brosse à dent</v>
      </c>
      <c r="G371" s="60" t="s">
        <v>41</v>
      </c>
      <c r="H371" s="60" t="s">
        <v>22</v>
      </c>
      <c r="I371" s="56">
        <v>3</v>
      </c>
      <c r="J371" s="56">
        <v>7</v>
      </c>
      <c r="M371" s="56"/>
      <c r="N371" s="70">
        <v>0.2</v>
      </c>
      <c r="O371" s="60" t="s">
        <v>1</v>
      </c>
      <c r="P371" s="56">
        <v>394</v>
      </c>
      <c r="Q371" s="81"/>
      <c r="R371" s="10" t="s">
        <v>88</v>
      </c>
      <c r="S371" s="76">
        <v>39.4</v>
      </c>
      <c r="T371" s="55" t="s">
        <v>96</v>
      </c>
      <c r="U371" s="10">
        <v>0</v>
      </c>
      <c r="V371" s="13">
        <v>394</v>
      </c>
      <c r="W371" s="62">
        <v>43147</v>
      </c>
      <c r="X371" s="49" t="s">
        <v>220</v>
      </c>
      <c r="Y371" s="13">
        <v>394</v>
      </c>
      <c r="Z371" s="17">
        <v>0</v>
      </c>
      <c r="AA371" s="55"/>
      <c r="AB371" s="62">
        <v>43115</v>
      </c>
      <c r="AC371" s="62">
        <v>43147</v>
      </c>
    </row>
    <row r="372" spans="1:29" x14ac:dyDescent="0.25">
      <c r="A372" s="51">
        <v>2018</v>
      </c>
      <c r="B372" s="41" t="s">
        <v>105</v>
      </c>
      <c r="C372" s="60" t="s">
        <v>13</v>
      </c>
      <c r="D372" s="55">
        <v>30203950</v>
      </c>
      <c r="E372" s="10" t="s">
        <v>113</v>
      </c>
      <c r="F372" s="77" t="str">
        <f>VLOOKUP($D372,Article!$B:$E,4,0)</f>
        <v>Bain de bouche</v>
      </c>
      <c r="G372" s="60" t="s">
        <v>41</v>
      </c>
      <c r="H372" s="60" t="s">
        <v>22</v>
      </c>
      <c r="I372" s="56">
        <v>3</v>
      </c>
      <c r="J372" s="56">
        <v>7</v>
      </c>
      <c r="M372" s="56"/>
      <c r="N372" s="70">
        <v>0.1</v>
      </c>
      <c r="O372" s="60" t="s">
        <v>1</v>
      </c>
      <c r="P372" s="56">
        <v>200</v>
      </c>
      <c r="Q372" s="81"/>
      <c r="R372" s="10" t="s">
        <v>89</v>
      </c>
      <c r="S372" s="76">
        <v>25</v>
      </c>
      <c r="T372" s="55" t="s">
        <v>97</v>
      </c>
      <c r="U372" s="10">
        <v>0</v>
      </c>
      <c r="V372" s="13">
        <v>200</v>
      </c>
      <c r="W372" s="62">
        <v>43147</v>
      </c>
      <c r="X372" s="49" t="s">
        <v>221</v>
      </c>
      <c r="Y372" s="13">
        <v>200</v>
      </c>
      <c r="Z372" s="17">
        <v>0</v>
      </c>
      <c r="AA372" s="55"/>
      <c r="AB372" s="62">
        <v>43115</v>
      </c>
      <c r="AC372" s="62">
        <v>43147</v>
      </c>
    </row>
    <row r="373" spans="1:29" x14ac:dyDescent="0.25">
      <c r="A373" s="51">
        <v>2018</v>
      </c>
      <c r="B373" s="41" t="s">
        <v>99</v>
      </c>
      <c r="C373" s="60" t="s">
        <v>13</v>
      </c>
      <c r="D373" s="55">
        <v>30203960</v>
      </c>
      <c r="E373" s="10" t="s">
        <v>114</v>
      </c>
      <c r="F373" s="77" t="str">
        <f>VLOOKUP($D373,Article!$B:$E,4,0)</f>
        <v>Bain de bouche</v>
      </c>
      <c r="G373" s="60" t="s">
        <v>41</v>
      </c>
      <c r="H373" s="60" t="s">
        <v>22</v>
      </c>
      <c r="I373" s="56">
        <v>3</v>
      </c>
      <c r="J373" s="56">
        <v>7</v>
      </c>
      <c r="M373" s="56"/>
      <c r="N373" s="70">
        <v>0.1</v>
      </c>
      <c r="O373" s="60" t="s">
        <v>1</v>
      </c>
      <c r="P373" s="56">
        <v>600</v>
      </c>
      <c r="Q373" s="81"/>
      <c r="R373" s="10" t="s">
        <v>89</v>
      </c>
      <c r="S373" s="76">
        <v>75</v>
      </c>
      <c r="T373" s="55" t="s">
        <v>98</v>
      </c>
      <c r="U373" s="10">
        <v>0</v>
      </c>
      <c r="V373" s="13">
        <v>600</v>
      </c>
      <c r="W373" s="62">
        <v>43147</v>
      </c>
      <c r="X373" s="49" t="s">
        <v>222</v>
      </c>
      <c r="Y373" s="13">
        <v>600</v>
      </c>
      <c r="Z373" s="17">
        <v>0</v>
      </c>
      <c r="AA373" s="55"/>
      <c r="AB373" s="62">
        <v>43115</v>
      </c>
      <c r="AC373" s="62">
        <v>43147</v>
      </c>
    </row>
    <row r="374" spans="1:29" x14ac:dyDescent="0.25">
      <c r="A374" s="51">
        <v>2018</v>
      </c>
      <c r="B374" s="40" t="s">
        <v>100</v>
      </c>
      <c r="C374" s="60" t="s">
        <v>13</v>
      </c>
      <c r="D374" s="53">
        <v>30205029</v>
      </c>
      <c r="E374" s="10" t="s">
        <v>115</v>
      </c>
      <c r="F374" s="77" t="str">
        <f>VLOOKUP($D374,Article!$B:$E,4,0)</f>
        <v>Bain de bouche</v>
      </c>
      <c r="G374" s="60" t="s">
        <v>41</v>
      </c>
      <c r="H374" s="60" t="s">
        <v>22</v>
      </c>
      <c r="I374" s="56">
        <v>3</v>
      </c>
      <c r="J374" s="56">
        <v>7</v>
      </c>
      <c r="M374" s="56"/>
      <c r="N374" s="70">
        <v>0.1</v>
      </c>
      <c r="O374" s="60" t="s">
        <v>1</v>
      </c>
      <c r="P374" s="56">
        <v>441</v>
      </c>
      <c r="Q374" s="81"/>
      <c r="R374" s="10" t="s">
        <v>90</v>
      </c>
      <c r="S374" s="76">
        <v>73.5</v>
      </c>
      <c r="T374" s="55" t="s">
        <v>95</v>
      </c>
      <c r="U374" s="10">
        <v>0</v>
      </c>
      <c r="V374" s="13">
        <v>441</v>
      </c>
      <c r="W374" s="62">
        <v>43147</v>
      </c>
      <c r="X374" s="49" t="s">
        <v>223</v>
      </c>
      <c r="Y374" s="13">
        <v>441</v>
      </c>
      <c r="Z374" s="17">
        <v>0</v>
      </c>
      <c r="AA374" s="55"/>
      <c r="AB374" s="62">
        <v>43115</v>
      </c>
      <c r="AC374" s="62">
        <v>43147</v>
      </c>
    </row>
    <row r="375" spans="1:29" x14ac:dyDescent="0.25">
      <c r="A375" s="51">
        <v>2018</v>
      </c>
      <c r="B375" s="41" t="s">
        <v>101</v>
      </c>
      <c r="C375" s="60" t="s">
        <v>13</v>
      </c>
      <c r="D375" s="53">
        <v>30218310</v>
      </c>
      <c r="E375" s="10" t="s">
        <v>116</v>
      </c>
      <c r="F375" s="77" t="str">
        <f>VLOOKUP($D375,Article!$B:$E,4,0)</f>
        <v>Bain de bouche</v>
      </c>
      <c r="G375" s="60" t="s">
        <v>41</v>
      </c>
      <c r="H375" s="60" t="s">
        <v>22</v>
      </c>
      <c r="I375" s="56">
        <v>3</v>
      </c>
      <c r="J375" s="56">
        <v>7</v>
      </c>
      <c r="M375" s="56"/>
      <c r="N375" s="70">
        <v>0.2</v>
      </c>
      <c r="O375" s="60" t="s">
        <v>1</v>
      </c>
      <c r="P375" s="56">
        <v>1000</v>
      </c>
      <c r="Q375" s="81"/>
      <c r="R375" s="10" t="s">
        <v>91</v>
      </c>
      <c r="S375" s="76">
        <v>83.399999999999991</v>
      </c>
      <c r="T375" s="55" t="s">
        <v>96</v>
      </c>
      <c r="U375" s="10">
        <v>0</v>
      </c>
      <c r="V375" s="13">
        <v>1000</v>
      </c>
      <c r="W375" s="62">
        <v>43147</v>
      </c>
      <c r="X375" s="49" t="s">
        <v>224</v>
      </c>
      <c r="Y375" s="13">
        <v>1000</v>
      </c>
      <c r="Z375" s="17">
        <v>0</v>
      </c>
      <c r="AA375" s="55"/>
      <c r="AB375" s="62">
        <v>43115</v>
      </c>
      <c r="AC375" s="62">
        <v>43147</v>
      </c>
    </row>
    <row r="376" spans="1:29" x14ac:dyDescent="0.25">
      <c r="A376" s="51">
        <v>2018</v>
      </c>
      <c r="B376" s="41" t="s">
        <v>102</v>
      </c>
      <c r="C376" s="60" t="s">
        <v>13</v>
      </c>
      <c r="D376" s="55">
        <v>30200080</v>
      </c>
      <c r="E376" s="10" t="s">
        <v>106</v>
      </c>
      <c r="F376" s="77" t="str">
        <f>VLOOKUP($D376,Article!$B:$E,4,0)</f>
        <v>Dentrifice</v>
      </c>
      <c r="G376" s="60" t="s">
        <v>41</v>
      </c>
      <c r="H376" s="60" t="s">
        <v>22</v>
      </c>
      <c r="I376" s="56">
        <v>3</v>
      </c>
      <c r="J376" s="56">
        <v>7</v>
      </c>
      <c r="M376" s="56"/>
      <c r="N376" s="70">
        <v>0.2</v>
      </c>
      <c r="O376" s="60" t="s">
        <v>1</v>
      </c>
      <c r="P376" s="56">
        <v>250</v>
      </c>
      <c r="Q376" s="81"/>
      <c r="R376" s="10" t="s">
        <v>91</v>
      </c>
      <c r="S376" s="76">
        <v>20.900000000000002</v>
      </c>
      <c r="T376" s="55" t="s">
        <v>97</v>
      </c>
      <c r="U376" s="10">
        <v>0</v>
      </c>
      <c r="V376" s="13">
        <v>250</v>
      </c>
      <c r="W376" s="62">
        <v>43147</v>
      </c>
      <c r="X376" s="49" t="s">
        <v>225</v>
      </c>
      <c r="Y376" s="13">
        <v>250</v>
      </c>
      <c r="Z376" s="17">
        <v>0</v>
      </c>
      <c r="AA376" s="55"/>
      <c r="AB376" s="62">
        <v>43115</v>
      </c>
      <c r="AC376" s="62">
        <v>43147</v>
      </c>
    </row>
    <row r="377" spans="1:29" x14ac:dyDescent="0.25">
      <c r="A377" s="51">
        <v>2018</v>
      </c>
      <c r="B377" s="41" t="s">
        <v>103</v>
      </c>
      <c r="C377" s="60" t="s">
        <v>13</v>
      </c>
      <c r="D377" s="55">
        <v>30200100</v>
      </c>
      <c r="E377" s="10" t="s">
        <v>152</v>
      </c>
      <c r="F377" s="77" t="str">
        <f>VLOOKUP($D377,Article!$B:$E,4,0)</f>
        <v>Dentrifice</v>
      </c>
      <c r="G377" s="60" t="s">
        <v>41</v>
      </c>
      <c r="H377" s="60" t="s">
        <v>22</v>
      </c>
      <c r="I377" s="56">
        <v>3</v>
      </c>
      <c r="J377" s="56">
        <v>7</v>
      </c>
      <c r="M377" s="56"/>
      <c r="N377" s="70">
        <v>0.1</v>
      </c>
      <c r="O377" s="60" t="s">
        <v>1</v>
      </c>
      <c r="P377" s="56">
        <v>416</v>
      </c>
      <c r="Q377" s="81"/>
      <c r="R377" s="10" t="s">
        <v>88</v>
      </c>
      <c r="S377" s="76">
        <v>41.6</v>
      </c>
      <c r="T377" s="55" t="s">
        <v>98</v>
      </c>
      <c r="U377" s="10">
        <v>0</v>
      </c>
      <c r="V377" s="13">
        <v>416</v>
      </c>
      <c r="W377" s="62">
        <v>43147</v>
      </c>
      <c r="X377" s="49" t="s">
        <v>226</v>
      </c>
      <c r="Y377" s="13">
        <v>416</v>
      </c>
      <c r="Z377" s="17">
        <v>0</v>
      </c>
      <c r="AA377" s="55"/>
      <c r="AB377" s="62">
        <v>43115</v>
      </c>
      <c r="AC377" s="62">
        <v>43147</v>
      </c>
    </row>
    <row r="378" spans="1:29" x14ac:dyDescent="0.25">
      <c r="A378" s="51">
        <v>2018</v>
      </c>
      <c r="B378" s="40" t="s">
        <v>104</v>
      </c>
      <c r="C378" s="60" t="s">
        <v>13</v>
      </c>
      <c r="D378" s="55">
        <v>30200110</v>
      </c>
      <c r="E378" s="10" t="s">
        <v>108</v>
      </c>
      <c r="F378" s="77" t="str">
        <f>VLOOKUP($D378,Article!$B:$E,4,0)</f>
        <v>Dentrifice</v>
      </c>
      <c r="G378" s="60" t="s">
        <v>41</v>
      </c>
      <c r="H378" s="60" t="s">
        <v>22</v>
      </c>
      <c r="I378" s="56">
        <v>3</v>
      </c>
      <c r="J378" s="56">
        <v>7</v>
      </c>
      <c r="M378" s="56"/>
      <c r="N378" s="70">
        <v>0.1</v>
      </c>
      <c r="O378" s="60" t="s">
        <v>1</v>
      </c>
      <c r="P378" s="56">
        <v>390</v>
      </c>
      <c r="Q378" s="81"/>
      <c r="R378" s="10" t="s">
        <v>88</v>
      </c>
      <c r="S378" s="76">
        <v>39</v>
      </c>
      <c r="T378" s="55" t="s">
        <v>95</v>
      </c>
      <c r="U378" s="10">
        <v>0</v>
      </c>
      <c r="V378" s="13">
        <v>390</v>
      </c>
      <c r="W378" s="62">
        <v>43147</v>
      </c>
      <c r="X378" s="49" t="s">
        <v>227</v>
      </c>
      <c r="Y378" s="13">
        <v>390</v>
      </c>
      <c r="Z378" s="17">
        <v>0</v>
      </c>
      <c r="AA378" s="55"/>
      <c r="AB378" s="62">
        <v>43115</v>
      </c>
      <c r="AC378" s="62">
        <v>43147</v>
      </c>
    </row>
    <row r="379" spans="1:29" x14ac:dyDescent="0.25">
      <c r="A379" s="51">
        <v>2018</v>
      </c>
      <c r="B379" s="41" t="s">
        <v>105</v>
      </c>
      <c r="C379" s="60" t="s">
        <v>13</v>
      </c>
      <c r="D379" s="55">
        <v>30203910</v>
      </c>
      <c r="E379" s="10" t="s">
        <v>155</v>
      </c>
      <c r="F379" s="77" t="str">
        <f>VLOOKUP($D379,Article!$B:$E,4,0)</f>
        <v>Dentrifice</v>
      </c>
      <c r="G379" s="60" t="s">
        <v>41</v>
      </c>
      <c r="H379" s="60" t="s">
        <v>22</v>
      </c>
      <c r="I379" s="56">
        <v>3</v>
      </c>
      <c r="J379" s="56">
        <v>7</v>
      </c>
      <c r="M379" s="56"/>
      <c r="N379" s="70">
        <v>0.1</v>
      </c>
      <c r="O379" s="60" t="s">
        <v>1</v>
      </c>
      <c r="P379" s="56">
        <v>300</v>
      </c>
      <c r="Q379" s="81"/>
      <c r="R379" s="10" t="s">
        <v>88</v>
      </c>
      <c r="S379" s="76">
        <v>30</v>
      </c>
      <c r="T379" s="55" t="s">
        <v>96</v>
      </c>
      <c r="U379" s="10">
        <v>0</v>
      </c>
      <c r="V379" s="13">
        <v>300</v>
      </c>
      <c r="W379" s="62">
        <v>43147</v>
      </c>
      <c r="X379" s="49" t="s">
        <v>228</v>
      </c>
      <c r="Y379" s="13">
        <v>300</v>
      </c>
      <c r="Z379" s="17">
        <v>0</v>
      </c>
      <c r="AA379" s="55"/>
      <c r="AB379" s="62">
        <v>43115</v>
      </c>
      <c r="AC379" s="62">
        <v>43147</v>
      </c>
    </row>
    <row r="380" spans="1:29" x14ac:dyDescent="0.25">
      <c r="A380" s="8">
        <v>2018</v>
      </c>
      <c r="B380" s="41" t="s">
        <v>99</v>
      </c>
      <c r="C380" s="9" t="s">
        <v>13</v>
      </c>
      <c r="D380" s="55">
        <v>30203919</v>
      </c>
      <c r="E380" s="10" t="s">
        <v>110</v>
      </c>
      <c r="F380" s="77" t="str">
        <f>VLOOKUP($D380,Article!$B:$E,4,0)</f>
        <v>Brosse à dent</v>
      </c>
      <c r="G380" s="9" t="s">
        <v>41</v>
      </c>
      <c r="H380" s="9" t="s">
        <v>22</v>
      </c>
      <c r="I380" s="56">
        <v>3</v>
      </c>
      <c r="J380" s="56">
        <v>8</v>
      </c>
      <c r="M380" s="56"/>
      <c r="N380" s="70">
        <v>0.2</v>
      </c>
      <c r="P380" s="5">
        <v>300</v>
      </c>
      <c r="Q380" s="81"/>
      <c r="R380" s="10" t="s">
        <v>89</v>
      </c>
      <c r="S380" s="76">
        <v>37.5</v>
      </c>
      <c r="T380" s="55" t="s">
        <v>97</v>
      </c>
      <c r="U380" s="10">
        <v>0</v>
      </c>
      <c r="V380" s="13">
        <v>300</v>
      </c>
      <c r="W380" s="62">
        <v>43154</v>
      </c>
      <c r="X380" s="49" t="s">
        <v>229</v>
      </c>
      <c r="Y380" s="13">
        <v>300</v>
      </c>
      <c r="Z380" s="17">
        <v>0</v>
      </c>
      <c r="AB380" s="62">
        <v>43115</v>
      </c>
      <c r="AC380" s="62">
        <v>43154</v>
      </c>
    </row>
    <row r="381" spans="1:29" x14ac:dyDescent="0.25">
      <c r="A381" s="8">
        <v>2018</v>
      </c>
      <c r="B381" s="40" t="s">
        <v>100</v>
      </c>
      <c r="C381" s="9" t="s">
        <v>12</v>
      </c>
      <c r="D381" s="55">
        <v>30203920</v>
      </c>
      <c r="E381" s="10" t="s">
        <v>111</v>
      </c>
      <c r="F381" s="77" t="str">
        <f>VLOOKUP($D381,Article!$B:$E,4,0)</f>
        <v>Brosse à dent</v>
      </c>
      <c r="G381" s="60" t="s">
        <v>41</v>
      </c>
      <c r="H381" s="60" t="s">
        <v>22</v>
      </c>
      <c r="I381" s="56">
        <v>7</v>
      </c>
      <c r="J381" s="56">
        <v>12</v>
      </c>
      <c r="M381" s="56"/>
      <c r="N381" s="70">
        <v>0.2</v>
      </c>
      <c r="O381" s="9" t="s">
        <v>1</v>
      </c>
      <c r="P381" s="56">
        <v>1150</v>
      </c>
      <c r="Q381" s="81"/>
      <c r="R381" s="10" t="s">
        <v>90</v>
      </c>
      <c r="S381" s="76">
        <v>191.7</v>
      </c>
      <c r="T381" s="55" t="s">
        <v>98</v>
      </c>
      <c r="U381" s="10">
        <v>0</v>
      </c>
      <c r="V381" s="13">
        <v>1150</v>
      </c>
      <c r="W381" s="62">
        <v>43182</v>
      </c>
      <c r="X381" s="49" t="s">
        <v>230</v>
      </c>
      <c r="Y381" s="13">
        <v>1150</v>
      </c>
      <c r="Z381" s="17">
        <v>0</v>
      </c>
      <c r="AB381" s="62">
        <v>43143</v>
      </c>
      <c r="AC381" s="62">
        <v>43182</v>
      </c>
    </row>
    <row r="382" spans="1:29" x14ac:dyDescent="0.25">
      <c r="A382" s="51">
        <v>2018</v>
      </c>
      <c r="B382" s="41" t="s">
        <v>101</v>
      </c>
      <c r="C382" s="60" t="s">
        <v>12</v>
      </c>
      <c r="D382" s="55">
        <v>30203940</v>
      </c>
      <c r="E382" s="10" t="s">
        <v>112</v>
      </c>
      <c r="F382" s="77" t="str">
        <f>VLOOKUP($D382,Article!$B:$E,4,0)</f>
        <v>Brosse à dent</v>
      </c>
      <c r="G382" s="60" t="s">
        <v>41</v>
      </c>
      <c r="H382" s="60" t="s">
        <v>22</v>
      </c>
      <c r="I382" s="56">
        <v>7</v>
      </c>
      <c r="J382" s="56">
        <v>12</v>
      </c>
      <c r="M382" s="56"/>
      <c r="N382" s="70">
        <v>0.2</v>
      </c>
      <c r="O382" s="60" t="s">
        <v>1</v>
      </c>
      <c r="P382" s="56">
        <v>1212</v>
      </c>
      <c r="Q382" s="81"/>
      <c r="R382" s="10" t="s">
        <v>88</v>
      </c>
      <c r="S382" s="76">
        <v>121.2</v>
      </c>
      <c r="T382" s="55" t="s">
        <v>95</v>
      </c>
      <c r="U382" s="10">
        <v>0</v>
      </c>
      <c r="V382" s="13">
        <v>1212</v>
      </c>
      <c r="W382" s="62">
        <v>43182</v>
      </c>
      <c r="X382" s="49" t="s">
        <v>231</v>
      </c>
      <c r="Y382" s="13">
        <v>1212</v>
      </c>
      <c r="Z382" s="17">
        <v>0</v>
      </c>
      <c r="AB382" s="62">
        <v>43143</v>
      </c>
      <c r="AC382" s="62">
        <v>43182</v>
      </c>
    </row>
    <row r="383" spans="1:29" x14ac:dyDescent="0.25">
      <c r="A383" s="51">
        <v>2018</v>
      </c>
      <c r="B383" s="41" t="s">
        <v>102</v>
      </c>
      <c r="C383" s="60" t="s">
        <v>12</v>
      </c>
      <c r="D383" s="55">
        <v>30203950</v>
      </c>
      <c r="E383" s="10" t="s">
        <v>113</v>
      </c>
      <c r="F383" s="77" t="str">
        <f>VLOOKUP($D383,Article!$B:$E,4,0)</f>
        <v>Bain de bouche</v>
      </c>
      <c r="G383" s="60" t="s">
        <v>41</v>
      </c>
      <c r="H383" s="60" t="s">
        <v>22</v>
      </c>
      <c r="I383" s="56">
        <v>7</v>
      </c>
      <c r="J383" s="56">
        <v>12</v>
      </c>
      <c r="M383" s="56"/>
      <c r="N383" s="70">
        <v>0.2</v>
      </c>
      <c r="O383" s="60" t="s">
        <v>1</v>
      </c>
      <c r="P383" s="56">
        <v>912</v>
      </c>
      <c r="Q383" s="81"/>
      <c r="R383" s="10" t="s">
        <v>88</v>
      </c>
      <c r="S383" s="76">
        <v>91.2</v>
      </c>
      <c r="T383" s="55" t="s">
        <v>96</v>
      </c>
      <c r="U383" s="10">
        <v>0</v>
      </c>
      <c r="V383" s="13">
        <v>912</v>
      </c>
      <c r="W383" s="62">
        <v>43182</v>
      </c>
      <c r="X383" s="49" t="s">
        <v>232</v>
      </c>
      <c r="Y383" s="13">
        <v>912</v>
      </c>
      <c r="Z383" s="17">
        <v>0</v>
      </c>
      <c r="AA383" s="55"/>
      <c r="AB383" s="62">
        <v>43143</v>
      </c>
      <c r="AC383" s="62">
        <v>43182</v>
      </c>
    </row>
    <row r="384" spans="1:29" x14ac:dyDescent="0.25">
      <c r="A384" s="51">
        <v>2018</v>
      </c>
      <c r="B384" s="41" t="s">
        <v>103</v>
      </c>
      <c r="C384" s="60" t="s">
        <v>12</v>
      </c>
      <c r="D384" s="55">
        <v>30203960</v>
      </c>
      <c r="E384" s="10" t="s">
        <v>114</v>
      </c>
      <c r="F384" s="77" t="str">
        <f>VLOOKUP($D384,Article!$B:$E,4,0)</f>
        <v>Bain de bouche</v>
      </c>
      <c r="G384" s="60" t="s">
        <v>41</v>
      </c>
      <c r="H384" s="60" t="s">
        <v>22</v>
      </c>
      <c r="I384" s="56">
        <v>7</v>
      </c>
      <c r="J384" s="56">
        <v>12</v>
      </c>
      <c r="M384" s="56"/>
      <c r="N384" s="70">
        <v>0.2</v>
      </c>
      <c r="O384" s="60" t="s">
        <v>1</v>
      </c>
      <c r="P384" s="56">
        <v>887</v>
      </c>
      <c r="Q384" s="81"/>
      <c r="R384" s="10" t="s">
        <v>88</v>
      </c>
      <c r="S384" s="76">
        <v>88.7</v>
      </c>
      <c r="T384" s="55" t="s">
        <v>97</v>
      </c>
      <c r="U384" s="10">
        <v>0</v>
      </c>
      <c r="V384" s="13">
        <v>887</v>
      </c>
      <c r="W384" s="62">
        <v>43182</v>
      </c>
      <c r="X384" s="49" t="s">
        <v>233</v>
      </c>
      <c r="Y384" s="13">
        <v>887</v>
      </c>
      <c r="Z384" s="17">
        <v>0</v>
      </c>
      <c r="AA384" s="55"/>
      <c r="AB384" s="62">
        <v>43143</v>
      </c>
      <c r="AC384" s="62">
        <v>43182</v>
      </c>
    </row>
    <row r="385" spans="1:29" x14ac:dyDescent="0.25">
      <c r="A385" s="51">
        <v>2018</v>
      </c>
      <c r="B385" s="40" t="s">
        <v>104</v>
      </c>
      <c r="C385" s="60" t="s">
        <v>12</v>
      </c>
      <c r="D385" s="53">
        <v>30205029</v>
      </c>
      <c r="E385" s="10" t="s">
        <v>115</v>
      </c>
      <c r="F385" s="77" t="str">
        <f>VLOOKUP($D385,Article!$B:$E,4,0)</f>
        <v>Bain de bouche</v>
      </c>
      <c r="G385" s="60" t="s">
        <v>41</v>
      </c>
      <c r="H385" s="60" t="s">
        <v>22</v>
      </c>
      <c r="I385" s="56">
        <v>7</v>
      </c>
      <c r="J385" s="56">
        <v>12</v>
      </c>
      <c r="M385" s="56"/>
      <c r="N385" s="70">
        <v>0.2</v>
      </c>
      <c r="O385" s="60" t="s">
        <v>1</v>
      </c>
      <c r="P385" s="56">
        <v>1016</v>
      </c>
      <c r="Q385" s="81"/>
      <c r="R385" s="10" t="s">
        <v>90</v>
      </c>
      <c r="S385" s="76">
        <v>169.4</v>
      </c>
      <c r="T385" s="55" t="s">
        <v>98</v>
      </c>
      <c r="U385" s="10">
        <v>0</v>
      </c>
      <c r="V385" s="13">
        <v>1016</v>
      </c>
      <c r="W385" s="62">
        <v>43182</v>
      </c>
      <c r="X385" s="49" t="s">
        <v>234</v>
      </c>
      <c r="Y385" s="13">
        <v>1016</v>
      </c>
      <c r="Z385" s="17">
        <v>0</v>
      </c>
      <c r="AA385" s="55"/>
      <c r="AB385" s="62">
        <v>43143</v>
      </c>
      <c r="AC385" s="62">
        <v>43182</v>
      </c>
    </row>
    <row r="386" spans="1:29" x14ac:dyDescent="0.25">
      <c r="A386" s="51">
        <v>2018</v>
      </c>
      <c r="B386" s="41" t="s">
        <v>105</v>
      </c>
      <c r="C386" s="60" t="s">
        <v>12</v>
      </c>
      <c r="D386" s="53">
        <v>30218310</v>
      </c>
      <c r="E386" s="10" t="s">
        <v>116</v>
      </c>
      <c r="F386" s="77" t="str">
        <f>VLOOKUP($D386,Article!$B:$E,4,0)</f>
        <v>Bain de bouche</v>
      </c>
      <c r="G386" s="60" t="s">
        <v>41</v>
      </c>
      <c r="H386" s="60" t="s">
        <v>22</v>
      </c>
      <c r="I386" s="56">
        <v>7</v>
      </c>
      <c r="J386" s="56">
        <v>12</v>
      </c>
      <c r="M386" s="56"/>
      <c r="N386" s="70">
        <v>0.1</v>
      </c>
      <c r="O386" s="60" t="s">
        <v>1</v>
      </c>
      <c r="P386" s="56">
        <v>830</v>
      </c>
      <c r="Q386" s="81"/>
      <c r="R386" s="10" t="s">
        <v>88</v>
      </c>
      <c r="S386" s="76">
        <v>83</v>
      </c>
      <c r="T386" s="55" t="s">
        <v>95</v>
      </c>
      <c r="U386" s="10">
        <v>0</v>
      </c>
      <c r="V386" s="13">
        <v>830</v>
      </c>
      <c r="W386" s="62">
        <v>43182</v>
      </c>
      <c r="X386" s="49" t="s">
        <v>235</v>
      </c>
      <c r="Y386" s="13">
        <v>830</v>
      </c>
      <c r="Z386" s="17">
        <v>0</v>
      </c>
      <c r="AA386" s="55"/>
      <c r="AB386" s="62">
        <v>43143</v>
      </c>
      <c r="AC386" s="62">
        <v>43182</v>
      </c>
    </row>
    <row r="387" spans="1:29" x14ac:dyDescent="0.25">
      <c r="A387" s="51">
        <v>2018</v>
      </c>
      <c r="B387" s="41" t="s">
        <v>99</v>
      </c>
      <c r="C387" s="60" t="s">
        <v>12</v>
      </c>
      <c r="D387" s="55">
        <v>30200080</v>
      </c>
      <c r="E387" s="10" t="s">
        <v>106</v>
      </c>
      <c r="F387" s="77" t="str">
        <f>VLOOKUP($D387,Article!$B:$E,4,0)</f>
        <v>Dentrifice</v>
      </c>
      <c r="G387" s="60" t="s">
        <v>41</v>
      </c>
      <c r="H387" s="60" t="s">
        <v>22</v>
      </c>
      <c r="I387" s="56">
        <v>7</v>
      </c>
      <c r="J387" s="56">
        <v>12</v>
      </c>
      <c r="M387" s="56"/>
      <c r="N387" s="70">
        <v>0.1</v>
      </c>
      <c r="O387" s="60" t="s">
        <v>1</v>
      </c>
      <c r="P387" s="56">
        <v>387</v>
      </c>
      <c r="Q387" s="81"/>
      <c r="R387" s="10" t="s">
        <v>90</v>
      </c>
      <c r="S387" s="76">
        <v>64.5</v>
      </c>
      <c r="T387" s="55" t="s">
        <v>96</v>
      </c>
      <c r="U387" s="10">
        <v>0</v>
      </c>
      <c r="V387" s="13">
        <v>387</v>
      </c>
      <c r="W387" s="62">
        <v>43182</v>
      </c>
      <c r="X387" s="49" t="s">
        <v>159</v>
      </c>
      <c r="Y387" s="13">
        <v>387</v>
      </c>
      <c r="Z387" s="17">
        <v>0</v>
      </c>
      <c r="AA387" s="55"/>
      <c r="AB387" s="62">
        <v>43143</v>
      </c>
      <c r="AC387" s="62">
        <v>43182</v>
      </c>
    </row>
    <row r="388" spans="1:29" x14ac:dyDescent="0.25">
      <c r="A388" s="51">
        <v>2018</v>
      </c>
      <c r="B388" s="40" t="s">
        <v>100</v>
      </c>
      <c r="C388" s="60" t="s">
        <v>12</v>
      </c>
      <c r="D388" s="55">
        <v>30200100</v>
      </c>
      <c r="E388" s="10" t="s">
        <v>153</v>
      </c>
      <c r="F388" s="77" t="str">
        <f>VLOOKUP($D388,Article!$B:$E,4,0)</f>
        <v>Dentrifice</v>
      </c>
      <c r="G388" s="60" t="s">
        <v>41</v>
      </c>
      <c r="H388" s="60" t="s">
        <v>22</v>
      </c>
      <c r="I388" s="56">
        <v>7</v>
      </c>
      <c r="J388" s="56">
        <v>12</v>
      </c>
      <c r="M388" s="56"/>
      <c r="N388" s="70">
        <v>0.15</v>
      </c>
      <c r="O388" s="60" t="s">
        <v>1</v>
      </c>
      <c r="P388" s="56">
        <v>550</v>
      </c>
      <c r="Q388" s="81"/>
      <c r="R388" s="10" t="s">
        <v>88</v>
      </c>
      <c r="S388" s="76">
        <v>55</v>
      </c>
      <c r="T388" s="55" t="s">
        <v>97</v>
      </c>
      <c r="U388" s="10">
        <v>0</v>
      </c>
      <c r="V388" s="13">
        <v>550</v>
      </c>
      <c r="W388" s="62">
        <v>43182</v>
      </c>
      <c r="X388" s="49" t="s">
        <v>160</v>
      </c>
      <c r="Y388" s="13">
        <v>550</v>
      </c>
      <c r="Z388" s="17">
        <v>0</v>
      </c>
      <c r="AA388" s="55"/>
      <c r="AB388" s="62">
        <v>43143</v>
      </c>
      <c r="AC388" s="62">
        <v>43182</v>
      </c>
    </row>
    <row r="389" spans="1:29" x14ac:dyDescent="0.25">
      <c r="A389" s="8">
        <v>2018</v>
      </c>
      <c r="B389" s="41" t="s">
        <v>101</v>
      </c>
      <c r="C389" s="9" t="s">
        <v>12</v>
      </c>
      <c r="D389" s="55">
        <v>30200110</v>
      </c>
      <c r="E389" s="10" t="s">
        <v>108</v>
      </c>
      <c r="F389" s="10" t="str">
        <f>VLOOKUP($D389,Article!$B:$E,4,0)</f>
        <v>Dentrifice</v>
      </c>
      <c r="G389" s="60" t="s">
        <v>41</v>
      </c>
      <c r="H389" s="60" t="s">
        <v>22</v>
      </c>
      <c r="I389" s="56">
        <v>7</v>
      </c>
      <c r="J389" s="56">
        <v>13</v>
      </c>
      <c r="N389" s="70">
        <v>0</v>
      </c>
      <c r="O389" s="9" t="s">
        <v>44</v>
      </c>
      <c r="P389" s="5">
        <v>400</v>
      </c>
      <c r="Q389" s="81"/>
      <c r="R389" s="10" t="s">
        <v>89</v>
      </c>
      <c r="S389" s="76">
        <v>50</v>
      </c>
      <c r="T389" s="55" t="s">
        <v>98</v>
      </c>
      <c r="U389" s="10">
        <v>0</v>
      </c>
      <c r="V389" s="13">
        <v>400</v>
      </c>
      <c r="W389" s="62">
        <v>43189</v>
      </c>
      <c r="X389" s="49" t="s">
        <v>161</v>
      </c>
      <c r="Y389" s="13">
        <v>400</v>
      </c>
      <c r="Z389" s="17">
        <v>0</v>
      </c>
      <c r="AA389" s="55"/>
      <c r="AB389" s="62">
        <v>43143</v>
      </c>
      <c r="AC389" s="62">
        <v>43189</v>
      </c>
    </row>
    <row r="390" spans="1:29" x14ac:dyDescent="0.25">
      <c r="A390" s="51">
        <v>2018</v>
      </c>
      <c r="B390" s="41" t="s">
        <v>102</v>
      </c>
      <c r="C390" s="60" t="s">
        <v>12</v>
      </c>
      <c r="D390" s="55">
        <v>30203910</v>
      </c>
      <c r="E390" s="10" t="s">
        <v>156</v>
      </c>
      <c r="F390" s="10" t="str">
        <f>VLOOKUP($D390,Article!$B:$E,4,0)</f>
        <v>Dentrifice</v>
      </c>
      <c r="G390" s="60" t="s">
        <v>41</v>
      </c>
      <c r="H390" s="60" t="s">
        <v>22</v>
      </c>
      <c r="I390" s="56">
        <v>7</v>
      </c>
      <c r="J390" s="56">
        <v>13</v>
      </c>
      <c r="M390" s="59"/>
      <c r="N390" s="70">
        <v>0</v>
      </c>
      <c r="O390" s="60" t="s">
        <v>44</v>
      </c>
      <c r="P390" s="56">
        <v>500</v>
      </c>
      <c r="Q390" s="81"/>
      <c r="R390" s="10" t="s">
        <v>90</v>
      </c>
      <c r="S390" s="76">
        <v>83.399999999999991</v>
      </c>
      <c r="T390" s="55" t="s">
        <v>95</v>
      </c>
      <c r="U390" s="10">
        <v>0</v>
      </c>
      <c r="V390" s="13">
        <v>500</v>
      </c>
      <c r="W390" s="62">
        <v>43189</v>
      </c>
      <c r="X390" s="49" t="s">
        <v>162</v>
      </c>
      <c r="Y390" s="13">
        <v>500</v>
      </c>
      <c r="Z390" s="17">
        <v>0</v>
      </c>
      <c r="AA390" s="55"/>
      <c r="AB390" s="62">
        <v>43143</v>
      </c>
      <c r="AC390" s="62">
        <v>43189</v>
      </c>
    </row>
    <row r="391" spans="1:29" x14ac:dyDescent="0.25">
      <c r="A391" s="51">
        <v>2018</v>
      </c>
      <c r="B391" s="41" t="s">
        <v>103</v>
      </c>
      <c r="C391" s="60" t="s">
        <v>11</v>
      </c>
      <c r="D391" s="55">
        <v>30203919</v>
      </c>
      <c r="E391" s="10" t="s">
        <v>110</v>
      </c>
      <c r="F391" s="10" t="str">
        <f>VLOOKUP($D391,Article!$B:$E,4,0)</f>
        <v>Brosse à dent</v>
      </c>
      <c r="G391" s="60" t="s">
        <v>41</v>
      </c>
      <c r="H391" s="60" t="s">
        <v>22</v>
      </c>
      <c r="I391" s="56">
        <v>16</v>
      </c>
      <c r="J391" s="56">
        <v>21</v>
      </c>
      <c r="M391" s="56"/>
      <c r="N391" s="70">
        <v>0</v>
      </c>
      <c r="O391" s="60" t="s">
        <v>44</v>
      </c>
      <c r="P391" s="56">
        <v>500</v>
      </c>
      <c r="Q391" s="81"/>
      <c r="R391" s="10" t="s">
        <v>90</v>
      </c>
      <c r="S391" s="76">
        <v>83.399999999999991</v>
      </c>
      <c r="T391" s="55" t="s">
        <v>96</v>
      </c>
      <c r="U391" s="10">
        <v>0</v>
      </c>
      <c r="V391" s="13">
        <v>500</v>
      </c>
      <c r="W391" s="62">
        <v>43245</v>
      </c>
      <c r="X391" s="49" t="s">
        <v>163</v>
      </c>
      <c r="Y391" s="13">
        <v>500</v>
      </c>
      <c r="Z391" s="17">
        <v>0</v>
      </c>
      <c r="AA391" s="55"/>
      <c r="AB391" s="62">
        <v>43206</v>
      </c>
      <c r="AC391" s="62">
        <v>43245</v>
      </c>
    </row>
    <row r="392" spans="1:29" x14ac:dyDescent="0.25">
      <c r="A392" s="51">
        <v>2018</v>
      </c>
      <c r="B392" s="40" t="s">
        <v>104</v>
      </c>
      <c r="C392" s="60" t="s">
        <v>10</v>
      </c>
      <c r="D392" s="55">
        <v>30203920</v>
      </c>
      <c r="E392" s="10" t="s">
        <v>111</v>
      </c>
      <c r="F392" s="10" t="str">
        <f>VLOOKUP($D392,Article!$B:$E,4,0)</f>
        <v>Brosse à dent</v>
      </c>
      <c r="G392" s="60" t="s">
        <v>41</v>
      </c>
      <c r="H392" s="60" t="s">
        <v>22</v>
      </c>
      <c r="I392" s="56">
        <v>13</v>
      </c>
      <c r="J392" s="56">
        <v>16</v>
      </c>
      <c r="M392" s="56"/>
      <c r="N392" s="70">
        <v>0</v>
      </c>
      <c r="O392" s="60" t="s">
        <v>44</v>
      </c>
      <c r="P392" s="56">
        <v>500</v>
      </c>
      <c r="Q392" s="81"/>
      <c r="R392" s="10" t="s">
        <v>89</v>
      </c>
      <c r="S392" s="76">
        <v>62.5</v>
      </c>
      <c r="T392" s="55" t="s">
        <v>97</v>
      </c>
      <c r="U392" s="10">
        <v>0</v>
      </c>
      <c r="V392" s="13">
        <v>500</v>
      </c>
      <c r="W392" s="62">
        <v>43210</v>
      </c>
      <c r="X392" s="49" t="s">
        <v>164</v>
      </c>
      <c r="Y392" s="13">
        <v>500</v>
      </c>
      <c r="Z392" s="17">
        <v>0</v>
      </c>
      <c r="AA392" s="55"/>
      <c r="AB392" s="62">
        <v>43185</v>
      </c>
      <c r="AC392" s="62">
        <v>43210</v>
      </c>
    </row>
    <row r="393" spans="1:29" x14ac:dyDescent="0.25">
      <c r="A393" s="51">
        <v>2018</v>
      </c>
      <c r="B393" s="41" t="s">
        <v>105</v>
      </c>
      <c r="C393" s="60" t="s">
        <v>10</v>
      </c>
      <c r="D393" s="55">
        <v>30203940</v>
      </c>
      <c r="E393" s="10" t="s">
        <v>112</v>
      </c>
      <c r="F393" s="10" t="str">
        <f>VLOOKUP($D393,Article!$B:$E,4,0)</f>
        <v>Brosse à dent</v>
      </c>
      <c r="G393" s="60" t="s">
        <v>41</v>
      </c>
      <c r="H393" s="60" t="s">
        <v>22</v>
      </c>
      <c r="I393" s="56">
        <v>13</v>
      </c>
      <c r="J393" s="56">
        <v>16</v>
      </c>
      <c r="M393" s="56"/>
      <c r="N393" s="70">
        <v>0</v>
      </c>
      <c r="O393" s="60" t="s">
        <v>44</v>
      </c>
      <c r="P393" s="56">
        <v>500</v>
      </c>
      <c r="Q393" s="81"/>
      <c r="R393" s="10" t="s">
        <v>89</v>
      </c>
      <c r="S393" s="76">
        <v>62.5</v>
      </c>
      <c r="T393" s="55" t="s">
        <v>98</v>
      </c>
      <c r="U393" s="10">
        <v>0</v>
      </c>
      <c r="V393" s="13">
        <v>500</v>
      </c>
      <c r="W393" s="62">
        <v>43210</v>
      </c>
      <c r="X393" s="49" t="s">
        <v>165</v>
      </c>
      <c r="Y393" s="13">
        <v>500</v>
      </c>
      <c r="Z393" s="17">
        <v>0</v>
      </c>
      <c r="AA393" s="55"/>
      <c r="AB393" s="62">
        <v>43185</v>
      </c>
      <c r="AC393" s="62">
        <v>43210</v>
      </c>
    </row>
    <row r="394" spans="1:29" x14ac:dyDescent="0.25">
      <c r="A394" s="51">
        <v>2018</v>
      </c>
      <c r="B394" s="41" t="s">
        <v>99</v>
      </c>
      <c r="C394" s="60" t="s">
        <v>10</v>
      </c>
      <c r="D394" s="55">
        <v>30203950</v>
      </c>
      <c r="E394" s="10" t="s">
        <v>113</v>
      </c>
      <c r="F394" s="10" t="str">
        <f>VLOOKUP($D394,Article!$B:$E,4,0)</f>
        <v>Bain de bouche</v>
      </c>
      <c r="G394" s="60" t="s">
        <v>41</v>
      </c>
      <c r="H394" s="60" t="s">
        <v>22</v>
      </c>
      <c r="I394" s="56">
        <v>13</v>
      </c>
      <c r="J394" s="56">
        <v>16</v>
      </c>
      <c r="M394" s="56"/>
      <c r="N394" s="70">
        <v>0</v>
      </c>
      <c r="O394" s="60" t="s">
        <v>44</v>
      </c>
      <c r="P394" s="59">
        <v>500</v>
      </c>
      <c r="Q394" s="81"/>
      <c r="R394" s="10" t="s">
        <v>89</v>
      </c>
      <c r="S394" s="76">
        <v>62.5</v>
      </c>
      <c r="T394" s="55" t="s">
        <v>95</v>
      </c>
      <c r="U394" s="10">
        <v>0</v>
      </c>
      <c r="V394" s="13">
        <v>500</v>
      </c>
      <c r="W394" s="62">
        <v>43210</v>
      </c>
      <c r="X394" s="49" t="s">
        <v>166</v>
      </c>
      <c r="Y394" s="13">
        <v>500</v>
      </c>
      <c r="Z394" s="17">
        <v>0</v>
      </c>
      <c r="AA394" s="55"/>
      <c r="AB394" s="62">
        <v>43185</v>
      </c>
      <c r="AC394" s="62">
        <v>43210</v>
      </c>
    </row>
    <row r="395" spans="1:29" x14ac:dyDescent="0.25">
      <c r="A395" s="51">
        <v>2018</v>
      </c>
      <c r="B395" s="40" t="s">
        <v>100</v>
      </c>
      <c r="C395" s="60" t="s">
        <v>12</v>
      </c>
      <c r="D395" s="55">
        <v>30203960</v>
      </c>
      <c r="E395" s="10" t="s">
        <v>114</v>
      </c>
      <c r="F395" s="10" t="str">
        <f>VLOOKUP($D395,Article!$B:$E,4,0)</f>
        <v>Bain de bouche</v>
      </c>
      <c r="G395" s="60" t="s">
        <v>41</v>
      </c>
      <c r="H395" s="60" t="s">
        <v>22</v>
      </c>
      <c r="I395" s="56">
        <v>7</v>
      </c>
      <c r="J395" s="56">
        <v>13</v>
      </c>
      <c r="M395" s="59"/>
      <c r="N395" s="70">
        <v>0</v>
      </c>
      <c r="O395" s="60" t="s">
        <v>44</v>
      </c>
      <c r="P395" s="59">
        <v>400</v>
      </c>
      <c r="Q395" s="81"/>
      <c r="R395" s="10" t="s">
        <v>90</v>
      </c>
      <c r="S395" s="76">
        <v>66.699999999999989</v>
      </c>
      <c r="T395" s="55" t="s">
        <v>96</v>
      </c>
      <c r="U395" s="10">
        <v>0</v>
      </c>
      <c r="V395" s="13">
        <v>400</v>
      </c>
      <c r="W395" s="62">
        <v>43189</v>
      </c>
      <c r="X395" s="49" t="s">
        <v>167</v>
      </c>
      <c r="Y395" s="13">
        <v>400</v>
      </c>
      <c r="Z395" s="17">
        <v>0</v>
      </c>
      <c r="AA395" s="55"/>
      <c r="AB395" s="62">
        <v>43143</v>
      </c>
      <c r="AC395" s="62">
        <v>43189</v>
      </c>
    </row>
    <row r="396" spans="1:29" x14ac:dyDescent="0.25">
      <c r="A396" s="51">
        <v>2018</v>
      </c>
      <c r="B396" s="41" t="s">
        <v>101</v>
      </c>
      <c r="C396" s="60" t="s">
        <v>11</v>
      </c>
      <c r="D396" s="53">
        <v>30205029</v>
      </c>
      <c r="E396" s="10" t="s">
        <v>115</v>
      </c>
      <c r="F396" s="10" t="str">
        <f>VLOOKUP($D396,Article!$B:$E,4,0)</f>
        <v>Bain de bouche</v>
      </c>
      <c r="G396" s="60" t="s">
        <v>41</v>
      </c>
      <c r="H396" s="60" t="s">
        <v>22</v>
      </c>
      <c r="I396" s="56">
        <v>16</v>
      </c>
      <c r="J396" s="56">
        <v>21</v>
      </c>
      <c r="M396" s="56"/>
      <c r="N396" s="70">
        <v>0</v>
      </c>
      <c r="O396" s="60" t="s">
        <v>44</v>
      </c>
      <c r="P396" s="59">
        <v>400</v>
      </c>
      <c r="Q396" s="81"/>
      <c r="R396" s="10" t="s">
        <v>90</v>
      </c>
      <c r="S396" s="76">
        <v>66.699999999999989</v>
      </c>
      <c r="T396" s="55" t="s">
        <v>97</v>
      </c>
      <c r="U396" s="10">
        <v>0</v>
      </c>
      <c r="V396" s="13">
        <v>400</v>
      </c>
      <c r="W396" s="62">
        <v>43245</v>
      </c>
      <c r="X396" s="49" t="s">
        <v>168</v>
      </c>
      <c r="Y396" s="13">
        <v>400</v>
      </c>
      <c r="Z396" s="17">
        <v>0</v>
      </c>
      <c r="AA396" s="55"/>
      <c r="AB396" s="62">
        <v>43206</v>
      </c>
      <c r="AC396" s="62">
        <v>43245</v>
      </c>
    </row>
    <row r="397" spans="1:29" x14ac:dyDescent="0.25">
      <c r="A397" s="51">
        <v>2018</v>
      </c>
      <c r="B397" s="41" t="s">
        <v>102</v>
      </c>
      <c r="C397" s="60" t="s">
        <v>12</v>
      </c>
      <c r="D397" s="53">
        <v>30218310</v>
      </c>
      <c r="E397" s="10" t="s">
        <v>116</v>
      </c>
      <c r="F397" s="10" t="str">
        <f>VLOOKUP($D397,Article!$B:$E,4,0)</f>
        <v>Bain de bouche</v>
      </c>
      <c r="G397" s="60" t="s">
        <v>41</v>
      </c>
      <c r="H397" s="60" t="s">
        <v>22</v>
      </c>
      <c r="I397" s="56">
        <v>7</v>
      </c>
      <c r="J397" s="56">
        <v>13</v>
      </c>
      <c r="M397" s="59"/>
      <c r="N397" s="70">
        <v>0</v>
      </c>
      <c r="O397" s="60" t="s">
        <v>44</v>
      </c>
      <c r="P397" s="56">
        <v>300</v>
      </c>
      <c r="Q397" s="81"/>
      <c r="R397" s="10" t="s">
        <v>90</v>
      </c>
      <c r="S397" s="76">
        <v>50</v>
      </c>
      <c r="T397" s="55" t="s">
        <v>98</v>
      </c>
      <c r="U397" s="10">
        <v>0</v>
      </c>
      <c r="V397" s="13">
        <v>300</v>
      </c>
      <c r="W397" s="62">
        <v>43189</v>
      </c>
      <c r="X397" s="49" t="s">
        <v>169</v>
      </c>
      <c r="Y397" s="13">
        <v>300</v>
      </c>
      <c r="Z397" s="17">
        <v>0</v>
      </c>
      <c r="AA397" s="55"/>
      <c r="AB397" s="62">
        <v>43143</v>
      </c>
      <c r="AC397" s="62">
        <v>43189</v>
      </c>
    </row>
    <row r="398" spans="1:29" x14ac:dyDescent="0.25">
      <c r="A398" s="8">
        <v>2018</v>
      </c>
      <c r="B398" s="41" t="s">
        <v>103</v>
      </c>
      <c r="C398" s="9" t="s">
        <v>12</v>
      </c>
      <c r="D398" s="55">
        <v>30200080</v>
      </c>
      <c r="E398" s="10" t="s">
        <v>106</v>
      </c>
      <c r="F398" s="10" t="str">
        <f>VLOOKUP($D398,Article!$B:$E,4,0)</f>
        <v>Dentrifice</v>
      </c>
      <c r="G398" s="60" t="s">
        <v>41</v>
      </c>
      <c r="H398" s="60" t="s">
        <v>22</v>
      </c>
      <c r="I398" s="56">
        <v>7</v>
      </c>
      <c r="J398" s="56">
        <v>13</v>
      </c>
      <c r="M398" s="59"/>
      <c r="N398" s="70">
        <v>0</v>
      </c>
      <c r="O398" s="9" t="s">
        <v>44</v>
      </c>
      <c r="P398" s="56">
        <v>300</v>
      </c>
      <c r="Q398" s="81"/>
      <c r="R398" s="10" t="s">
        <v>90</v>
      </c>
      <c r="S398" s="76">
        <v>50</v>
      </c>
      <c r="T398" s="55" t="s">
        <v>95</v>
      </c>
      <c r="U398" s="10">
        <v>0</v>
      </c>
      <c r="V398" s="13">
        <v>300</v>
      </c>
      <c r="W398" s="62">
        <v>43189</v>
      </c>
      <c r="X398" s="49" t="s">
        <v>170</v>
      </c>
      <c r="Y398" s="13">
        <v>300</v>
      </c>
      <c r="Z398" s="17">
        <v>0</v>
      </c>
      <c r="AA398" s="55"/>
      <c r="AB398" s="62">
        <v>43143</v>
      </c>
      <c r="AC398" s="62">
        <v>43189</v>
      </c>
    </row>
    <row r="399" spans="1:29" x14ac:dyDescent="0.25">
      <c r="A399" s="51">
        <v>2018</v>
      </c>
      <c r="B399" s="40" t="s">
        <v>104</v>
      </c>
      <c r="C399" s="60" t="s">
        <v>12</v>
      </c>
      <c r="D399" s="55">
        <v>30200100</v>
      </c>
      <c r="E399" s="10" t="s">
        <v>154</v>
      </c>
      <c r="F399" s="10" t="str">
        <f>VLOOKUP($D399,Article!$B:$E,4,0)</f>
        <v>Dentrifice</v>
      </c>
      <c r="G399" s="60" t="s">
        <v>41</v>
      </c>
      <c r="H399" s="60" t="s">
        <v>22</v>
      </c>
      <c r="I399" s="56">
        <v>7</v>
      </c>
      <c r="J399" s="56">
        <v>13</v>
      </c>
      <c r="K399" s="59"/>
      <c r="L399" s="59"/>
      <c r="M399" s="59"/>
      <c r="N399" s="70">
        <v>0</v>
      </c>
      <c r="O399" s="60" t="s">
        <v>44</v>
      </c>
      <c r="P399" s="56">
        <v>300</v>
      </c>
      <c r="Q399" s="81"/>
      <c r="R399" s="10" t="s">
        <v>90</v>
      </c>
      <c r="S399" s="76">
        <v>50</v>
      </c>
      <c r="T399" s="55" t="s">
        <v>96</v>
      </c>
      <c r="U399" s="10">
        <v>0</v>
      </c>
      <c r="V399" s="13">
        <v>300</v>
      </c>
      <c r="W399" s="62">
        <v>43189</v>
      </c>
      <c r="X399" s="49" t="s">
        <v>171</v>
      </c>
      <c r="Y399" s="13">
        <v>300</v>
      </c>
      <c r="Z399" s="17">
        <v>0</v>
      </c>
      <c r="AB399" s="62">
        <v>43143</v>
      </c>
      <c r="AC399" s="62">
        <v>43189</v>
      </c>
    </row>
    <row r="400" spans="1:29" x14ac:dyDescent="0.25">
      <c r="A400" s="51">
        <v>2018</v>
      </c>
      <c r="B400" s="41" t="s">
        <v>105</v>
      </c>
      <c r="C400" s="60" t="s">
        <v>12</v>
      </c>
      <c r="D400" s="55">
        <v>30200110</v>
      </c>
      <c r="E400" s="10" t="s">
        <v>108</v>
      </c>
      <c r="F400" s="10" t="str">
        <f>VLOOKUP($D400,Article!$B:$E,4,0)</f>
        <v>Dentrifice</v>
      </c>
      <c r="G400" s="60" t="s">
        <v>41</v>
      </c>
      <c r="H400" s="60" t="s">
        <v>22</v>
      </c>
      <c r="I400" s="56">
        <v>7</v>
      </c>
      <c r="J400" s="56">
        <v>13</v>
      </c>
      <c r="K400" s="59"/>
      <c r="L400" s="59"/>
      <c r="M400" s="59"/>
      <c r="N400" s="70">
        <v>0</v>
      </c>
      <c r="O400" s="60" t="s">
        <v>44</v>
      </c>
      <c r="P400" s="56">
        <v>200</v>
      </c>
      <c r="Q400" s="81"/>
      <c r="R400" s="10" t="s">
        <v>89</v>
      </c>
      <c r="S400" s="76">
        <v>25</v>
      </c>
      <c r="T400" s="55" t="s">
        <v>97</v>
      </c>
      <c r="U400" s="10">
        <v>0</v>
      </c>
      <c r="V400" s="13">
        <v>200</v>
      </c>
      <c r="W400" s="62">
        <v>43189</v>
      </c>
      <c r="X400" s="49" t="s">
        <v>172</v>
      </c>
      <c r="Y400" s="13">
        <v>200</v>
      </c>
      <c r="Z400" s="17">
        <v>0</v>
      </c>
      <c r="AB400" s="62">
        <v>43143</v>
      </c>
      <c r="AC400" s="62">
        <v>43189</v>
      </c>
    </row>
    <row r="401" spans="1:29" x14ac:dyDescent="0.25">
      <c r="A401" s="51">
        <v>2018</v>
      </c>
      <c r="B401" s="41" t="s">
        <v>99</v>
      </c>
      <c r="C401" s="60" t="s">
        <v>11</v>
      </c>
      <c r="D401" s="55">
        <v>30203910</v>
      </c>
      <c r="E401" s="10" t="s">
        <v>157</v>
      </c>
      <c r="F401" s="10" t="str">
        <f>VLOOKUP($D401,Article!$B:$E,4,0)</f>
        <v>Dentrifice</v>
      </c>
      <c r="G401" s="60" t="s">
        <v>41</v>
      </c>
      <c r="H401" s="60" t="s">
        <v>22</v>
      </c>
      <c r="I401" s="56">
        <v>16</v>
      </c>
      <c r="J401" s="56">
        <v>21</v>
      </c>
      <c r="K401" s="59"/>
      <c r="L401" s="59"/>
      <c r="M401" s="56"/>
      <c r="N401" s="70">
        <v>0</v>
      </c>
      <c r="O401" s="60" t="s">
        <v>44</v>
      </c>
      <c r="P401" s="59">
        <v>1000</v>
      </c>
      <c r="Q401" s="81"/>
      <c r="R401" s="10" t="s">
        <v>88</v>
      </c>
      <c r="S401" s="76">
        <v>100</v>
      </c>
      <c r="T401" s="55" t="s">
        <v>98</v>
      </c>
      <c r="U401" s="10">
        <v>0</v>
      </c>
      <c r="V401" s="13">
        <v>1000</v>
      </c>
      <c r="W401" s="62">
        <v>43245</v>
      </c>
      <c r="X401" s="49" t="s">
        <v>173</v>
      </c>
      <c r="Y401" s="13">
        <v>1000</v>
      </c>
      <c r="Z401" s="17">
        <v>0</v>
      </c>
      <c r="AB401" s="62">
        <v>43206</v>
      </c>
      <c r="AC401" s="62">
        <v>43245</v>
      </c>
    </row>
    <row r="402" spans="1:29" x14ac:dyDescent="0.25">
      <c r="A402" s="51">
        <v>2018</v>
      </c>
      <c r="B402" s="40" t="s">
        <v>100</v>
      </c>
      <c r="C402" s="60" t="s">
        <v>12</v>
      </c>
      <c r="D402" s="55">
        <v>30203919</v>
      </c>
      <c r="E402" s="10" t="s">
        <v>110</v>
      </c>
      <c r="F402" s="10" t="str">
        <f>VLOOKUP($D402,Article!$B:$E,4,0)</f>
        <v>Brosse à dent</v>
      </c>
      <c r="G402" s="60" t="s">
        <v>41</v>
      </c>
      <c r="H402" s="60" t="s">
        <v>22</v>
      </c>
      <c r="I402" s="56">
        <v>7</v>
      </c>
      <c r="J402" s="56">
        <v>13</v>
      </c>
      <c r="K402" s="59"/>
      <c r="L402" s="59"/>
      <c r="M402" s="59"/>
      <c r="N402" s="70">
        <v>0</v>
      </c>
      <c r="O402" s="60" t="s">
        <v>44</v>
      </c>
      <c r="P402" s="59">
        <v>1600</v>
      </c>
      <c r="Q402" s="81"/>
      <c r="R402" s="10" t="s">
        <v>92</v>
      </c>
      <c r="S402" s="76">
        <v>228.6</v>
      </c>
      <c r="T402" s="55" t="s">
        <v>95</v>
      </c>
      <c r="U402" s="10">
        <v>0</v>
      </c>
      <c r="V402" s="13">
        <v>1600</v>
      </c>
      <c r="W402" s="62">
        <v>43189</v>
      </c>
      <c r="X402" s="49" t="s">
        <v>174</v>
      </c>
      <c r="Y402" s="13">
        <v>1600</v>
      </c>
      <c r="Z402" s="17">
        <v>0</v>
      </c>
      <c r="AB402" s="62">
        <v>43143</v>
      </c>
      <c r="AC402" s="62">
        <v>43189</v>
      </c>
    </row>
    <row r="403" spans="1:29" x14ac:dyDescent="0.25">
      <c r="A403" s="8">
        <v>2018</v>
      </c>
      <c r="B403" s="41" t="s">
        <v>101</v>
      </c>
      <c r="C403" s="9" t="s">
        <v>12</v>
      </c>
      <c r="D403" s="55">
        <v>30203920</v>
      </c>
      <c r="E403" s="10" t="s">
        <v>111</v>
      </c>
      <c r="F403" s="10" t="str">
        <f>VLOOKUP($D403,Article!$B:$E,4,0)</f>
        <v>Brosse à dent</v>
      </c>
      <c r="G403" s="60" t="s">
        <v>41</v>
      </c>
      <c r="H403" s="60" t="s">
        <v>22</v>
      </c>
      <c r="I403" s="56">
        <v>7</v>
      </c>
      <c r="J403" s="56">
        <v>13</v>
      </c>
      <c r="M403" s="59"/>
      <c r="N403" s="70">
        <v>0</v>
      </c>
      <c r="O403" s="60" t="s">
        <v>44</v>
      </c>
      <c r="P403" s="56">
        <v>300</v>
      </c>
      <c r="Q403" s="81"/>
      <c r="R403" s="10" t="s">
        <v>88</v>
      </c>
      <c r="S403" s="76">
        <v>30</v>
      </c>
      <c r="T403" s="55" t="s">
        <v>96</v>
      </c>
      <c r="U403" s="10">
        <v>0</v>
      </c>
      <c r="V403" s="13">
        <v>300</v>
      </c>
      <c r="W403" s="62">
        <v>43189</v>
      </c>
      <c r="X403" s="49" t="s">
        <v>175</v>
      </c>
      <c r="Y403" s="13">
        <v>300</v>
      </c>
      <c r="Z403" s="17">
        <v>0</v>
      </c>
      <c r="AB403" s="62">
        <v>43143</v>
      </c>
      <c r="AC403" s="62">
        <v>43189</v>
      </c>
    </row>
    <row r="404" spans="1:29" x14ac:dyDescent="0.25">
      <c r="A404" s="51">
        <v>2018</v>
      </c>
      <c r="B404" s="41" t="s">
        <v>102</v>
      </c>
      <c r="C404" s="60" t="s">
        <v>11</v>
      </c>
      <c r="D404" s="55">
        <v>30203940</v>
      </c>
      <c r="E404" s="10" t="s">
        <v>112</v>
      </c>
      <c r="F404" s="10" t="str">
        <f>VLOOKUP($D404,Article!$B:$E,4,0)</f>
        <v>Brosse à dent</v>
      </c>
      <c r="G404" s="60" t="s">
        <v>41</v>
      </c>
      <c r="H404" s="60" t="s">
        <v>22</v>
      </c>
      <c r="I404" s="56">
        <v>16</v>
      </c>
      <c r="J404" s="56">
        <v>21</v>
      </c>
      <c r="M404" s="56"/>
      <c r="N404" s="70">
        <v>0</v>
      </c>
      <c r="O404" s="60" t="s">
        <v>44</v>
      </c>
      <c r="P404" s="5">
        <v>400</v>
      </c>
      <c r="Q404" s="81"/>
      <c r="R404" s="10" t="s">
        <v>89</v>
      </c>
      <c r="S404" s="76">
        <v>50</v>
      </c>
      <c r="T404" s="55" t="s">
        <v>97</v>
      </c>
      <c r="U404" s="10">
        <v>0</v>
      </c>
      <c r="V404" s="13">
        <v>400</v>
      </c>
      <c r="W404" s="62">
        <v>43245</v>
      </c>
      <c r="X404" s="49" t="s">
        <v>176</v>
      </c>
      <c r="Y404" s="13">
        <v>400</v>
      </c>
      <c r="Z404" s="17">
        <v>0</v>
      </c>
      <c r="AB404" s="62">
        <v>43206</v>
      </c>
      <c r="AC404" s="62">
        <v>43245</v>
      </c>
    </row>
    <row r="405" spans="1:29" x14ac:dyDescent="0.25">
      <c r="A405" s="51">
        <v>2018</v>
      </c>
      <c r="B405" s="41" t="s">
        <v>103</v>
      </c>
      <c r="C405" s="60" t="s">
        <v>10</v>
      </c>
      <c r="D405" s="55">
        <v>30203950</v>
      </c>
      <c r="E405" s="10" t="s">
        <v>113</v>
      </c>
      <c r="F405" s="10" t="str">
        <f>VLOOKUP($D405,Article!$B:$E,4,0)</f>
        <v>Bain de bouche</v>
      </c>
      <c r="G405" s="60" t="s">
        <v>41</v>
      </c>
      <c r="H405" s="60" t="s">
        <v>22</v>
      </c>
      <c r="I405" s="56">
        <v>13</v>
      </c>
      <c r="J405" s="56">
        <v>16</v>
      </c>
      <c r="M405" s="56"/>
      <c r="N405" s="70">
        <v>0</v>
      </c>
      <c r="O405" s="60" t="s">
        <v>44</v>
      </c>
      <c r="P405" s="5">
        <v>400</v>
      </c>
      <c r="Q405" s="81"/>
      <c r="R405" s="10" t="s">
        <v>88</v>
      </c>
      <c r="S405" s="76">
        <v>40</v>
      </c>
      <c r="T405" s="55" t="s">
        <v>98</v>
      </c>
      <c r="U405" s="10">
        <v>0</v>
      </c>
      <c r="V405" s="13">
        <v>400</v>
      </c>
      <c r="W405" s="62">
        <v>43210</v>
      </c>
      <c r="X405" s="49" t="s">
        <v>177</v>
      </c>
      <c r="Y405" s="13">
        <v>400</v>
      </c>
      <c r="Z405" s="17">
        <v>0</v>
      </c>
      <c r="AB405" s="62">
        <v>43185</v>
      </c>
      <c r="AC405" s="62">
        <v>43210</v>
      </c>
    </row>
    <row r="406" spans="1:29" x14ac:dyDescent="0.25">
      <c r="A406" s="51">
        <v>2018</v>
      </c>
      <c r="B406" s="40" t="s">
        <v>104</v>
      </c>
      <c r="C406" s="60" t="s">
        <v>10</v>
      </c>
      <c r="D406" s="55">
        <v>30203960</v>
      </c>
      <c r="E406" s="10" t="s">
        <v>114</v>
      </c>
      <c r="F406" s="10" t="str">
        <f>VLOOKUP($D406,Article!$B:$E,4,0)</f>
        <v>Bain de bouche</v>
      </c>
      <c r="G406" s="60" t="s">
        <v>41</v>
      </c>
      <c r="H406" s="60" t="s">
        <v>22</v>
      </c>
      <c r="I406" s="56">
        <v>13</v>
      </c>
      <c r="J406" s="56">
        <v>16</v>
      </c>
      <c r="M406" s="56"/>
      <c r="N406" s="70">
        <v>0</v>
      </c>
      <c r="O406" s="60" t="s">
        <v>44</v>
      </c>
      <c r="P406" s="59">
        <v>400</v>
      </c>
      <c r="Q406" s="81"/>
      <c r="R406" s="10" t="s">
        <v>88</v>
      </c>
      <c r="S406" s="76">
        <v>40</v>
      </c>
      <c r="T406" s="55" t="s">
        <v>95</v>
      </c>
      <c r="U406" s="10">
        <v>0</v>
      </c>
      <c r="V406" s="13">
        <v>400</v>
      </c>
      <c r="W406" s="62">
        <v>43210</v>
      </c>
      <c r="X406" s="49" t="s">
        <v>178</v>
      </c>
      <c r="Y406" s="13">
        <v>400</v>
      </c>
      <c r="Z406" s="17">
        <v>0</v>
      </c>
      <c r="AB406" s="62">
        <v>43185</v>
      </c>
      <c r="AC406" s="62">
        <v>43210</v>
      </c>
    </row>
    <row r="407" spans="1:29" x14ac:dyDescent="0.25">
      <c r="A407" s="8">
        <v>2018</v>
      </c>
      <c r="B407" s="41" t="s">
        <v>105</v>
      </c>
      <c r="C407" s="9" t="s">
        <v>12</v>
      </c>
      <c r="D407" s="53">
        <v>30205029</v>
      </c>
      <c r="E407" s="10" t="s">
        <v>115</v>
      </c>
      <c r="F407" s="10" t="str">
        <f>VLOOKUP($D407,Article!$B:$E,4,0)</f>
        <v>Bain de bouche</v>
      </c>
      <c r="G407" s="9" t="s">
        <v>41</v>
      </c>
      <c r="H407" s="9" t="s">
        <v>22</v>
      </c>
      <c r="I407" s="56">
        <v>8</v>
      </c>
      <c r="J407" s="56">
        <v>11</v>
      </c>
      <c r="M407" s="56"/>
      <c r="N407" s="70">
        <v>0.16</v>
      </c>
      <c r="Q407" s="81"/>
      <c r="R407" s="10" t="s">
        <v>89</v>
      </c>
      <c r="S407" s="76">
        <v>0</v>
      </c>
      <c r="T407" s="55" t="s">
        <v>96</v>
      </c>
      <c r="U407" s="10">
        <v>0</v>
      </c>
      <c r="V407" s="13">
        <v>0</v>
      </c>
      <c r="W407" s="16">
        <v>43175</v>
      </c>
      <c r="X407" s="49" t="s">
        <v>179</v>
      </c>
      <c r="Y407" s="13">
        <v>0</v>
      </c>
      <c r="Z407" s="17" t="e">
        <v>#DIV/0!</v>
      </c>
      <c r="AB407" s="62">
        <v>43150</v>
      </c>
      <c r="AC407" s="62">
        <v>43175</v>
      </c>
    </row>
    <row r="408" spans="1:29" x14ac:dyDescent="0.25">
      <c r="A408" s="8">
        <v>2018</v>
      </c>
      <c r="B408" s="41" t="s">
        <v>99</v>
      </c>
      <c r="C408" s="9" t="s">
        <v>12</v>
      </c>
      <c r="D408" s="53">
        <v>30218310</v>
      </c>
      <c r="E408" s="10" t="s">
        <v>116</v>
      </c>
      <c r="F408" s="10" t="str">
        <f>VLOOKUP($D408,Article!$B:$E,4,0)</f>
        <v>Bain de bouche</v>
      </c>
      <c r="G408" s="9" t="s">
        <v>41</v>
      </c>
      <c r="H408" s="9" t="s">
        <v>22</v>
      </c>
      <c r="I408" s="56">
        <v>8</v>
      </c>
      <c r="J408" s="56">
        <v>11</v>
      </c>
      <c r="M408" s="56"/>
      <c r="N408" s="70">
        <v>0.16</v>
      </c>
      <c r="Q408" s="81"/>
      <c r="R408" s="10" t="s">
        <v>90</v>
      </c>
      <c r="S408" s="76">
        <v>0</v>
      </c>
      <c r="T408" s="55" t="s">
        <v>97</v>
      </c>
      <c r="U408" s="10">
        <v>0</v>
      </c>
      <c r="V408" s="13">
        <v>0</v>
      </c>
      <c r="W408" s="62">
        <v>43175</v>
      </c>
      <c r="X408" s="49" t="s">
        <v>180</v>
      </c>
      <c r="Y408" s="13">
        <v>0</v>
      </c>
      <c r="Z408" s="17" t="e">
        <v>#DIV/0!</v>
      </c>
      <c r="AB408" s="62">
        <v>43150</v>
      </c>
      <c r="AC408" s="62">
        <v>43175</v>
      </c>
    </row>
    <row r="409" spans="1:29" x14ac:dyDescent="0.25">
      <c r="A409" s="8">
        <v>2018</v>
      </c>
      <c r="B409" s="40" t="s">
        <v>100</v>
      </c>
      <c r="C409" s="9" t="s">
        <v>10</v>
      </c>
      <c r="D409" s="55">
        <v>30200080</v>
      </c>
      <c r="E409" s="10" t="s">
        <v>106</v>
      </c>
      <c r="F409" s="10" t="str">
        <f>VLOOKUP($D409,Article!$B:$E,4,0)</f>
        <v>Dentrifice</v>
      </c>
      <c r="G409" s="9" t="s">
        <v>41</v>
      </c>
      <c r="H409" s="9" t="s">
        <v>22</v>
      </c>
      <c r="I409" s="56">
        <v>12</v>
      </c>
      <c r="J409" s="56">
        <v>15</v>
      </c>
      <c r="M409" s="56"/>
      <c r="N409" s="70">
        <v>0.18</v>
      </c>
      <c r="Q409" s="81"/>
      <c r="R409" s="10" t="s">
        <v>89</v>
      </c>
      <c r="S409" s="76">
        <v>0</v>
      </c>
      <c r="T409" s="55" t="s">
        <v>98</v>
      </c>
      <c r="U409" s="10">
        <v>0</v>
      </c>
      <c r="V409" s="13">
        <v>0</v>
      </c>
      <c r="W409" s="62">
        <v>43203</v>
      </c>
      <c r="X409" s="49" t="s">
        <v>181</v>
      </c>
      <c r="Y409" s="13">
        <v>0</v>
      </c>
      <c r="Z409" s="17" t="e">
        <v>#DIV/0!</v>
      </c>
      <c r="AB409" s="62">
        <v>43178</v>
      </c>
      <c r="AC409" s="62">
        <v>43203</v>
      </c>
    </row>
    <row r="410" spans="1:29" x14ac:dyDescent="0.25">
      <c r="A410" s="8">
        <v>2018</v>
      </c>
      <c r="B410" s="41" t="s">
        <v>101</v>
      </c>
      <c r="C410" s="9" t="s">
        <v>10</v>
      </c>
      <c r="D410" s="55">
        <v>30200100</v>
      </c>
      <c r="E410" s="10" t="s">
        <v>155</v>
      </c>
      <c r="F410" s="10" t="str">
        <f>VLOOKUP($D410,Article!$B:$E,4,0)</f>
        <v>Dentrifice</v>
      </c>
      <c r="G410" s="9" t="s">
        <v>41</v>
      </c>
      <c r="H410" s="9" t="s">
        <v>22</v>
      </c>
      <c r="I410" s="56">
        <v>12</v>
      </c>
      <c r="J410" s="56">
        <v>15</v>
      </c>
      <c r="M410" s="56"/>
      <c r="N410" s="70">
        <v>0.1</v>
      </c>
      <c r="Q410" s="81"/>
      <c r="R410" s="10" t="s">
        <v>88</v>
      </c>
      <c r="S410" s="76">
        <v>0</v>
      </c>
      <c r="T410" s="55" t="s">
        <v>95</v>
      </c>
      <c r="U410" s="10">
        <v>0</v>
      </c>
      <c r="V410" s="13">
        <v>0</v>
      </c>
      <c r="W410" s="16">
        <v>43203</v>
      </c>
      <c r="X410" s="49" t="s">
        <v>182</v>
      </c>
      <c r="Y410" s="13">
        <v>0</v>
      </c>
      <c r="Z410" s="17" t="e">
        <v>#DIV/0!</v>
      </c>
      <c r="AB410" s="62">
        <v>43178</v>
      </c>
      <c r="AC410" s="62">
        <v>43203</v>
      </c>
    </row>
    <row r="411" spans="1:29" x14ac:dyDescent="0.25">
      <c r="A411" s="8">
        <v>2018</v>
      </c>
      <c r="B411" s="41" t="s">
        <v>102</v>
      </c>
      <c r="C411" s="9" t="s">
        <v>12</v>
      </c>
      <c r="D411" s="55">
        <v>30200110</v>
      </c>
      <c r="E411" s="10" t="s">
        <v>108</v>
      </c>
      <c r="F411" s="10" t="str">
        <f>VLOOKUP($D411,Article!$B:$E,4,0)</f>
        <v>Dentrifice</v>
      </c>
      <c r="G411" s="9" t="s">
        <v>41</v>
      </c>
      <c r="H411" s="9" t="s">
        <v>22</v>
      </c>
      <c r="I411" s="56">
        <v>8</v>
      </c>
      <c r="J411" s="56">
        <v>11</v>
      </c>
      <c r="M411" s="56"/>
      <c r="N411" s="70">
        <v>0</v>
      </c>
      <c r="O411" s="9" t="s">
        <v>44</v>
      </c>
      <c r="P411" s="5">
        <v>1000</v>
      </c>
      <c r="Q411" s="81"/>
      <c r="R411" s="10" t="s">
        <v>91</v>
      </c>
      <c r="S411" s="76">
        <v>83.399999999999991</v>
      </c>
      <c r="T411" s="55" t="s">
        <v>96</v>
      </c>
      <c r="U411" s="10">
        <v>0</v>
      </c>
      <c r="V411" s="13">
        <v>1000</v>
      </c>
      <c r="W411" s="62">
        <v>43175</v>
      </c>
      <c r="X411" s="49" t="s">
        <v>183</v>
      </c>
      <c r="Y411" s="13">
        <v>1000</v>
      </c>
      <c r="Z411" s="17">
        <v>0</v>
      </c>
      <c r="AB411" s="62">
        <v>43150</v>
      </c>
      <c r="AC411" s="62">
        <v>43175</v>
      </c>
    </row>
    <row r="412" spans="1:29" x14ac:dyDescent="0.25">
      <c r="A412" s="8">
        <v>2018</v>
      </c>
      <c r="B412" s="41" t="s">
        <v>103</v>
      </c>
      <c r="C412" s="9" t="s">
        <v>12</v>
      </c>
      <c r="D412" s="55">
        <v>30203910</v>
      </c>
      <c r="E412" s="10" t="s">
        <v>158</v>
      </c>
      <c r="F412" s="10" t="str">
        <f>VLOOKUP($D412,Article!$B:$E,4,0)</f>
        <v>Dentrifice</v>
      </c>
      <c r="G412" s="9" t="s">
        <v>41</v>
      </c>
      <c r="H412" s="9" t="s">
        <v>22</v>
      </c>
      <c r="I412" s="56">
        <v>8</v>
      </c>
      <c r="J412" s="56">
        <v>11</v>
      </c>
      <c r="M412" s="56"/>
      <c r="N412" s="70">
        <v>0</v>
      </c>
      <c r="O412" s="9" t="s">
        <v>44</v>
      </c>
      <c r="P412" s="5">
        <v>3000</v>
      </c>
      <c r="Q412" s="81"/>
      <c r="R412" s="10" t="s">
        <v>91</v>
      </c>
      <c r="S412" s="76">
        <v>250</v>
      </c>
      <c r="T412" s="55" t="s">
        <v>97</v>
      </c>
      <c r="U412" s="10">
        <v>0</v>
      </c>
      <c r="V412" s="13">
        <v>3000</v>
      </c>
      <c r="W412" s="16">
        <v>43175</v>
      </c>
      <c r="X412" s="49" t="s">
        <v>184</v>
      </c>
      <c r="Y412" s="13">
        <v>3000</v>
      </c>
      <c r="Z412" s="17">
        <v>0</v>
      </c>
      <c r="AB412" s="62">
        <v>43150</v>
      </c>
      <c r="AC412" s="62">
        <v>43175</v>
      </c>
    </row>
    <row r="413" spans="1:29" x14ac:dyDescent="0.25">
      <c r="A413" s="8">
        <v>2018</v>
      </c>
      <c r="B413" s="40" t="s">
        <v>104</v>
      </c>
      <c r="C413" s="60" t="s">
        <v>12</v>
      </c>
      <c r="D413" s="55">
        <v>30203919</v>
      </c>
      <c r="E413" s="10" t="s">
        <v>110</v>
      </c>
      <c r="F413" s="10" t="str">
        <f>VLOOKUP($D413,Article!$B:$E,4,0)</f>
        <v>Brosse à dent</v>
      </c>
      <c r="G413" s="9" t="s">
        <v>41</v>
      </c>
      <c r="H413" s="9" t="s">
        <v>22</v>
      </c>
      <c r="I413" s="56">
        <v>8</v>
      </c>
      <c r="J413" s="56">
        <v>11</v>
      </c>
      <c r="M413" s="56"/>
      <c r="N413" s="70">
        <v>0</v>
      </c>
      <c r="O413" s="60" t="s">
        <v>44</v>
      </c>
      <c r="P413" s="5">
        <v>1000</v>
      </c>
      <c r="Q413" s="81"/>
      <c r="R413" s="10" t="s">
        <v>93</v>
      </c>
      <c r="S413" s="76">
        <v>333.40000000000003</v>
      </c>
      <c r="T413" s="55" t="s">
        <v>98</v>
      </c>
      <c r="U413" s="10">
        <v>0</v>
      </c>
      <c r="V413" s="13">
        <v>1000</v>
      </c>
      <c r="W413" s="62">
        <v>43175</v>
      </c>
      <c r="X413" s="49" t="s">
        <v>185</v>
      </c>
      <c r="Y413" s="13">
        <v>1000</v>
      </c>
      <c r="Z413" s="17">
        <v>0</v>
      </c>
      <c r="AB413" s="62">
        <v>43150</v>
      </c>
      <c r="AC413" s="62">
        <v>43175</v>
      </c>
    </row>
    <row r="414" spans="1:29" x14ac:dyDescent="0.25">
      <c r="A414" s="8">
        <v>2018</v>
      </c>
      <c r="B414" s="41" t="s">
        <v>105</v>
      </c>
      <c r="C414" s="60" t="s">
        <v>12</v>
      </c>
      <c r="D414" s="55">
        <v>30203920</v>
      </c>
      <c r="E414" s="10" t="s">
        <v>111</v>
      </c>
      <c r="F414" s="10" t="str">
        <f>VLOOKUP($D414,Article!$B:$E,4,0)</f>
        <v>Brosse à dent</v>
      </c>
      <c r="G414" s="9" t="s">
        <v>41</v>
      </c>
      <c r="H414" s="9" t="s">
        <v>22</v>
      </c>
      <c r="I414" s="56">
        <v>8</v>
      </c>
      <c r="J414" s="56">
        <v>11</v>
      </c>
      <c r="M414" s="56"/>
      <c r="N414" s="70">
        <v>0</v>
      </c>
      <c r="O414" s="60" t="s">
        <v>44</v>
      </c>
      <c r="P414" s="56">
        <v>2200</v>
      </c>
      <c r="Q414" s="81"/>
      <c r="R414" s="10" t="s">
        <v>91</v>
      </c>
      <c r="S414" s="76">
        <v>183.4</v>
      </c>
      <c r="T414" s="55" t="s">
        <v>95</v>
      </c>
      <c r="U414" s="10">
        <v>0</v>
      </c>
      <c r="V414" s="13">
        <v>2200</v>
      </c>
      <c r="W414" s="62">
        <v>43175</v>
      </c>
      <c r="X414" s="49" t="s">
        <v>186</v>
      </c>
      <c r="Y414" s="13">
        <v>2200</v>
      </c>
      <c r="Z414" s="17">
        <v>0</v>
      </c>
      <c r="AB414" s="62">
        <v>43150</v>
      </c>
      <c r="AC414" s="62">
        <v>43175</v>
      </c>
    </row>
    <row r="415" spans="1:29" x14ac:dyDescent="0.25">
      <c r="A415" s="8">
        <v>2018</v>
      </c>
      <c r="B415" s="41" t="s">
        <v>99</v>
      </c>
      <c r="C415" s="60" t="s">
        <v>12</v>
      </c>
      <c r="D415" s="55">
        <v>30203940</v>
      </c>
      <c r="E415" s="10" t="s">
        <v>112</v>
      </c>
      <c r="F415" s="10" t="str">
        <f>VLOOKUP($D415,Article!$B:$E,4,0)</f>
        <v>Brosse à dent</v>
      </c>
      <c r="G415" s="9" t="s">
        <v>41</v>
      </c>
      <c r="H415" s="9" t="s">
        <v>22</v>
      </c>
      <c r="I415" s="56">
        <v>8</v>
      </c>
      <c r="J415" s="56">
        <v>11</v>
      </c>
      <c r="M415" s="56"/>
      <c r="N415" s="70">
        <v>0</v>
      </c>
      <c r="O415" s="60" t="s">
        <v>44</v>
      </c>
      <c r="P415" s="56">
        <v>300</v>
      </c>
      <c r="Q415" s="81"/>
      <c r="R415" s="10" t="s">
        <v>93</v>
      </c>
      <c r="S415" s="76">
        <v>100</v>
      </c>
      <c r="T415" s="55" t="s">
        <v>96</v>
      </c>
      <c r="U415" s="10">
        <v>0</v>
      </c>
      <c r="V415" s="13">
        <v>300</v>
      </c>
      <c r="W415" s="62">
        <v>43175</v>
      </c>
      <c r="X415" s="49" t="s">
        <v>187</v>
      </c>
      <c r="Y415" s="13">
        <v>300</v>
      </c>
      <c r="Z415" s="17">
        <v>0</v>
      </c>
      <c r="AB415" s="62">
        <v>43150</v>
      </c>
      <c r="AC415" s="62">
        <v>43175</v>
      </c>
    </row>
    <row r="416" spans="1:29" x14ac:dyDescent="0.25">
      <c r="A416" s="8">
        <v>2018</v>
      </c>
      <c r="B416" s="40" t="s">
        <v>100</v>
      </c>
      <c r="C416" s="60" t="s">
        <v>12</v>
      </c>
      <c r="D416" s="55">
        <v>30203950</v>
      </c>
      <c r="E416" s="10" t="s">
        <v>113</v>
      </c>
      <c r="F416" s="10" t="str">
        <f>VLOOKUP($D416,Article!$B:$E,4,0)</f>
        <v>Bain de bouche</v>
      </c>
      <c r="G416" s="9" t="s">
        <v>41</v>
      </c>
      <c r="H416" s="9" t="s">
        <v>22</v>
      </c>
      <c r="I416" s="56">
        <v>8</v>
      </c>
      <c r="J416" s="56">
        <v>11</v>
      </c>
      <c r="M416" s="56"/>
      <c r="N416" s="70">
        <v>0</v>
      </c>
      <c r="O416" s="9" t="s">
        <v>44</v>
      </c>
      <c r="P416" s="56">
        <v>700</v>
      </c>
      <c r="Q416" s="81"/>
      <c r="R416" s="10" t="s">
        <v>93</v>
      </c>
      <c r="S416" s="76">
        <v>233.4</v>
      </c>
      <c r="T416" s="55" t="s">
        <v>97</v>
      </c>
      <c r="U416" s="10">
        <v>0</v>
      </c>
      <c r="V416" s="13">
        <v>700</v>
      </c>
      <c r="W416" s="16">
        <v>43175</v>
      </c>
      <c r="X416" s="49" t="s">
        <v>188</v>
      </c>
      <c r="Y416" s="13">
        <v>700</v>
      </c>
      <c r="Z416" s="17">
        <v>0</v>
      </c>
      <c r="AB416" s="62">
        <v>43150</v>
      </c>
      <c r="AC416" s="62">
        <v>43175</v>
      </c>
    </row>
    <row r="417" spans="1:29" x14ac:dyDescent="0.25">
      <c r="A417" s="8">
        <v>2018</v>
      </c>
      <c r="B417" s="41" t="s">
        <v>101</v>
      </c>
      <c r="C417" s="9" t="s">
        <v>12</v>
      </c>
      <c r="D417" s="55">
        <v>30203960</v>
      </c>
      <c r="E417" s="10" t="s">
        <v>114</v>
      </c>
      <c r="F417" s="10" t="str">
        <f>VLOOKUP($D417,Article!$B:$E,4,0)</f>
        <v>Bain de bouche</v>
      </c>
      <c r="G417" s="60" t="s">
        <v>41</v>
      </c>
      <c r="H417" s="60" t="s">
        <v>22</v>
      </c>
      <c r="I417" s="56">
        <v>8</v>
      </c>
      <c r="J417" s="56">
        <v>11</v>
      </c>
      <c r="M417" s="56"/>
      <c r="N417" s="70">
        <v>0</v>
      </c>
      <c r="O417" s="60" t="s">
        <v>44</v>
      </c>
      <c r="P417" s="56">
        <v>3000</v>
      </c>
      <c r="Q417" s="81"/>
      <c r="R417" s="10" t="s">
        <v>89</v>
      </c>
      <c r="S417" s="76">
        <v>375</v>
      </c>
      <c r="T417" s="55" t="s">
        <v>98</v>
      </c>
      <c r="U417" s="10">
        <v>0</v>
      </c>
      <c r="V417" s="13">
        <v>3000</v>
      </c>
      <c r="W417" s="62">
        <v>43175</v>
      </c>
      <c r="X417" s="49" t="s">
        <v>189</v>
      </c>
      <c r="Y417" s="13">
        <v>3000</v>
      </c>
      <c r="Z417" s="17">
        <v>0</v>
      </c>
      <c r="AB417" s="62">
        <v>43150</v>
      </c>
      <c r="AC417" s="62">
        <v>43175</v>
      </c>
    </row>
    <row r="418" spans="1:29" x14ac:dyDescent="0.25">
      <c r="A418" s="51">
        <v>2018</v>
      </c>
      <c r="B418" s="41" t="s">
        <v>102</v>
      </c>
      <c r="C418" s="60" t="s">
        <v>12</v>
      </c>
      <c r="D418" s="53">
        <v>30205029</v>
      </c>
      <c r="E418" s="10" t="s">
        <v>115</v>
      </c>
      <c r="F418" s="10" t="str">
        <f>VLOOKUP($D418,Article!$B:$E,4,0)</f>
        <v>Bain de bouche</v>
      </c>
      <c r="G418" s="60" t="s">
        <v>41</v>
      </c>
      <c r="H418" s="60" t="s">
        <v>22</v>
      </c>
      <c r="I418" s="56">
        <v>8</v>
      </c>
      <c r="J418" s="56">
        <v>11</v>
      </c>
      <c r="M418" s="56"/>
      <c r="N418" s="70">
        <v>0</v>
      </c>
      <c r="O418" s="60" t="s">
        <v>44</v>
      </c>
      <c r="P418" s="56">
        <v>2500</v>
      </c>
      <c r="Q418" s="81"/>
      <c r="R418" s="10" t="s">
        <v>89</v>
      </c>
      <c r="S418" s="76">
        <v>312.5</v>
      </c>
      <c r="T418" s="56"/>
      <c r="U418" s="10">
        <v>0</v>
      </c>
      <c r="V418" s="13">
        <v>2500</v>
      </c>
      <c r="W418" s="62">
        <v>43175</v>
      </c>
      <c r="X418" s="49" t="s">
        <v>190</v>
      </c>
      <c r="Y418" s="13">
        <v>2500</v>
      </c>
      <c r="Z418" s="17">
        <v>0</v>
      </c>
      <c r="AB418" s="62">
        <v>43150</v>
      </c>
      <c r="AC418" s="62">
        <v>43175</v>
      </c>
    </row>
    <row r="419" spans="1:29" x14ac:dyDescent="0.25">
      <c r="A419" s="51">
        <v>2018</v>
      </c>
      <c r="B419" s="41" t="s">
        <v>103</v>
      </c>
      <c r="C419" s="60" t="s">
        <v>12</v>
      </c>
      <c r="D419" s="53">
        <v>30218310</v>
      </c>
      <c r="E419" s="10" t="s">
        <v>116</v>
      </c>
      <c r="F419" s="10" t="str">
        <f>VLOOKUP($D419,Article!$B:$E,4,0)</f>
        <v>Bain de bouche</v>
      </c>
      <c r="G419" s="60" t="s">
        <v>41</v>
      </c>
      <c r="H419" s="60" t="s">
        <v>22</v>
      </c>
      <c r="I419" s="56">
        <v>8</v>
      </c>
      <c r="J419" s="56">
        <v>11</v>
      </c>
      <c r="M419" s="56"/>
      <c r="N419" s="70">
        <v>0</v>
      </c>
      <c r="O419" s="60" t="s">
        <v>44</v>
      </c>
      <c r="P419" s="56">
        <v>2500</v>
      </c>
      <c r="Q419" s="81"/>
      <c r="R419" s="10" t="s">
        <v>89</v>
      </c>
      <c r="S419" s="76">
        <v>312.5</v>
      </c>
      <c r="T419" s="56"/>
      <c r="U419" s="10">
        <v>0</v>
      </c>
      <c r="V419" s="13">
        <v>2500</v>
      </c>
      <c r="W419" s="62">
        <v>43175</v>
      </c>
      <c r="X419" s="49" t="s">
        <v>191</v>
      </c>
      <c r="Y419" s="13">
        <v>2500</v>
      </c>
      <c r="Z419" s="17">
        <v>0</v>
      </c>
      <c r="AB419" s="62">
        <v>43150</v>
      </c>
      <c r="AC419" s="62">
        <v>43175</v>
      </c>
    </row>
  </sheetData>
  <autoFilter ref="A1:AK419"/>
  <conditionalFormatting sqref="Z2:Z65361">
    <cfRule type="cellIs" dxfId="25" priority="14" stopIfTrue="1" operator="greaterThan">
      <formula>1.2</formula>
    </cfRule>
    <cfRule type="cellIs" dxfId="24" priority="15" stopIfTrue="1" operator="between">
      <formula>0.8</formula>
      <formula>1.2</formula>
    </cfRule>
  </conditionalFormatting>
  <conditionalFormatting sqref="Z1:Z65361">
    <cfRule type="cellIs" dxfId="23" priority="13" stopIfTrue="1" operator="lessThan">
      <formula>0.8</formula>
    </cfRule>
  </conditionalFormatting>
  <dataValidations count="5">
    <dataValidation type="list" allowBlank="1" showInputMessage="1" showErrorMessage="1" sqref="RER982970:RER983931 RON982970:RON983931 JX65466:JX66427 TT65466:TT66427 ADP65466:ADP66427 ANL65466:ANL66427 AXH65466:AXH66427 BHD65466:BHD66427 BQZ65466:BQZ66427 CAV65466:CAV66427 CKR65466:CKR66427 CUN65466:CUN66427 DEJ65466:DEJ66427 DOF65466:DOF66427 DYB65466:DYB66427 EHX65466:EHX66427 ERT65466:ERT66427 FBP65466:FBP66427 FLL65466:FLL66427 FVH65466:FVH66427 GFD65466:GFD66427 GOZ65466:GOZ66427 GYV65466:GYV66427 HIR65466:HIR66427 HSN65466:HSN66427 ICJ65466:ICJ66427 IMF65466:IMF66427 IWB65466:IWB66427 JFX65466:JFX66427 JPT65466:JPT66427 JZP65466:JZP66427 KJL65466:KJL66427 KTH65466:KTH66427 LDD65466:LDD66427 LMZ65466:LMZ66427 LWV65466:LWV66427 MGR65466:MGR66427 MQN65466:MQN66427 NAJ65466:NAJ66427 NKF65466:NKF66427 NUB65466:NUB66427 ODX65466:ODX66427 ONT65466:ONT66427 OXP65466:OXP66427 PHL65466:PHL66427 PRH65466:PRH66427 QBD65466:QBD66427 QKZ65466:QKZ66427 QUV65466:QUV66427 RER65466:RER66427 RON65466:RON66427 RYJ65466:RYJ66427 SIF65466:SIF66427 SSB65466:SSB66427 TBX65466:TBX66427 TLT65466:TLT66427 TVP65466:TVP66427 UFL65466:UFL66427 UPH65466:UPH66427 UZD65466:UZD66427 VIZ65466:VIZ66427 VSV65466:VSV66427 WCR65466:WCR66427 WMN65466:WMN66427 WWJ65466:WWJ66427 RYJ982970:RYJ983931 JX131002:JX131963 TT131002:TT131963 ADP131002:ADP131963 ANL131002:ANL131963 AXH131002:AXH131963 BHD131002:BHD131963 BQZ131002:BQZ131963 CAV131002:CAV131963 CKR131002:CKR131963 CUN131002:CUN131963 DEJ131002:DEJ131963 DOF131002:DOF131963 DYB131002:DYB131963 EHX131002:EHX131963 ERT131002:ERT131963 FBP131002:FBP131963 FLL131002:FLL131963 FVH131002:FVH131963 GFD131002:GFD131963 GOZ131002:GOZ131963 GYV131002:GYV131963 HIR131002:HIR131963 HSN131002:HSN131963 ICJ131002:ICJ131963 IMF131002:IMF131963 IWB131002:IWB131963 JFX131002:JFX131963 JPT131002:JPT131963 JZP131002:JZP131963 KJL131002:KJL131963 KTH131002:KTH131963 LDD131002:LDD131963 LMZ131002:LMZ131963 LWV131002:LWV131963 MGR131002:MGR131963 MQN131002:MQN131963 NAJ131002:NAJ131963 NKF131002:NKF131963 NUB131002:NUB131963 ODX131002:ODX131963 ONT131002:ONT131963 OXP131002:OXP131963 PHL131002:PHL131963 PRH131002:PRH131963 QBD131002:QBD131963 QKZ131002:QKZ131963 QUV131002:QUV131963 RER131002:RER131963 RON131002:RON131963 RYJ131002:RYJ131963 SIF131002:SIF131963 SSB131002:SSB131963 TBX131002:TBX131963 TLT131002:TLT131963 TVP131002:TVP131963 UFL131002:UFL131963 UPH131002:UPH131963 UZD131002:UZD131963 VIZ131002:VIZ131963 VSV131002:VSV131963 WCR131002:WCR131963 WMN131002:WMN131963 WWJ131002:WWJ131963 SIF982970:SIF983931 JX196538:JX197499 TT196538:TT197499 ADP196538:ADP197499 ANL196538:ANL197499 AXH196538:AXH197499 BHD196538:BHD197499 BQZ196538:BQZ197499 CAV196538:CAV197499 CKR196538:CKR197499 CUN196538:CUN197499 DEJ196538:DEJ197499 DOF196538:DOF197499 DYB196538:DYB197499 EHX196538:EHX197499 ERT196538:ERT197499 FBP196538:FBP197499 FLL196538:FLL197499 FVH196538:FVH197499 GFD196538:GFD197499 GOZ196538:GOZ197499 GYV196538:GYV197499 HIR196538:HIR197499 HSN196538:HSN197499 ICJ196538:ICJ197499 IMF196538:IMF197499 IWB196538:IWB197499 JFX196538:JFX197499 JPT196538:JPT197499 JZP196538:JZP197499 KJL196538:KJL197499 KTH196538:KTH197499 LDD196538:LDD197499 LMZ196538:LMZ197499 LWV196538:LWV197499 MGR196538:MGR197499 MQN196538:MQN197499 NAJ196538:NAJ197499 NKF196538:NKF197499 NUB196538:NUB197499 ODX196538:ODX197499 ONT196538:ONT197499 OXP196538:OXP197499 PHL196538:PHL197499 PRH196538:PRH197499 QBD196538:QBD197499 QKZ196538:QKZ197499 QUV196538:QUV197499 RER196538:RER197499 RON196538:RON197499 RYJ196538:RYJ197499 SIF196538:SIF197499 SSB196538:SSB197499 TBX196538:TBX197499 TLT196538:TLT197499 TVP196538:TVP197499 UFL196538:UFL197499 UPH196538:UPH197499 UZD196538:UZD197499 VIZ196538:VIZ197499 VSV196538:VSV197499 WCR196538:WCR197499 WMN196538:WMN197499 WWJ196538:WWJ197499 SSB982970:SSB983931 JX262074:JX263035 TT262074:TT263035 ADP262074:ADP263035 ANL262074:ANL263035 AXH262074:AXH263035 BHD262074:BHD263035 BQZ262074:BQZ263035 CAV262074:CAV263035 CKR262074:CKR263035 CUN262074:CUN263035 DEJ262074:DEJ263035 DOF262074:DOF263035 DYB262074:DYB263035 EHX262074:EHX263035 ERT262074:ERT263035 FBP262074:FBP263035 FLL262074:FLL263035 FVH262074:FVH263035 GFD262074:GFD263035 GOZ262074:GOZ263035 GYV262074:GYV263035 HIR262074:HIR263035 HSN262074:HSN263035 ICJ262074:ICJ263035 IMF262074:IMF263035 IWB262074:IWB263035 JFX262074:JFX263035 JPT262074:JPT263035 JZP262074:JZP263035 KJL262074:KJL263035 KTH262074:KTH263035 LDD262074:LDD263035 LMZ262074:LMZ263035 LWV262074:LWV263035 MGR262074:MGR263035 MQN262074:MQN263035 NAJ262074:NAJ263035 NKF262074:NKF263035 NUB262074:NUB263035 ODX262074:ODX263035 ONT262074:ONT263035 OXP262074:OXP263035 PHL262074:PHL263035 PRH262074:PRH263035 QBD262074:QBD263035 QKZ262074:QKZ263035 QUV262074:QUV263035 RER262074:RER263035 RON262074:RON263035 RYJ262074:RYJ263035 SIF262074:SIF263035 SSB262074:SSB263035 TBX262074:TBX263035 TLT262074:TLT263035 TVP262074:TVP263035 UFL262074:UFL263035 UPH262074:UPH263035 UZD262074:UZD263035 VIZ262074:VIZ263035 VSV262074:VSV263035 WCR262074:WCR263035 WMN262074:WMN263035 WWJ262074:WWJ263035 TBX982970:TBX983931 JX327610:JX328571 TT327610:TT328571 ADP327610:ADP328571 ANL327610:ANL328571 AXH327610:AXH328571 BHD327610:BHD328571 BQZ327610:BQZ328571 CAV327610:CAV328571 CKR327610:CKR328571 CUN327610:CUN328571 DEJ327610:DEJ328571 DOF327610:DOF328571 DYB327610:DYB328571 EHX327610:EHX328571 ERT327610:ERT328571 FBP327610:FBP328571 FLL327610:FLL328571 FVH327610:FVH328571 GFD327610:GFD328571 GOZ327610:GOZ328571 GYV327610:GYV328571 HIR327610:HIR328571 HSN327610:HSN328571 ICJ327610:ICJ328571 IMF327610:IMF328571 IWB327610:IWB328571 JFX327610:JFX328571 JPT327610:JPT328571 JZP327610:JZP328571 KJL327610:KJL328571 KTH327610:KTH328571 LDD327610:LDD328571 LMZ327610:LMZ328571 LWV327610:LWV328571 MGR327610:MGR328571 MQN327610:MQN328571 NAJ327610:NAJ328571 NKF327610:NKF328571 NUB327610:NUB328571 ODX327610:ODX328571 ONT327610:ONT328571 OXP327610:OXP328571 PHL327610:PHL328571 PRH327610:PRH328571 QBD327610:QBD328571 QKZ327610:QKZ328571 QUV327610:QUV328571 RER327610:RER328571 RON327610:RON328571 RYJ327610:RYJ328571 SIF327610:SIF328571 SSB327610:SSB328571 TBX327610:TBX328571 TLT327610:TLT328571 TVP327610:TVP328571 UFL327610:UFL328571 UPH327610:UPH328571 UZD327610:UZD328571 VIZ327610:VIZ328571 VSV327610:VSV328571 WCR327610:WCR328571 WMN327610:WMN328571 WWJ327610:WWJ328571 TLT982970:TLT983931 JX393146:JX394107 TT393146:TT394107 ADP393146:ADP394107 ANL393146:ANL394107 AXH393146:AXH394107 BHD393146:BHD394107 BQZ393146:BQZ394107 CAV393146:CAV394107 CKR393146:CKR394107 CUN393146:CUN394107 DEJ393146:DEJ394107 DOF393146:DOF394107 DYB393146:DYB394107 EHX393146:EHX394107 ERT393146:ERT394107 FBP393146:FBP394107 FLL393146:FLL394107 FVH393146:FVH394107 GFD393146:GFD394107 GOZ393146:GOZ394107 GYV393146:GYV394107 HIR393146:HIR394107 HSN393146:HSN394107 ICJ393146:ICJ394107 IMF393146:IMF394107 IWB393146:IWB394107 JFX393146:JFX394107 JPT393146:JPT394107 JZP393146:JZP394107 KJL393146:KJL394107 KTH393146:KTH394107 LDD393146:LDD394107 LMZ393146:LMZ394107 LWV393146:LWV394107 MGR393146:MGR394107 MQN393146:MQN394107 NAJ393146:NAJ394107 NKF393146:NKF394107 NUB393146:NUB394107 ODX393146:ODX394107 ONT393146:ONT394107 OXP393146:OXP394107 PHL393146:PHL394107 PRH393146:PRH394107 QBD393146:QBD394107 QKZ393146:QKZ394107 QUV393146:QUV394107 RER393146:RER394107 RON393146:RON394107 RYJ393146:RYJ394107 SIF393146:SIF394107 SSB393146:SSB394107 TBX393146:TBX394107 TLT393146:TLT394107 TVP393146:TVP394107 UFL393146:UFL394107 UPH393146:UPH394107 UZD393146:UZD394107 VIZ393146:VIZ394107 VSV393146:VSV394107 WCR393146:WCR394107 WMN393146:WMN394107 WWJ393146:WWJ394107 TVP982970:TVP983931 JX458682:JX459643 TT458682:TT459643 ADP458682:ADP459643 ANL458682:ANL459643 AXH458682:AXH459643 BHD458682:BHD459643 BQZ458682:BQZ459643 CAV458682:CAV459643 CKR458682:CKR459643 CUN458682:CUN459643 DEJ458682:DEJ459643 DOF458682:DOF459643 DYB458682:DYB459643 EHX458682:EHX459643 ERT458682:ERT459643 FBP458682:FBP459643 FLL458682:FLL459643 FVH458682:FVH459643 GFD458682:GFD459643 GOZ458682:GOZ459643 GYV458682:GYV459643 HIR458682:HIR459643 HSN458682:HSN459643 ICJ458682:ICJ459643 IMF458682:IMF459643 IWB458682:IWB459643 JFX458682:JFX459643 JPT458682:JPT459643 JZP458682:JZP459643 KJL458682:KJL459643 KTH458682:KTH459643 LDD458682:LDD459643 LMZ458682:LMZ459643 LWV458682:LWV459643 MGR458682:MGR459643 MQN458682:MQN459643 NAJ458682:NAJ459643 NKF458682:NKF459643 NUB458682:NUB459643 ODX458682:ODX459643 ONT458682:ONT459643 OXP458682:OXP459643 PHL458682:PHL459643 PRH458682:PRH459643 QBD458682:QBD459643 QKZ458682:QKZ459643 QUV458682:QUV459643 RER458682:RER459643 RON458682:RON459643 RYJ458682:RYJ459643 SIF458682:SIF459643 SSB458682:SSB459643 TBX458682:TBX459643 TLT458682:TLT459643 TVP458682:TVP459643 UFL458682:UFL459643 UPH458682:UPH459643 UZD458682:UZD459643 VIZ458682:VIZ459643 VSV458682:VSV459643 WCR458682:WCR459643 WMN458682:WMN459643 WWJ458682:WWJ459643 UFL982970:UFL983931 JX524218:JX525179 TT524218:TT525179 ADP524218:ADP525179 ANL524218:ANL525179 AXH524218:AXH525179 BHD524218:BHD525179 BQZ524218:BQZ525179 CAV524218:CAV525179 CKR524218:CKR525179 CUN524218:CUN525179 DEJ524218:DEJ525179 DOF524218:DOF525179 DYB524218:DYB525179 EHX524218:EHX525179 ERT524218:ERT525179 FBP524218:FBP525179 FLL524218:FLL525179 FVH524218:FVH525179 GFD524218:GFD525179 GOZ524218:GOZ525179 GYV524218:GYV525179 HIR524218:HIR525179 HSN524218:HSN525179 ICJ524218:ICJ525179 IMF524218:IMF525179 IWB524218:IWB525179 JFX524218:JFX525179 JPT524218:JPT525179 JZP524218:JZP525179 KJL524218:KJL525179 KTH524218:KTH525179 LDD524218:LDD525179 LMZ524218:LMZ525179 LWV524218:LWV525179 MGR524218:MGR525179 MQN524218:MQN525179 NAJ524218:NAJ525179 NKF524218:NKF525179 NUB524218:NUB525179 ODX524218:ODX525179 ONT524218:ONT525179 OXP524218:OXP525179 PHL524218:PHL525179 PRH524218:PRH525179 QBD524218:QBD525179 QKZ524218:QKZ525179 QUV524218:QUV525179 RER524218:RER525179 RON524218:RON525179 RYJ524218:RYJ525179 SIF524218:SIF525179 SSB524218:SSB525179 TBX524218:TBX525179 TLT524218:TLT525179 TVP524218:TVP525179 UFL524218:UFL525179 UPH524218:UPH525179 UZD524218:UZD525179 VIZ524218:VIZ525179 VSV524218:VSV525179 WCR524218:WCR525179 WMN524218:WMN525179 WWJ524218:WWJ525179 UPH982970:UPH983931 JX589754:JX590715 TT589754:TT590715 ADP589754:ADP590715 ANL589754:ANL590715 AXH589754:AXH590715 BHD589754:BHD590715 BQZ589754:BQZ590715 CAV589754:CAV590715 CKR589754:CKR590715 CUN589754:CUN590715 DEJ589754:DEJ590715 DOF589754:DOF590715 DYB589754:DYB590715 EHX589754:EHX590715 ERT589754:ERT590715 FBP589754:FBP590715 FLL589754:FLL590715 FVH589754:FVH590715 GFD589754:GFD590715 GOZ589754:GOZ590715 GYV589754:GYV590715 HIR589754:HIR590715 HSN589754:HSN590715 ICJ589754:ICJ590715 IMF589754:IMF590715 IWB589754:IWB590715 JFX589754:JFX590715 JPT589754:JPT590715 JZP589754:JZP590715 KJL589754:KJL590715 KTH589754:KTH590715 LDD589754:LDD590715 LMZ589754:LMZ590715 LWV589754:LWV590715 MGR589754:MGR590715 MQN589754:MQN590715 NAJ589754:NAJ590715 NKF589754:NKF590715 NUB589754:NUB590715 ODX589754:ODX590715 ONT589754:ONT590715 OXP589754:OXP590715 PHL589754:PHL590715 PRH589754:PRH590715 QBD589754:QBD590715 QKZ589754:QKZ590715 QUV589754:QUV590715 RER589754:RER590715 RON589754:RON590715 RYJ589754:RYJ590715 SIF589754:SIF590715 SSB589754:SSB590715 TBX589754:TBX590715 TLT589754:TLT590715 TVP589754:TVP590715 UFL589754:UFL590715 UPH589754:UPH590715 UZD589754:UZD590715 VIZ589754:VIZ590715 VSV589754:VSV590715 WCR589754:WCR590715 WMN589754:WMN590715 WWJ589754:WWJ590715 UZD982970:UZD983931 JX655290:JX656251 TT655290:TT656251 ADP655290:ADP656251 ANL655290:ANL656251 AXH655290:AXH656251 BHD655290:BHD656251 BQZ655290:BQZ656251 CAV655290:CAV656251 CKR655290:CKR656251 CUN655290:CUN656251 DEJ655290:DEJ656251 DOF655290:DOF656251 DYB655290:DYB656251 EHX655290:EHX656251 ERT655290:ERT656251 FBP655290:FBP656251 FLL655290:FLL656251 FVH655290:FVH656251 GFD655290:GFD656251 GOZ655290:GOZ656251 GYV655290:GYV656251 HIR655290:HIR656251 HSN655290:HSN656251 ICJ655290:ICJ656251 IMF655290:IMF656251 IWB655290:IWB656251 JFX655290:JFX656251 JPT655290:JPT656251 JZP655290:JZP656251 KJL655290:KJL656251 KTH655290:KTH656251 LDD655290:LDD656251 LMZ655290:LMZ656251 LWV655290:LWV656251 MGR655290:MGR656251 MQN655290:MQN656251 NAJ655290:NAJ656251 NKF655290:NKF656251 NUB655290:NUB656251 ODX655290:ODX656251 ONT655290:ONT656251 OXP655290:OXP656251 PHL655290:PHL656251 PRH655290:PRH656251 QBD655290:QBD656251 QKZ655290:QKZ656251 QUV655290:QUV656251 RER655290:RER656251 RON655290:RON656251 RYJ655290:RYJ656251 SIF655290:SIF656251 SSB655290:SSB656251 TBX655290:TBX656251 TLT655290:TLT656251 TVP655290:TVP656251 UFL655290:UFL656251 UPH655290:UPH656251 UZD655290:UZD656251 VIZ655290:VIZ656251 VSV655290:VSV656251 WCR655290:WCR656251 WMN655290:WMN656251 WWJ655290:WWJ656251 VIZ982970:VIZ983931 JX720826:JX721787 TT720826:TT721787 ADP720826:ADP721787 ANL720826:ANL721787 AXH720826:AXH721787 BHD720826:BHD721787 BQZ720826:BQZ721787 CAV720826:CAV721787 CKR720826:CKR721787 CUN720826:CUN721787 DEJ720826:DEJ721787 DOF720826:DOF721787 DYB720826:DYB721787 EHX720826:EHX721787 ERT720826:ERT721787 FBP720826:FBP721787 FLL720826:FLL721787 FVH720826:FVH721787 GFD720826:GFD721787 GOZ720826:GOZ721787 GYV720826:GYV721787 HIR720826:HIR721787 HSN720826:HSN721787 ICJ720826:ICJ721787 IMF720826:IMF721787 IWB720826:IWB721787 JFX720826:JFX721787 JPT720826:JPT721787 JZP720826:JZP721787 KJL720826:KJL721787 KTH720826:KTH721787 LDD720826:LDD721787 LMZ720826:LMZ721787 LWV720826:LWV721787 MGR720826:MGR721787 MQN720826:MQN721787 NAJ720826:NAJ721787 NKF720826:NKF721787 NUB720826:NUB721787 ODX720826:ODX721787 ONT720826:ONT721787 OXP720826:OXP721787 PHL720826:PHL721787 PRH720826:PRH721787 QBD720826:QBD721787 QKZ720826:QKZ721787 QUV720826:QUV721787 RER720826:RER721787 RON720826:RON721787 RYJ720826:RYJ721787 SIF720826:SIF721787 SSB720826:SSB721787 TBX720826:TBX721787 TLT720826:TLT721787 TVP720826:TVP721787 UFL720826:UFL721787 UPH720826:UPH721787 UZD720826:UZD721787 VIZ720826:VIZ721787 VSV720826:VSV721787 WCR720826:WCR721787 WMN720826:WMN721787 WWJ720826:WWJ721787 VSV982970:VSV983931 JX786362:JX787323 TT786362:TT787323 ADP786362:ADP787323 ANL786362:ANL787323 AXH786362:AXH787323 BHD786362:BHD787323 BQZ786362:BQZ787323 CAV786362:CAV787323 CKR786362:CKR787323 CUN786362:CUN787323 DEJ786362:DEJ787323 DOF786362:DOF787323 DYB786362:DYB787323 EHX786362:EHX787323 ERT786362:ERT787323 FBP786362:FBP787323 FLL786362:FLL787323 FVH786362:FVH787323 GFD786362:GFD787323 GOZ786362:GOZ787323 GYV786362:GYV787323 HIR786362:HIR787323 HSN786362:HSN787323 ICJ786362:ICJ787323 IMF786362:IMF787323 IWB786362:IWB787323 JFX786362:JFX787323 JPT786362:JPT787323 JZP786362:JZP787323 KJL786362:KJL787323 KTH786362:KTH787323 LDD786362:LDD787323 LMZ786362:LMZ787323 LWV786362:LWV787323 MGR786362:MGR787323 MQN786362:MQN787323 NAJ786362:NAJ787323 NKF786362:NKF787323 NUB786362:NUB787323 ODX786362:ODX787323 ONT786362:ONT787323 OXP786362:OXP787323 PHL786362:PHL787323 PRH786362:PRH787323 QBD786362:QBD787323 QKZ786362:QKZ787323 QUV786362:QUV787323 RER786362:RER787323 RON786362:RON787323 RYJ786362:RYJ787323 SIF786362:SIF787323 SSB786362:SSB787323 TBX786362:TBX787323 TLT786362:TLT787323 TVP786362:TVP787323 UFL786362:UFL787323 UPH786362:UPH787323 UZD786362:UZD787323 VIZ786362:VIZ787323 VSV786362:VSV787323 WCR786362:WCR787323 WMN786362:WMN787323 WWJ786362:WWJ787323 WCR982970:WCR983931 JX851898:JX852859 TT851898:TT852859 ADP851898:ADP852859 ANL851898:ANL852859 AXH851898:AXH852859 BHD851898:BHD852859 BQZ851898:BQZ852859 CAV851898:CAV852859 CKR851898:CKR852859 CUN851898:CUN852859 DEJ851898:DEJ852859 DOF851898:DOF852859 DYB851898:DYB852859 EHX851898:EHX852859 ERT851898:ERT852859 FBP851898:FBP852859 FLL851898:FLL852859 FVH851898:FVH852859 GFD851898:GFD852859 GOZ851898:GOZ852859 GYV851898:GYV852859 HIR851898:HIR852859 HSN851898:HSN852859 ICJ851898:ICJ852859 IMF851898:IMF852859 IWB851898:IWB852859 JFX851898:JFX852859 JPT851898:JPT852859 JZP851898:JZP852859 KJL851898:KJL852859 KTH851898:KTH852859 LDD851898:LDD852859 LMZ851898:LMZ852859 LWV851898:LWV852859 MGR851898:MGR852859 MQN851898:MQN852859 NAJ851898:NAJ852859 NKF851898:NKF852859 NUB851898:NUB852859 ODX851898:ODX852859 ONT851898:ONT852859 OXP851898:OXP852859 PHL851898:PHL852859 PRH851898:PRH852859 QBD851898:QBD852859 QKZ851898:QKZ852859 QUV851898:QUV852859 RER851898:RER852859 RON851898:RON852859 RYJ851898:RYJ852859 SIF851898:SIF852859 SSB851898:SSB852859 TBX851898:TBX852859 TLT851898:TLT852859 TVP851898:TVP852859 UFL851898:UFL852859 UPH851898:UPH852859 UZD851898:UZD852859 VIZ851898:VIZ852859 VSV851898:VSV852859 WCR851898:WCR852859 WMN851898:WMN852859 WWJ851898:WWJ852859 WMN982970:WMN983931 JX917434:JX918395 TT917434:TT918395 ADP917434:ADP918395 ANL917434:ANL918395 AXH917434:AXH918395 BHD917434:BHD918395 BQZ917434:BQZ918395 CAV917434:CAV918395 CKR917434:CKR918395 CUN917434:CUN918395 DEJ917434:DEJ918395 DOF917434:DOF918395 DYB917434:DYB918395 EHX917434:EHX918395 ERT917434:ERT918395 FBP917434:FBP918395 FLL917434:FLL918395 FVH917434:FVH918395 GFD917434:GFD918395 GOZ917434:GOZ918395 GYV917434:GYV918395 HIR917434:HIR918395 HSN917434:HSN918395 ICJ917434:ICJ918395 IMF917434:IMF918395 IWB917434:IWB918395 JFX917434:JFX918395 JPT917434:JPT918395 JZP917434:JZP918395 KJL917434:KJL918395 KTH917434:KTH918395 LDD917434:LDD918395 LMZ917434:LMZ918395 LWV917434:LWV918395 MGR917434:MGR918395 MQN917434:MQN918395 NAJ917434:NAJ918395 NKF917434:NKF918395 NUB917434:NUB918395 ODX917434:ODX918395 ONT917434:ONT918395 OXP917434:OXP918395 PHL917434:PHL918395 PRH917434:PRH918395 QBD917434:QBD918395 QKZ917434:QKZ918395 QUV917434:QUV918395 RER917434:RER918395 RON917434:RON918395 RYJ917434:RYJ918395 SIF917434:SIF918395 SSB917434:SSB918395 TBX917434:TBX918395 TLT917434:TLT918395 TVP917434:TVP918395 UFL917434:UFL918395 UPH917434:UPH918395 UZD917434:UZD918395 VIZ917434:VIZ918395 VSV917434:VSV918395 WCR917434:WCR918395 WMN917434:WMN918395 WWJ917434:WWJ918395 WWJ982970:WWJ983931 JX982970:JX983931 TT982970:TT983931 ADP982970:ADP983931 ANL982970:ANL983931 AXH982970:AXH983931 BHD982970:BHD983931 BQZ982970:BQZ983931 CAV982970:CAV983931 CKR982970:CKR983931 CUN982970:CUN983931 DEJ982970:DEJ983931 DOF982970:DOF983931 DYB982970:DYB983931 EHX982970:EHX983931 ERT982970:ERT983931 FBP982970:FBP983931 FLL982970:FLL983931 FVH982970:FVH983931 GFD982970:GFD983931 GOZ982970:GOZ983931 GYV982970:GYV983931 HIR982970:HIR983931 HSN982970:HSN983931 ICJ982970:ICJ983931 IMF982970:IMF983931 IWB982970:IWB983931 JFX982970:JFX983931 JPT982970:JPT983931 JZP982970:JZP983931 KJL982970:KJL983931 KTH982970:KTH983931 LDD982970:LDD983931 LMZ982970:LMZ983931 LWV982970:LWV983931 MGR982970:MGR983931 MQN982970:MQN983931 NAJ982970:NAJ983931 NKF982970:NKF983931 NUB982970:NUB983931 ODX982970:ODX983931 ONT982970:ONT983931 OXP982970:OXP983931 PHL982970:PHL983931 PRH982970:PRH983931 QBD982970:QBD983931 QKZ982970:QKZ983931 QUV982970:QUV983931 JX65:JX891 WWJ65:WWJ891 WMN65:WMN891 WCR65:WCR891 VSV65:VSV891 VIZ65:VIZ891 UZD65:UZD891 UPH65:UPH891 UFL65:UFL891 TVP65:TVP891 TLT65:TLT891 TBX65:TBX891 SSB65:SSB891 SIF65:SIF891 RYJ65:RYJ891 RON65:RON891 RER65:RER891 QUV65:QUV891 QKZ65:QKZ891 QBD65:QBD891 PRH65:PRH891 PHL65:PHL891 OXP65:OXP891 ONT65:ONT891 ODX65:ODX891 NUB65:NUB891 NKF65:NKF891 NAJ65:NAJ891 MQN65:MQN891 MGR65:MGR891 LWV65:LWV891 LMZ65:LMZ891 LDD65:LDD891 KTH65:KTH891 KJL65:KJL891 JZP65:JZP891 JPT65:JPT891 JFX65:JFX891 IWB65:IWB891 IMF65:IMF891 ICJ65:ICJ891 HSN65:HSN891 HIR65:HIR891 GYV65:GYV891 GOZ65:GOZ891 GFD65:GFD891 FVH65:FVH891 FLL65:FLL891 FBP65:FBP891 ERT65:ERT891 EHX65:EHX891 DYB65:DYB891 DOF65:DOF891 DEJ65:DEJ891 CUN65:CUN891 CKR65:CKR891 CAV65:CAV891 BQZ65:BQZ891 BHD65:BHD891 AXH65:AXH891 ANL65:ANL891 ADP65:ADP891 TT65:TT891 B3:B15 B17:B29 B31:B43 B45:B57 B59:B71 B73:B85 B87:B99 B101:B113 B115:B127 B129:B141 B143:B155 B157:B169 B171:B183 B185:B197 B199:B211 B213:B225 B227:B239 B241:B253 B255:B267 B269:B281 B283:B295 B297:B309 B311:B323 B325:B337 B339:B351 B353:B365 B367:B379 B381:B393 B395:B407 B409:B419">
      <formula1>Client</formula1>
    </dataValidation>
    <dataValidation type="list" allowBlank="1" showInputMessage="1" showErrorMessage="1" sqref="RES982867:RES983751 ROO982867:ROO983751 JY65363:JY66247 TU65363:TU66247 ADQ65363:ADQ66247 ANM65363:ANM66247 AXI65363:AXI66247 BHE65363:BHE66247 BRA65363:BRA66247 CAW65363:CAW66247 CKS65363:CKS66247 CUO65363:CUO66247 DEK65363:DEK66247 DOG65363:DOG66247 DYC65363:DYC66247 EHY65363:EHY66247 ERU65363:ERU66247 FBQ65363:FBQ66247 FLM65363:FLM66247 FVI65363:FVI66247 GFE65363:GFE66247 GPA65363:GPA66247 GYW65363:GYW66247 HIS65363:HIS66247 HSO65363:HSO66247 ICK65363:ICK66247 IMG65363:IMG66247 IWC65363:IWC66247 JFY65363:JFY66247 JPU65363:JPU66247 JZQ65363:JZQ66247 KJM65363:KJM66247 KTI65363:KTI66247 LDE65363:LDE66247 LNA65363:LNA66247 LWW65363:LWW66247 MGS65363:MGS66247 MQO65363:MQO66247 NAK65363:NAK66247 NKG65363:NKG66247 NUC65363:NUC66247 ODY65363:ODY66247 ONU65363:ONU66247 OXQ65363:OXQ66247 PHM65363:PHM66247 PRI65363:PRI66247 QBE65363:QBE66247 QLA65363:QLA66247 QUW65363:QUW66247 RES65363:RES66247 ROO65363:ROO66247 RYK65363:RYK66247 SIG65363:SIG66247 SSC65363:SSC66247 TBY65363:TBY66247 TLU65363:TLU66247 TVQ65363:TVQ66247 UFM65363:UFM66247 UPI65363:UPI66247 UZE65363:UZE66247 VJA65363:VJA66247 VSW65363:VSW66247 WCS65363:WCS66247 WMO65363:WMO66247 WWK65363:WWK66247 RYK982867:RYK983751 JY130899:JY131783 TU130899:TU131783 ADQ130899:ADQ131783 ANM130899:ANM131783 AXI130899:AXI131783 BHE130899:BHE131783 BRA130899:BRA131783 CAW130899:CAW131783 CKS130899:CKS131783 CUO130899:CUO131783 DEK130899:DEK131783 DOG130899:DOG131783 DYC130899:DYC131783 EHY130899:EHY131783 ERU130899:ERU131783 FBQ130899:FBQ131783 FLM130899:FLM131783 FVI130899:FVI131783 GFE130899:GFE131783 GPA130899:GPA131783 GYW130899:GYW131783 HIS130899:HIS131783 HSO130899:HSO131783 ICK130899:ICK131783 IMG130899:IMG131783 IWC130899:IWC131783 JFY130899:JFY131783 JPU130899:JPU131783 JZQ130899:JZQ131783 KJM130899:KJM131783 KTI130899:KTI131783 LDE130899:LDE131783 LNA130899:LNA131783 LWW130899:LWW131783 MGS130899:MGS131783 MQO130899:MQO131783 NAK130899:NAK131783 NKG130899:NKG131783 NUC130899:NUC131783 ODY130899:ODY131783 ONU130899:ONU131783 OXQ130899:OXQ131783 PHM130899:PHM131783 PRI130899:PRI131783 QBE130899:QBE131783 QLA130899:QLA131783 QUW130899:QUW131783 RES130899:RES131783 ROO130899:ROO131783 RYK130899:RYK131783 SIG130899:SIG131783 SSC130899:SSC131783 TBY130899:TBY131783 TLU130899:TLU131783 TVQ130899:TVQ131783 UFM130899:UFM131783 UPI130899:UPI131783 UZE130899:UZE131783 VJA130899:VJA131783 VSW130899:VSW131783 WCS130899:WCS131783 WMO130899:WMO131783 WWK130899:WWK131783 SIG982867:SIG983751 JY196435:JY197319 TU196435:TU197319 ADQ196435:ADQ197319 ANM196435:ANM197319 AXI196435:AXI197319 BHE196435:BHE197319 BRA196435:BRA197319 CAW196435:CAW197319 CKS196435:CKS197319 CUO196435:CUO197319 DEK196435:DEK197319 DOG196435:DOG197319 DYC196435:DYC197319 EHY196435:EHY197319 ERU196435:ERU197319 FBQ196435:FBQ197319 FLM196435:FLM197319 FVI196435:FVI197319 GFE196435:GFE197319 GPA196435:GPA197319 GYW196435:GYW197319 HIS196435:HIS197319 HSO196435:HSO197319 ICK196435:ICK197319 IMG196435:IMG197319 IWC196435:IWC197319 JFY196435:JFY197319 JPU196435:JPU197319 JZQ196435:JZQ197319 KJM196435:KJM197319 KTI196435:KTI197319 LDE196435:LDE197319 LNA196435:LNA197319 LWW196435:LWW197319 MGS196435:MGS197319 MQO196435:MQO197319 NAK196435:NAK197319 NKG196435:NKG197319 NUC196435:NUC197319 ODY196435:ODY197319 ONU196435:ONU197319 OXQ196435:OXQ197319 PHM196435:PHM197319 PRI196435:PRI197319 QBE196435:QBE197319 QLA196435:QLA197319 QUW196435:QUW197319 RES196435:RES197319 ROO196435:ROO197319 RYK196435:RYK197319 SIG196435:SIG197319 SSC196435:SSC197319 TBY196435:TBY197319 TLU196435:TLU197319 TVQ196435:TVQ197319 UFM196435:UFM197319 UPI196435:UPI197319 UZE196435:UZE197319 VJA196435:VJA197319 VSW196435:VSW197319 WCS196435:WCS197319 WMO196435:WMO197319 WWK196435:WWK197319 SSC982867:SSC983751 JY261971:JY262855 TU261971:TU262855 ADQ261971:ADQ262855 ANM261971:ANM262855 AXI261971:AXI262855 BHE261971:BHE262855 BRA261971:BRA262855 CAW261971:CAW262855 CKS261971:CKS262855 CUO261971:CUO262855 DEK261971:DEK262855 DOG261971:DOG262855 DYC261971:DYC262855 EHY261971:EHY262855 ERU261971:ERU262855 FBQ261971:FBQ262855 FLM261971:FLM262855 FVI261971:FVI262855 GFE261971:GFE262855 GPA261971:GPA262855 GYW261971:GYW262855 HIS261971:HIS262855 HSO261971:HSO262855 ICK261971:ICK262855 IMG261971:IMG262855 IWC261971:IWC262855 JFY261971:JFY262855 JPU261971:JPU262855 JZQ261971:JZQ262855 KJM261971:KJM262855 KTI261971:KTI262855 LDE261971:LDE262855 LNA261971:LNA262855 LWW261971:LWW262855 MGS261971:MGS262855 MQO261971:MQO262855 NAK261971:NAK262855 NKG261971:NKG262855 NUC261971:NUC262855 ODY261971:ODY262855 ONU261971:ONU262855 OXQ261971:OXQ262855 PHM261971:PHM262855 PRI261971:PRI262855 QBE261971:QBE262855 QLA261971:QLA262855 QUW261971:QUW262855 RES261971:RES262855 ROO261971:ROO262855 RYK261971:RYK262855 SIG261971:SIG262855 SSC261971:SSC262855 TBY261971:TBY262855 TLU261971:TLU262855 TVQ261971:TVQ262855 UFM261971:UFM262855 UPI261971:UPI262855 UZE261971:UZE262855 VJA261971:VJA262855 VSW261971:VSW262855 WCS261971:WCS262855 WMO261971:WMO262855 WWK261971:WWK262855 TBY982867:TBY983751 JY327507:JY328391 TU327507:TU328391 ADQ327507:ADQ328391 ANM327507:ANM328391 AXI327507:AXI328391 BHE327507:BHE328391 BRA327507:BRA328391 CAW327507:CAW328391 CKS327507:CKS328391 CUO327507:CUO328391 DEK327507:DEK328391 DOG327507:DOG328391 DYC327507:DYC328391 EHY327507:EHY328391 ERU327507:ERU328391 FBQ327507:FBQ328391 FLM327507:FLM328391 FVI327507:FVI328391 GFE327507:GFE328391 GPA327507:GPA328391 GYW327507:GYW328391 HIS327507:HIS328391 HSO327507:HSO328391 ICK327507:ICK328391 IMG327507:IMG328391 IWC327507:IWC328391 JFY327507:JFY328391 JPU327507:JPU328391 JZQ327507:JZQ328391 KJM327507:KJM328391 KTI327507:KTI328391 LDE327507:LDE328391 LNA327507:LNA328391 LWW327507:LWW328391 MGS327507:MGS328391 MQO327507:MQO328391 NAK327507:NAK328391 NKG327507:NKG328391 NUC327507:NUC328391 ODY327507:ODY328391 ONU327507:ONU328391 OXQ327507:OXQ328391 PHM327507:PHM328391 PRI327507:PRI328391 QBE327507:QBE328391 QLA327507:QLA328391 QUW327507:QUW328391 RES327507:RES328391 ROO327507:ROO328391 RYK327507:RYK328391 SIG327507:SIG328391 SSC327507:SSC328391 TBY327507:TBY328391 TLU327507:TLU328391 TVQ327507:TVQ328391 UFM327507:UFM328391 UPI327507:UPI328391 UZE327507:UZE328391 VJA327507:VJA328391 VSW327507:VSW328391 WCS327507:WCS328391 WMO327507:WMO328391 WWK327507:WWK328391 TLU982867:TLU983751 JY393043:JY393927 TU393043:TU393927 ADQ393043:ADQ393927 ANM393043:ANM393927 AXI393043:AXI393927 BHE393043:BHE393927 BRA393043:BRA393927 CAW393043:CAW393927 CKS393043:CKS393927 CUO393043:CUO393927 DEK393043:DEK393927 DOG393043:DOG393927 DYC393043:DYC393927 EHY393043:EHY393927 ERU393043:ERU393927 FBQ393043:FBQ393927 FLM393043:FLM393927 FVI393043:FVI393927 GFE393043:GFE393927 GPA393043:GPA393927 GYW393043:GYW393927 HIS393043:HIS393927 HSO393043:HSO393927 ICK393043:ICK393927 IMG393043:IMG393927 IWC393043:IWC393927 JFY393043:JFY393927 JPU393043:JPU393927 JZQ393043:JZQ393927 KJM393043:KJM393927 KTI393043:KTI393927 LDE393043:LDE393927 LNA393043:LNA393927 LWW393043:LWW393927 MGS393043:MGS393927 MQO393043:MQO393927 NAK393043:NAK393927 NKG393043:NKG393927 NUC393043:NUC393927 ODY393043:ODY393927 ONU393043:ONU393927 OXQ393043:OXQ393927 PHM393043:PHM393927 PRI393043:PRI393927 QBE393043:QBE393927 QLA393043:QLA393927 QUW393043:QUW393927 RES393043:RES393927 ROO393043:ROO393927 RYK393043:RYK393927 SIG393043:SIG393927 SSC393043:SSC393927 TBY393043:TBY393927 TLU393043:TLU393927 TVQ393043:TVQ393927 UFM393043:UFM393927 UPI393043:UPI393927 UZE393043:UZE393927 VJA393043:VJA393927 VSW393043:VSW393927 WCS393043:WCS393927 WMO393043:WMO393927 WWK393043:WWK393927 TVQ982867:TVQ983751 JY458579:JY459463 TU458579:TU459463 ADQ458579:ADQ459463 ANM458579:ANM459463 AXI458579:AXI459463 BHE458579:BHE459463 BRA458579:BRA459463 CAW458579:CAW459463 CKS458579:CKS459463 CUO458579:CUO459463 DEK458579:DEK459463 DOG458579:DOG459463 DYC458579:DYC459463 EHY458579:EHY459463 ERU458579:ERU459463 FBQ458579:FBQ459463 FLM458579:FLM459463 FVI458579:FVI459463 GFE458579:GFE459463 GPA458579:GPA459463 GYW458579:GYW459463 HIS458579:HIS459463 HSO458579:HSO459463 ICK458579:ICK459463 IMG458579:IMG459463 IWC458579:IWC459463 JFY458579:JFY459463 JPU458579:JPU459463 JZQ458579:JZQ459463 KJM458579:KJM459463 KTI458579:KTI459463 LDE458579:LDE459463 LNA458579:LNA459463 LWW458579:LWW459463 MGS458579:MGS459463 MQO458579:MQO459463 NAK458579:NAK459463 NKG458579:NKG459463 NUC458579:NUC459463 ODY458579:ODY459463 ONU458579:ONU459463 OXQ458579:OXQ459463 PHM458579:PHM459463 PRI458579:PRI459463 QBE458579:QBE459463 QLA458579:QLA459463 QUW458579:QUW459463 RES458579:RES459463 ROO458579:ROO459463 RYK458579:RYK459463 SIG458579:SIG459463 SSC458579:SSC459463 TBY458579:TBY459463 TLU458579:TLU459463 TVQ458579:TVQ459463 UFM458579:UFM459463 UPI458579:UPI459463 UZE458579:UZE459463 VJA458579:VJA459463 VSW458579:VSW459463 WCS458579:WCS459463 WMO458579:WMO459463 WWK458579:WWK459463 UFM982867:UFM983751 JY524115:JY524999 TU524115:TU524999 ADQ524115:ADQ524999 ANM524115:ANM524999 AXI524115:AXI524999 BHE524115:BHE524999 BRA524115:BRA524999 CAW524115:CAW524999 CKS524115:CKS524999 CUO524115:CUO524999 DEK524115:DEK524999 DOG524115:DOG524999 DYC524115:DYC524999 EHY524115:EHY524999 ERU524115:ERU524999 FBQ524115:FBQ524999 FLM524115:FLM524999 FVI524115:FVI524999 GFE524115:GFE524999 GPA524115:GPA524999 GYW524115:GYW524999 HIS524115:HIS524999 HSO524115:HSO524999 ICK524115:ICK524999 IMG524115:IMG524999 IWC524115:IWC524999 JFY524115:JFY524999 JPU524115:JPU524999 JZQ524115:JZQ524999 KJM524115:KJM524999 KTI524115:KTI524999 LDE524115:LDE524999 LNA524115:LNA524999 LWW524115:LWW524999 MGS524115:MGS524999 MQO524115:MQO524999 NAK524115:NAK524999 NKG524115:NKG524999 NUC524115:NUC524999 ODY524115:ODY524999 ONU524115:ONU524999 OXQ524115:OXQ524999 PHM524115:PHM524999 PRI524115:PRI524999 QBE524115:QBE524999 QLA524115:QLA524999 QUW524115:QUW524999 RES524115:RES524999 ROO524115:ROO524999 RYK524115:RYK524999 SIG524115:SIG524999 SSC524115:SSC524999 TBY524115:TBY524999 TLU524115:TLU524999 TVQ524115:TVQ524999 UFM524115:UFM524999 UPI524115:UPI524999 UZE524115:UZE524999 VJA524115:VJA524999 VSW524115:VSW524999 WCS524115:WCS524999 WMO524115:WMO524999 WWK524115:WWK524999 UPI982867:UPI983751 JY589651:JY590535 TU589651:TU590535 ADQ589651:ADQ590535 ANM589651:ANM590535 AXI589651:AXI590535 BHE589651:BHE590535 BRA589651:BRA590535 CAW589651:CAW590535 CKS589651:CKS590535 CUO589651:CUO590535 DEK589651:DEK590535 DOG589651:DOG590535 DYC589651:DYC590535 EHY589651:EHY590535 ERU589651:ERU590535 FBQ589651:FBQ590535 FLM589651:FLM590535 FVI589651:FVI590535 GFE589651:GFE590535 GPA589651:GPA590535 GYW589651:GYW590535 HIS589651:HIS590535 HSO589651:HSO590535 ICK589651:ICK590535 IMG589651:IMG590535 IWC589651:IWC590535 JFY589651:JFY590535 JPU589651:JPU590535 JZQ589651:JZQ590535 KJM589651:KJM590535 KTI589651:KTI590535 LDE589651:LDE590535 LNA589651:LNA590535 LWW589651:LWW590535 MGS589651:MGS590535 MQO589651:MQO590535 NAK589651:NAK590535 NKG589651:NKG590535 NUC589651:NUC590535 ODY589651:ODY590535 ONU589651:ONU590535 OXQ589651:OXQ590535 PHM589651:PHM590535 PRI589651:PRI590535 QBE589651:QBE590535 QLA589651:QLA590535 QUW589651:QUW590535 RES589651:RES590535 ROO589651:ROO590535 RYK589651:RYK590535 SIG589651:SIG590535 SSC589651:SSC590535 TBY589651:TBY590535 TLU589651:TLU590535 TVQ589651:TVQ590535 UFM589651:UFM590535 UPI589651:UPI590535 UZE589651:UZE590535 VJA589651:VJA590535 VSW589651:VSW590535 WCS589651:WCS590535 WMO589651:WMO590535 WWK589651:WWK590535 UZE982867:UZE983751 JY655187:JY656071 TU655187:TU656071 ADQ655187:ADQ656071 ANM655187:ANM656071 AXI655187:AXI656071 BHE655187:BHE656071 BRA655187:BRA656071 CAW655187:CAW656071 CKS655187:CKS656071 CUO655187:CUO656071 DEK655187:DEK656071 DOG655187:DOG656071 DYC655187:DYC656071 EHY655187:EHY656071 ERU655187:ERU656071 FBQ655187:FBQ656071 FLM655187:FLM656071 FVI655187:FVI656071 GFE655187:GFE656071 GPA655187:GPA656071 GYW655187:GYW656071 HIS655187:HIS656071 HSO655187:HSO656071 ICK655187:ICK656071 IMG655187:IMG656071 IWC655187:IWC656071 JFY655187:JFY656071 JPU655187:JPU656071 JZQ655187:JZQ656071 KJM655187:KJM656071 KTI655187:KTI656071 LDE655187:LDE656071 LNA655187:LNA656071 LWW655187:LWW656071 MGS655187:MGS656071 MQO655187:MQO656071 NAK655187:NAK656071 NKG655187:NKG656071 NUC655187:NUC656071 ODY655187:ODY656071 ONU655187:ONU656071 OXQ655187:OXQ656071 PHM655187:PHM656071 PRI655187:PRI656071 QBE655187:QBE656071 QLA655187:QLA656071 QUW655187:QUW656071 RES655187:RES656071 ROO655187:ROO656071 RYK655187:RYK656071 SIG655187:SIG656071 SSC655187:SSC656071 TBY655187:TBY656071 TLU655187:TLU656071 TVQ655187:TVQ656071 UFM655187:UFM656071 UPI655187:UPI656071 UZE655187:UZE656071 VJA655187:VJA656071 VSW655187:VSW656071 WCS655187:WCS656071 WMO655187:WMO656071 WWK655187:WWK656071 VJA982867:VJA983751 JY720723:JY721607 TU720723:TU721607 ADQ720723:ADQ721607 ANM720723:ANM721607 AXI720723:AXI721607 BHE720723:BHE721607 BRA720723:BRA721607 CAW720723:CAW721607 CKS720723:CKS721607 CUO720723:CUO721607 DEK720723:DEK721607 DOG720723:DOG721607 DYC720723:DYC721607 EHY720723:EHY721607 ERU720723:ERU721607 FBQ720723:FBQ721607 FLM720723:FLM721607 FVI720723:FVI721607 GFE720723:GFE721607 GPA720723:GPA721607 GYW720723:GYW721607 HIS720723:HIS721607 HSO720723:HSO721607 ICK720723:ICK721607 IMG720723:IMG721607 IWC720723:IWC721607 JFY720723:JFY721607 JPU720723:JPU721607 JZQ720723:JZQ721607 KJM720723:KJM721607 KTI720723:KTI721607 LDE720723:LDE721607 LNA720723:LNA721607 LWW720723:LWW721607 MGS720723:MGS721607 MQO720723:MQO721607 NAK720723:NAK721607 NKG720723:NKG721607 NUC720723:NUC721607 ODY720723:ODY721607 ONU720723:ONU721607 OXQ720723:OXQ721607 PHM720723:PHM721607 PRI720723:PRI721607 QBE720723:QBE721607 QLA720723:QLA721607 QUW720723:QUW721607 RES720723:RES721607 ROO720723:ROO721607 RYK720723:RYK721607 SIG720723:SIG721607 SSC720723:SSC721607 TBY720723:TBY721607 TLU720723:TLU721607 TVQ720723:TVQ721607 UFM720723:UFM721607 UPI720723:UPI721607 UZE720723:UZE721607 VJA720723:VJA721607 VSW720723:VSW721607 WCS720723:WCS721607 WMO720723:WMO721607 WWK720723:WWK721607 VSW982867:VSW983751 JY786259:JY787143 TU786259:TU787143 ADQ786259:ADQ787143 ANM786259:ANM787143 AXI786259:AXI787143 BHE786259:BHE787143 BRA786259:BRA787143 CAW786259:CAW787143 CKS786259:CKS787143 CUO786259:CUO787143 DEK786259:DEK787143 DOG786259:DOG787143 DYC786259:DYC787143 EHY786259:EHY787143 ERU786259:ERU787143 FBQ786259:FBQ787143 FLM786259:FLM787143 FVI786259:FVI787143 GFE786259:GFE787143 GPA786259:GPA787143 GYW786259:GYW787143 HIS786259:HIS787143 HSO786259:HSO787143 ICK786259:ICK787143 IMG786259:IMG787143 IWC786259:IWC787143 JFY786259:JFY787143 JPU786259:JPU787143 JZQ786259:JZQ787143 KJM786259:KJM787143 KTI786259:KTI787143 LDE786259:LDE787143 LNA786259:LNA787143 LWW786259:LWW787143 MGS786259:MGS787143 MQO786259:MQO787143 NAK786259:NAK787143 NKG786259:NKG787143 NUC786259:NUC787143 ODY786259:ODY787143 ONU786259:ONU787143 OXQ786259:OXQ787143 PHM786259:PHM787143 PRI786259:PRI787143 QBE786259:QBE787143 QLA786259:QLA787143 QUW786259:QUW787143 RES786259:RES787143 ROO786259:ROO787143 RYK786259:RYK787143 SIG786259:SIG787143 SSC786259:SSC787143 TBY786259:TBY787143 TLU786259:TLU787143 TVQ786259:TVQ787143 UFM786259:UFM787143 UPI786259:UPI787143 UZE786259:UZE787143 VJA786259:VJA787143 VSW786259:VSW787143 WCS786259:WCS787143 WMO786259:WMO787143 WWK786259:WWK787143 WCS982867:WCS983751 JY851795:JY852679 TU851795:TU852679 ADQ851795:ADQ852679 ANM851795:ANM852679 AXI851795:AXI852679 BHE851795:BHE852679 BRA851795:BRA852679 CAW851795:CAW852679 CKS851795:CKS852679 CUO851795:CUO852679 DEK851795:DEK852679 DOG851795:DOG852679 DYC851795:DYC852679 EHY851795:EHY852679 ERU851795:ERU852679 FBQ851795:FBQ852679 FLM851795:FLM852679 FVI851795:FVI852679 GFE851795:GFE852679 GPA851795:GPA852679 GYW851795:GYW852679 HIS851795:HIS852679 HSO851795:HSO852679 ICK851795:ICK852679 IMG851795:IMG852679 IWC851795:IWC852679 JFY851795:JFY852679 JPU851795:JPU852679 JZQ851795:JZQ852679 KJM851795:KJM852679 KTI851795:KTI852679 LDE851795:LDE852679 LNA851795:LNA852679 LWW851795:LWW852679 MGS851795:MGS852679 MQO851795:MQO852679 NAK851795:NAK852679 NKG851795:NKG852679 NUC851795:NUC852679 ODY851795:ODY852679 ONU851795:ONU852679 OXQ851795:OXQ852679 PHM851795:PHM852679 PRI851795:PRI852679 QBE851795:QBE852679 QLA851795:QLA852679 QUW851795:QUW852679 RES851795:RES852679 ROO851795:ROO852679 RYK851795:RYK852679 SIG851795:SIG852679 SSC851795:SSC852679 TBY851795:TBY852679 TLU851795:TLU852679 TVQ851795:TVQ852679 UFM851795:UFM852679 UPI851795:UPI852679 UZE851795:UZE852679 VJA851795:VJA852679 VSW851795:VSW852679 WCS851795:WCS852679 WMO851795:WMO852679 WWK851795:WWK852679 WMO982867:WMO983751 JY917331:JY918215 TU917331:TU918215 ADQ917331:ADQ918215 ANM917331:ANM918215 AXI917331:AXI918215 BHE917331:BHE918215 BRA917331:BRA918215 CAW917331:CAW918215 CKS917331:CKS918215 CUO917331:CUO918215 DEK917331:DEK918215 DOG917331:DOG918215 DYC917331:DYC918215 EHY917331:EHY918215 ERU917331:ERU918215 FBQ917331:FBQ918215 FLM917331:FLM918215 FVI917331:FVI918215 GFE917331:GFE918215 GPA917331:GPA918215 GYW917331:GYW918215 HIS917331:HIS918215 HSO917331:HSO918215 ICK917331:ICK918215 IMG917331:IMG918215 IWC917331:IWC918215 JFY917331:JFY918215 JPU917331:JPU918215 JZQ917331:JZQ918215 KJM917331:KJM918215 KTI917331:KTI918215 LDE917331:LDE918215 LNA917331:LNA918215 LWW917331:LWW918215 MGS917331:MGS918215 MQO917331:MQO918215 NAK917331:NAK918215 NKG917331:NKG918215 NUC917331:NUC918215 ODY917331:ODY918215 ONU917331:ONU918215 OXQ917331:OXQ918215 PHM917331:PHM918215 PRI917331:PRI918215 QBE917331:QBE918215 QLA917331:QLA918215 QUW917331:QUW918215 RES917331:RES918215 ROO917331:ROO918215 RYK917331:RYK918215 SIG917331:SIG918215 SSC917331:SSC918215 TBY917331:TBY918215 TLU917331:TLU918215 TVQ917331:TVQ918215 UFM917331:UFM918215 UPI917331:UPI918215 UZE917331:UZE918215 VJA917331:VJA918215 VSW917331:VSW918215 WCS917331:WCS918215 WMO917331:WMO918215 WWK917331:WWK918215 WWK982867:WWK983751 JY982867:JY983751 TU982867:TU983751 ADQ982867:ADQ983751 ANM982867:ANM983751 AXI982867:AXI983751 BHE982867:BHE983751 BRA982867:BRA983751 CAW982867:CAW983751 CKS982867:CKS983751 CUO982867:CUO983751 DEK982867:DEK983751 DOG982867:DOG983751 DYC982867:DYC983751 EHY982867:EHY983751 ERU982867:ERU983751 FBQ982867:FBQ983751 FLM982867:FLM983751 FVI982867:FVI983751 GFE982867:GFE983751 GPA982867:GPA983751 GYW982867:GYW983751 HIS982867:HIS983751 HSO982867:HSO983751 ICK982867:ICK983751 IMG982867:IMG983751 IWC982867:IWC983751 JFY982867:JFY983751 JPU982867:JPU983751 JZQ982867:JZQ983751 KJM982867:KJM983751 KTI982867:KTI983751 LDE982867:LDE983751 LNA982867:LNA983751 LWW982867:LWW983751 MGS982867:MGS983751 MQO982867:MQO983751 NAK982867:NAK983751 NKG982867:NKG983751 NUC982867:NUC983751 ODY982867:ODY983751 ONU982867:ONU983751 OXQ982867:OXQ983751 PHM982867:PHM983751 PRI982867:PRI983751 QBE982867:QBE983751 QLA982867:QLA983751 QUW982867:QUW983751 JY2:JY711 WWK2:WWK711 WMO2:WMO711 WCS2:WCS711 VSW2:VSW711 VJA2:VJA711 UZE2:UZE711 UPI2:UPI711 UFM2:UFM711 TVQ2:TVQ711 TLU2:TLU711 TBY2:TBY711 SSC2:SSC711 SIG2:SIG711 RYK2:RYK711 ROO2:ROO711 RES2:RES711 QUW2:QUW711 QLA2:QLA711 QBE2:QBE711 PRI2:PRI711 PHM2:PHM711 OXQ2:OXQ711 ONU2:ONU711 ODY2:ODY711 NUC2:NUC711 NKG2:NKG711 NAK2:NAK711 MQO2:MQO711 MGS2:MGS711 LWW2:LWW711 LNA2:LNA711 LDE2:LDE711 KTI2:KTI711 KJM2:KJM711 JZQ2:JZQ711 JPU2:JPU711 JFY2:JFY711 IWC2:IWC711 IMG2:IMG711 ICK2:ICK711 HSO2:HSO711 HIS2:HIS711 GYW2:GYW711 GPA2:GPA711 GFE2:GFE711 FVI2:FVI711 FLM2:FLM711 FBQ2:FBQ711 ERU2:ERU711 EHY2:EHY711 DYC2:DYC711 DOG2:DOG711 DEK2:DEK711 CUO2:CUO711 CKS2:CKS711 CAW2:CAW711 BRA2:BRA711 BHE2:BHE711 AXI2:AXI711 ANM2:ANM711 ADQ2:ADQ711 TU2:TU711 C2:C1048576">
      <formula1>Mois</formula1>
    </dataValidation>
    <dataValidation type="list" allowBlank="1" showInputMessage="1" showErrorMessage="1" sqref="G2:G1048576">
      <formula1>Produit</formula1>
    </dataValidation>
    <dataValidation type="list" allowBlank="1" showInputMessage="1" showErrorMessage="1" sqref="H2:H1048576">
      <formula1>statut</formula1>
    </dataValidation>
    <dataValidation type="list" allowBlank="1" showInputMessage="1" showErrorMessage="1" sqref="O2:O1048576">
      <formula1>Source</formula1>
    </dataValidation>
  </dataValidations>
  <pageMargins left="0" right="0" top="0.74803149606299213" bottom="0.74803149606299213" header="0.31496062992125984" footer="0.31496062992125984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00000000-0000-0000-0000-000000000000}">
            <xm:f>Détail!$A$6</xm:f>
            <x14:dxf>
              <fill>
                <patternFill>
                  <fgColor indexed="64"/>
                  <bgColor rgb="FFFF7C80"/>
                </patternFill>
              </fill>
            </x14:dxf>
          </x14:cfRule>
          <x14:cfRule type="cellIs" priority="2" operator="equal" id="{00000000-0000-0000-0000-000000000000}">
            <xm:f>Détail!$A$5</xm:f>
            <x14:dxf>
              <fill>
                <patternFill>
                  <fgColor indexed="64"/>
                  <bgColor rgb="FF92D050"/>
                </patternFill>
              </fill>
            </x14:dxf>
          </x14:cfRule>
          <x14:cfRule type="cellIs" priority="3" operator="equal" id="{00000000-0000-0000-0000-000000000000}">
            <xm:f>Détail!$A$4</xm:f>
            <x14:dxf>
              <fill>
                <patternFill>
                  <fgColor indexed="64"/>
                  <bgColor rgb="FFFFFF99"/>
                </patternFill>
              </fill>
            </x14:dxf>
          </x14:cfRule>
          <x14:cfRule type="cellIs" priority="4" operator="equal" id="{00000000-0000-0000-0000-000000000000}">
            <xm:f>Détail!$A$6</xm:f>
            <x14:dxf>
              <fill>
                <patternFill>
                  <fgColor indexed="64"/>
                  <bgColor rgb="FFFF7C80"/>
                </patternFill>
              </fill>
            </x14:dxf>
          </x14:cfRule>
          <x14:cfRule type="cellIs" priority="5" operator="equal" id="{00000000-0000-0000-0000-000000000000}">
            <xm:f>Détail!$A$5</xm:f>
            <x14:dxf>
              <fill>
                <patternFill>
                  <fgColor indexed="64"/>
                  <bgColor rgb="FF92D050"/>
                </patternFill>
              </fill>
            </x14:dxf>
          </x14:cfRule>
          <x14:cfRule type="cellIs" priority="6" operator="equal" id="{00000000-0000-0000-0000-000000000000}">
            <xm:f>Détail!$A$4</xm:f>
            <x14:dxf>
              <fill>
                <patternFill>
                  <fgColor indexed="64"/>
                  <bgColor rgb="FFFFFF99"/>
                </patternFill>
              </fill>
            </x14:dxf>
          </x14:cfRule>
          <x14:cfRule type="cellIs" priority="7" operator="equal" id="{00000000-0000-0000-0000-000000000000}">
            <xm:f>Détail!$A$6</xm:f>
            <x14:dxf>
              <fill>
                <patternFill>
                  <fgColor indexed="64"/>
                  <bgColor rgb="FFFF7C80"/>
                </patternFill>
              </fill>
            </x14:dxf>
          </x14:cfRule>
          <x14:cfRule type="cellIs" priority="8" operator="equal" id="{00000000-0000-0000-0000-000000000000}">
            <xm:f>Détail!$A$5</xm:f>
            <x14:dxf>
              <fill>
                <patternFill>
                  <fgColor indexed="64"/>
                  <bgColor rgb="FF92D050"/>
                </patternFill>
              </fill>
            </x14:dxf>
          </x14:cfRule>
          <x14:cfRule type="cellIs" priority="9" operator="equal" id="{00000000-0000-0000-0000-000000000000}">
            <xm:f>Détail!$A$4</xm:f>
            <x14:dxf>
              <fill>
                <patternFill>
                  <fgColor indexed="64"/>
                  <bgColor rgb="FFFFFF99"/>
                </patternFill>
              </fill>
            </x14:dxf>
          </x14:cfRule>
          <x14:cfRule type="cellIs" priority="10" operator="equal" id="{0EB338C5-5A56-4116-BC96-52AD8487A31B}">
            <xm:f>Détail!$A$6</xm:f>
            <x14:dxf>
              <fill>
                <patternFill>
                  <bgColor rgb="FFFF7C80"/>
                </patternFill>
              </fill>
            </x14:dxf>
          </x14:cfRule>
          <x14:cfRule type="cellIs" priority="11" operator="equal" id="{79821E41-A2C0-4F0C-9039-EEC19460D713}">
            <xm:f>Détail!$A$5</xm:f>
            <x14:dxf>
              <fill>
                <patternFill>
                  <bgColor rgb="FF92D050"/>
                </patternFill>
              </fill>
            </x14:dxf>
          </x14:cfRule>
          <x14:cfRule type="cellIs" priority="12" operator="equal" id="{23B8C975-5E71-4439-B962-E122EFA54E21}">
            <xm:f>Détail!$A$4</xm:f>
            <x14:dxf>
              <fill>
                <patternFill>
                  <bgColor rgb="FFFFFF99"/>
                </patternFill>
              </fill>
            </x14:dxf>
          </x14:cfRule>
          <xm:sqref>H1:H1048576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Détail!$J$4:$J$31</xm:f>
          </x14:formula1>
          <xm:sqref>B2 B16 B420:B1048576 B30 B44 B58 B72 B86 B100 B114 B128 B142 B156 B170 B184 B198 B212 B226 B240 B254 B268 B282 B296 B310 B324 B338 B352 B366 B380 B394 B408</xm:sqref>
        </x14:dataValidation>
        <x14:dataValidation type="list" allowBlank="1" showInputMessage="1" showErrorMessage="1">
          <x14:formula1>
            <xm:f>Détail!$C$4:$C$7</xm:f>
          </x14:formula1>
          <xm:sqref>T2:T1048576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R311"/>
  <sheetViews>
    <sheetView tabSelected="1" zoomScale="90" zoomScaleNormal="90" workbookViewId="0">
      <selection activeCell="D38" sqref="D38"/>
    </sheetView>
  </sheetViews>
  <sheetFormatPr baseColWidth="10" defaultRowHeight="15" x14ac:dyDescent="0.25"/>
  <cols>
    <col min="1" max="1" width="13.140625" style="24" customWidth="1"/>
    <col min="2" max="2" width="11.42578125" style="33"/>
    <col min="3" max="3" width="14.42578125" style="24" customWidth="1"/>
    <col min="4" max="4" width="31.7109375" style="24" bestFit="1" customWidth="1"/>
    <col min="5" max="5" width="11.42578125" style="84"/>
    <col min="6" max="6" width="15.5703125" style="24" customWidth="1"/>
    <col min="7" max="7" width="15.7109375" style="24" customWidth="1"/>
    <col min="8" max="8" width="16" style="33" bestFit="1" customWidth="1"/>
    <col min="9" max="9" width="13.42578125" style="25" customWidth="1"/>
    <col min="10" max="10" width="36.28515625" style="24" customWidth="1"/>
    <col min="11" max="11" width="11.42578125" style="84"/>
    <col min="12" max="12" width="15.5703125" style="24" customWidth="1"/>
    <col min="13" max="13" width="20.5703125" style="24" customWidth="1"/>
    <col min="14" max="15" width="11.42578125" style="24"/>
    <col min="16" max="18" width="11.42578125" style="24" hidden="1" customWidth="1"/>
    <col min="19" max="19" width="0" style="24" hidden="1" customWidth="1"/>
    <col min="20" max="16384" width="11.42578125" style="24"/>
  </cols>
  <sheetData>
    <row r="1" spans="1:18" ht="34.5" customHeight="1" thickBot="1" x14ac:dyDescent="0.3">
      <c r="A1" s="23" t="s">
        <v>1</v>
      </c>
      <c r="B1" s="86" t="s">
        <v>37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8"/>
    </row>
    <row r="2" spans="1:18" ht="27" thickBot="1" x14ac:dyDescent="0.3">
      <c r="A2" s="24" t="s">
        <v>103</v>
      </c>
      <c r="B2" s="94">
        <v>2017</v>
      </c>
      <c r="C2" s="95"/>
      <c r="D2" s="95"/>
      <c r="E2" s="95"/>
      <c r="F2" s="95"/>
      <c r="G2" s="96"/>
      <c r="H2" s="97">
        <f>B2+1</f>
        <v>2018</v>
      </c>
      <c r="I2" s="98"/>
      <c r="J2" s="98"/>
      <c r="K2" s="98"/>
      <c r="L2" s="98"/>
      <c r="M2" s="99"/>
    </row>
    <row r="3" spans="1:18" ht="32.25" thickBot="1" x14ac:dyDescent="0.3">
      <c r="B3" s="32" t="s">
        <v>38</v>
      </c>
      <c r="C3" s="28" t="s">
        <v>39</v>
      </c>
      <c r="D3" s="27" t="s">
        <v>40</v>
      </c>
      <c r="E3" s="82" t="s">
        <v>69</v>
      </c>
      <c r="F3" s="27" t="s">
        <v>32</v>
      </c>
      <c r="G3" s="26" t="s">
        <v>68</v>
      </c>
      <c r="H3" s="32" t="s">
        <v>38</v>
      </c>
      <c r="I3" s="28" t="s">
        <v>39</v>
      </c>
      <c r="J3" s="27" t="s">
        <v>40</v>
      </c>
      <c r="K3" s="82" t="s">
        <v>69</v>
      </c>
      <c r="L3" s="27" t="s">
        <v>32</v>
      </c>
      <c r="M3" s="26" t="s">
        <v>68</v>
      </c>
    </row>
    <row r="4" spans="1:18" x14ac:dyDescent="0.25">
      <c r="B4" s="24" t="s">
        <v>16</v>
      </c>
      <c r="C4" s="24">
        <v>30200100</v>
      </c>
      <c r="D4" s="24" t="s">
        <v>124</v>
      </c>
      <c r="E4" s="84">
        <v>0.25</v>
      </c>
      <c r="F4" s="24">
        <v>3000</v>
      </c>
      <c r="G4" s="24">
        <v>3240</v>
      </c>
      <c r="H4" s="22" t="s">
        <v>16</v>
      </c>
      <c r="I4" s="22">
        <v>30203919</v>
      </c>
      <c r="J4" s="22" t="s">
        <v>110</v>
      </c>
      <c r="K4" s="83">
        <v>0.2</v>
      </c>
      <c r="L4" s="22">
        <v>4000</v>
      </c>
      <c r="M4" s="22">
        <v>432</v>
      </c>
      <c r="Q4" s="24">
        <f>IFERROR(VLOOKUP($C4,Article!$B:$E,5,0),0)</f>
        <v>0</v>
      </c>
      <c r="R4" s="24">
        <f>IFERROR(VLOOKUP($I4,Article!$B:$E,5,0),0)</f>
        <v>0</v>
      </c>
    </row>
    <row r="5" spans="1:18" x14ac:dyDescent="0.25">
      <c r="B5" s="24" t="s">
        <v>12</v>
      </c>
      <c r="C5" s="24">
        <v>30203960</v>
      </c>
      <c r="D5" s="24" t="s">
        <v>114</v>
      </c>
      <c r="E5" s="84">
        <v>0.15</v>
      </c>
      <c r="F5" s="24">
        <v>1500</v>
      </c>
      <c r="G5" s="24">
        <v>2160</v>
      </c>
      <c r="H5" s="25" t="s">
        <v>16</v>
      </c>
      <c r="I5" s="25">
        <v>30200080</v>
      </c>
      <c r="J5" s="25" t="s">
        <v>106</v>
      </c>
      <c r="K5" s="84">
        <v>0.2</v>
      </c>
      <c r="L5" s="25">
        <v>378</v>
      </c>
      <c r="M5" s="25">
        <v>0</v>
      </c>
      <c r="Q5" s="24">
        <f>IFERROR(VLOOKUP($C5,Article!$B:$E,5,0),0)</f>
        <v>0</v>
      </c>
      <c r="R5" s="24">
        <f>IFERROR(VLOOKUP($I5,Article!$B:$E,5,0),0)</f>
        <v>0</v>
      </c>
    </row>
    <row r="6" spans="1:18" x14ac:dyDescent="0.25">
      <c r="B6" s="24" t="s">
        <v>11</v>
      </c>
      <c r="C6" s="24">
        <v>30203919</v>
      </c>
      <c r="D6" s="24" t="s">
        <v>110</v>
      </c>
      <c r="E6" s="84">
        <v>0.15</v>
      </c>
      <c r="F6" s="24">
        <v>3000</v>
      </c>
      <c r="G6" s="24">
        <v>2652</v>
      </c>
      <c r="H6" s="25" t="s">
        <v>16</v>
      </c>
      <c r="I6" s="25">
        <v>30203950</v>
      </c>
      <c r="J6" s="25" t="s">
        <v>113</v>
      </c>
      <c r="K6" s="84">
        <v>0.15</v>
      </c>
      <c r="L6" s="25">
        <v>2400</v>
      </c>
      <c r="M6" s="25">
        <v>0</v>
      </c>
      <c r="Q6" s="24">
        <f>IFERROR(VLOOKUP($C6,Article!$B:$E,5,0),0)</f>
        <v>0</v>
      </c>
      <c r="R6" s="24">
        <f>IFERROR(VLOOKUP($I6,Article!$B:$E,5,0),0)</f>
        <v>0</v>
      </c>
    </row>
    <row r="7" spans="1:18" x14ac:dyDescent="0.25">
      <c r="B7" s="24" t="s">
        <v>15</v>
      </c>
      <c r="C7" s="24">
        <v>30200080</v>
      </c>
      <c r="D7" s="24" t="s">
        <v>106</v>
      </c>
      <c r="E7" s="84">
        <v>0.2</v>
      </c>
      <c r="F7" s="24">
        <v>3000</v>
      </c>
      <c r="G7" s="24">
        <v>1200</v>
      </c>
      <c r="H7" s="25" t="s">
        <v>13</v>
      </c>
      <c r="I7" s="25">
        <v>30203910</v>
      </c>
      <c r="J7" s="25" t="s">
        <v>123</v>
      </c>
      <c r="K7" s="84">
        <v>0.15</v>
      </c>
      <c r="L7" s="25">
        <v>0</v>
      </c>
      <c r="M7" s="25">
        <v>0</v>
      </c>
      <c r="Q7" s="24">
        <f>IFERROR(VLOOKUP($C7,Article!$B:$E,5,0),0)</f>
        <v>0</v>
      </c>
      <c r="R7" s="24">
        <f>IFERROR(VLOOKUP($I7,Article!$B:$E,5,0),0)</f>
        <v>0</v>
      </c>
    </row>
    <row r="8" spans="1:18" x14ac:dyDescent="0.25">
      <c r="B8" s="24" t="s">
        <v>17</v>
      </c>
      <c r="C8" s="24">
        <v>30203950</v>
      </c>
      <c r="D8" s="24" t="s">
        <v>113</v>
      </c>
      <c r="E8" s="84">
        <v>0.33</v>
      </c>
      <c r="F8" s="24">
        <v>6000</v>
      </c>
      <c r="G8" s="24">
        <v>6000</v>
      </c>
      <c r="H8" s="25" t="s">
        <v>16</v>
      </c>
      <c r="I8" s="25">
        <v>30218310</v>
      </c>
      <c r="J8" s="25" t="s">
        <v>116</v>
      </c>
      <c r="K8" s="84">
        <v>0.25</v>
      </c>
      <c r="L8" s="25">
        <v>1200</v>
      </c>
      <c r="M8" s="25">
        <v>0</v>
      </c>
      <c r="Q8" s="24">
        <f>IFERROR(VLOOKUP($C8,Article!$B:$E,5,0),0)</f>
        <v>0</v>
      </c>
      <c r="R8" s="24">
        <f>IFERROR(VLOOKUP($I8,Article!$B:$E,5,0),0)</f>
        <v>0</v>
      </c>
    </row>
    <row r="9" spans="1:18" x14ac:dyDescent="0.25">
      <c r="B9" s="24" t="s">
        <v>24</v>
      </c>
      <c r="C9" s="24">
        <v>30203910</v>
      </c>
      <c r="D9" s="24" t="s">
        <v>130</v>
      </c>
      <c r="E9" s="84">
        <v>0.33</v>
      </c>
      <c r="F9" s="24">
        <v>3000</v>
      </c>
      <c r="G9" s="24">
        <v>1800</v>
      </c>
      <c r="H9" s="25" t="s">
        <v>16</v>
      </c>
      <c r="I9" s="25">
        <v>30203940</v>
      </c>
      <c r="J9" s="25" t="s">
        <v>112</v>
      </c>
      <c r="K9" s="84">
        <v>0.33</v>
      </c>
      <c r="L9" s="25">
        <v>194</v>
      </c>
      <c r="M9" s="25">
        <v>0</v>
      </c>
      <c r="Q9" s="24">
        <f>IFERROR(VLOOKUP($C9,Article!$B:$E,5,0),0)</f>
        <v>0</v>
      </c>
      <c r="R9" s="24">
        <f>IFERROR(VLOOKUP($I9,Article!$B:$E,5,0),0)</f>
        <v>0</v>
      </c>
    </row>
    <row r="10" spans="1:18" x14ac:dyDescent="0.25">
      <c r="B10" s="24" t="s">
        <v>16</v>
      </c>
      <c r="C10" s="24">
        <v>30218310</v>
      </c>
      <c r="D10" s="24" t="s">
        <v>116</v>
      </c>
      <c r="E10" s="84">
        <v>0.25</v>
      </c>
      <c r="F10" s="24">
        <v>216</v>
      </c>
      <c r="G10" s="24">
        <v>0</v>
      </c>
      <c r="H10" s="25" t="s">
        <v>16</v>
      </c>
      <c r="I10" s="25">
        <v>30200110</v>
      </c>
      <c r="J10" s="25" t="s">
        <v>108</v>
      </c>
      <c r="K10" s="84">
        <v>0.25</v>
      </c>
      <c r="L10" s="25">
        <v>380</v>
      </c>
      <c r="M10" s="25">
        <v>0</v>
      </c>
      <c r="Q10" s="24">
        <f>IFERROR(VLOOKUP($C10,Article!$B:$E,5,0),0)</f>
        <v>0</v>
      </c>
      <c r="R10" s="24">
        <f>IFERROR(VLOOKUP($I10,Article!$B:$E,5,0),0)</f>
        <v>0</v>
      </c>
    </row>
    <row r="11" spans="1:18" x14ac:dyDescent="0.25">
      <c r="B11" s="24" t="s">
        <v>16</v>
      </c>
      <c r="C11" s="24">
        <v>30203940</v>
      </c>
      <c r="D11" s="24" t="s">
        <v>112</v>
      </c>
      <c r="E11" s="84">
        <v>0.33</v>
      </c>
      <c r="F11" s="24">
        <v>282</v>
      </c>
      <c r="G11" s="24">
        <v>0</v>
      </c>
      <c r="H11" s="25" t="s">
        <v>13</v>
      </c>
      <c r="I11" s="25">
        <v>30205029</v>
      </c>
      <c r="J11" s="25" t="s">
        <v>115</v>
      </c>
      <c r="K11" s="84">
        <v>0</v>
      </c>
      <c r="L11" s="25">
        <v>240</v>
      </c>
      <c r="M11" s="25">
        <v>0</v>
      </c>
      <c r="Q11" s="24">
        <f>IFERROR(VLOOKUP($C11,Article!$B:$E,5,0),0)</f>
        <v>0</v>
      </c>
      <c r="R11" s="24">
        <f>IFERROR(VLOOKUP($I11,Article!$B:$E,5,0),0)</f>
        <v>0</v>
      </c>
    </row>
    <row r="12" spans="1:18" x14ac:dyDescent="0.25">
      <c r="B12" s="24" t="s">
        <v>13</v>
      </c>
      <c r="C12" s="24">
        <v>30200110</v>
      </c>
      <c r="D12" s="24" t="s">
        <v>108</v>
      </c>
      <c r="E12" s="84">
        <v>0.33</v>
      </c>
      <c r="F12" s="24">
        <v>910</v>
      </c>
      <c r="G12" s="24">
        <v>1230</v>
      </c>
      <c r="H12" s="25" t="s">
        <v>13</v>
      </c>
      <c r="I12" s="25">
        <v>30203920</v>
      </c>
      <c r="J12" s="25" t="s">
        <v>111</v>
      </c>
      <c r="K12" s="84">
        <v>0</v>
      </c>
      <c r="L12" s="25">
        <v>270</v>
      </c>
      <c r="M12" s="25">
        <v>0</v>
      </c>
      <c r="Q12" s="24">
        <f>IFERROR(VLOOKUP($C12,Article!$B:$E,5,0),0)</f>
        <v>0</v>
      </c>
      <c r="R12" s="24">
        <f>IFERROR(VLOOKUP($I12,Article!$B:$E,5,0),0)</f>
        <v>0</v>
      </c>
    </row>
    <row r="13" spans="1:18" x14ac:dyDescent="0.25">
      <c r="B13" s="24" t="s">
        <v>12</v>
      </c>
      <c r="C13" s="24">
        <v>30205029</v>
      </c>
      <c r="D13" s="24" t="s">
        <v>115</v>
      </c>
      <c r="E13" s="84">
        <v>0.25</v>
      </c>
      <c r="F13" s="24">
        <v>720</v>
      </c>
      <c r="G13" s="24">
        <v>320</v>
      </c>
      <c r="H13" s="25" t="s">
        <v>12</v>
      </c>
      <c r="I13" s="25">
        <v>30203920</v>
      </c>
      <c r="J13" s="25" t="s">
        <v>111</v>
      </c>
      <c r="K13" s="84">
        <v>0.25</v>
      </c>
      <c r="L13" s="25"/>
      <c r="M13" s="25">
        <v>0</v>
      </c>
      <c r="Q13" s="24">
        <f>IFERROR(VLOOKUP($C13,Article!$B:$E,5,0),0)</f>
        <v>0</v>
      </c>
      <c r="R13" s="24">
        <f>IFERROR(VLOOKUP($I13,Article!$B:$E,5,0),0)</f>
        <v>0</v>
      </c>
    </row>
    <row r="14" spans="1:18" x14ac:dyDescent="0.25">
      <c r="B14" s="24" t="s">
        <v>12</v>
      </c>
      <c r="C14" s="24">
        <v>30203920</v>
      </c>
      <c r="D14" s="24" t="s">
        <v>111</v>
      </c>
      <c r="E14" s="84">
        <v>0.25</v>
      </c>
      <c r="F14" s="24">
        <v>0</v>
      </c>
      <c r="G14" s="24">
        <v>410</v>
      </c>
      <c r="H14" s="25" t="s">
        <v>12</v>
      </c>
      <c r="I14" s="25">
        <v>30200100</v>
      </c>
      <c r="J14" s="25" t="s">
        <v>145</v>
      </c>
      <c r="K14" s="84">
        <v>0.16</v>
      </c>
      <c r="L14" s="25"/>
      <c r="M14" s="25">
        <v>0</v>
      </c>
      <c r="Q14" s="24">
        <f>IFERROR(VLOOKUP($C14,Article!$B:$E,5,0),0)</f>
        <v>0</v>
      </c>
      <c r="R14" s="24">
        <f>IFERROR(VLOOKUP($I14,Article!$B:$E,5,0),0)</f>
        <v>0</v>
      </c>
    </row>
    <row r="15" spans="1:18" x14ac:dyDescent="0.25">
      <c r="B15" s="24" t="s">
        <v>12</v>
      </c>
      <c r="C15" s="24">
        <v>30200100</v>
      </c>
      <c r="D15" s="24" t="s">
        <v>131</v>
      </c>
      <c r="E15" s="84">
        <v>0.25</v>
      </c>
      <c r="F15" s="24">
        <v>50</v>
      </c>
      <c r="G15" s="24">
        <v>8</v>
      </c>
      <c r="H15" s="25" t="s">
        <v>10</v>
      </c>
      <c r="I15" s="25">
        <v>30203960</v>
      </c>
      <c r="J15" s="25" t="s">
        <v>114</v>
      </c>
      <c r="K15" s="84">
        <v>0.15</v>
      </c>
      <c r="L15" s="25"/>
      <c r="M15" s="25">
        <v>0</v>
      </c>
      <c r="Q15" s="24">
        <f>IFERROR(VLOOKUP($C15,Article!$B:$E,5,0),0)</f>
        <v>0</v>
      </c>
      <c r="R15" s="24">
        <f>IFERROR(VLOOKUP($I15,Article!$B:$E,5,0),0)</f>
        <v>0</v>
      </c>
    </row>
    <row r="16" spans="1:18" x14ac:dyDescent="0.25">
      <c r="B16" s="24" t="s">
        <v>11</v>
      </c>
      <c r="C16" s="24">
        <v>30203960</v>
      </c>
      <c r="D16" s="24" t="s">
        <v>114</v>
      </c>
      <c r="E16" s="84">
        <v>0.12</v>
      </c>
      <c r="F16" s="24">
        <v>610</v>
      </c>
      <c r="G16" s="24">
        <v>400</v>
      </c>
      <c r="H16" s="25" t="s">
        <v>10</v>
      </c>
      <c r="I16" s="25">
        <v>30203919</v>
      </c>
      <c r="J16" s="25" t="s">
        <v>110</v>
      </c>
      <c r="K16" s="84">
        <v>0.16</v>
      </c>
      <c r="L16" s="25"/>
      <c r="M16" s="25">
        <v>0</v>
      </c>
      <c r="Q16" s="24">
        <f>IFERROR(VLOOKUP($C16,Article!$B:$E,5,0),0)</f>
        <v>0</v>
      </c>
      <c r="R16" s="24">
        <f>IFERROR(VLOOKUP($I16,Article!$B:$E,5,0),0)</f>
        <v>0</v>
      </c>
    </row>
    <row r="17" spans="2:18" x14ac:dyDescent="0.25">
      <c r="B17" s="24" t="s">
        <v>15</v>
      </c>
      <c r="C17" s="24">
        <v>30203919</v>
      </c>
      <c r="D17" s="24" t="s">
        <v>110</v>
      </c>
      <c r="E17" s="84">
        <v>0.25</v>
      </c>
      <c r="F17" s="24">
        <v>774</v>
      </c>
      <c r="G17" s="24">
        <v>378</v>
      </c>
      <c r="H17" s="25" t="s">
        <v>11</v>
      </c>
      <c r="I17" s="25">
        <v>30200080</v>
      </c>
      <c r="J17" s="25" t="s">
        <v>106</v>
      </c>
      <c r="K17" s="84">
        <v>0.14000000000000001</v>
      </c>
      <c r="L17" s="25"/>
      <c r="M17" s="25">
        <v>0</v>
      </c>
      <c r="Q17" s="24">
        <f>IFERROR(VLOOKUP($C17,Article!$B:$E,5,0),0)</f>
        <v>0</v>
      </c>
      <c r="R17" s="24">
        <f>IFERROR(VLOOKUP($I17,Article!$B:$E,5,0),0)</f>
        <v>0</v>
      </c>
    </row>
    <row r="18" spans="2:18" x14ac:dyDescent="0.25">
      <c r="B18" s="24" t="s">
        <v>15</v>
      </c>
      <c r="C18" s="24">
        <v>30200080</v>
      </c>
      <c r="D18" s="24" t="s">
        <v>106</v>
      </c>
      <c r="E18" s="84">
        <v>0.25</v>
      </c>
      <c r="F18" s="24">
        <v>360</v>
      </c>
      <c r="G18" s="24">
        <v>72</v>
      </c>
      <c r="H18" s="25" t="s">
        <v>15</v>
      </c>
      <c r="I18" s="25">
        <v>30203950</v>
      </c>
      <c r="J18" s="25" t="s">
        <v>113</v>
      </c>
      <c r="K18" s="84">
        <v>0.2</v>
      </c>
      <c r="L18" s="25"/>
      <c r="M18" s="25">
        <v>0</v>
      </c>
      <c r="Q18" s="24">
        <f>IFERROR(VLOOKUP($C18,Article!$B:$E,5,0),0)</f>
        <v>0</v>
      </c>
      <c r="R18" s="24">
        <f>IFERROR(VLOOKUP($I18,Article!$B:$E,5,0),0)</f>
        <v>0</v>
      </c>
    </row>
    <row r="19" spans="2:18" x14ac:dyDescent="0.25">
      <c r="B19" s="24" t="s">
        <v>79</v>
      </c>
      <c r="C19" s="24">
        <v>30203950</v>
      </c>
      <c r="D19" s="24" t="s">
        <v>113</v>
      </c>
      <c r="E19" s="84">
        <v>0.25</v>
      </c>
      <c r="F19" s="24">
        <v>50</v>
      </c>
      <c r="G19" s="24">
        <v>8</v>
      </c>
      <c r="H19" s="25" t="s">
        <v>15</v>
      </c>
      <c r="I19" s="25">
        <v>30203910</v>
      </c>
      <c r="J19" s="25" t="s">
        <v>151</v>
      </c>
      <c r="K19" s="84">
        <v>0</v>
      </c>
      <c r="L19" s="25"/>
      <c r="M19" s="25">
        <v>0</v>
      </c>
      <c r="Q19" s="24">
        <f>IFERROR(VLOOKUP($C19,Article!$B:$E,5,0),0)</f>
        <v>0</v>
      </c>
      <c r="R19" s="24">
        <f>IFERROR(VLOOKUP($I19,Article!$B:$E,5,0),0)</f>
        <v>0</v>
      </c>
    </row>
    <row r="20" spans="2:18" x14ac:dyDescent="0.25">
      <c r="B20" s="24" t="s">
        <v>7</v>
      </c>
      <c r="C20" s="24">
        <v>30203910</v>
      </c>
      <c r="D20" s="24" t="s">
        <v>137</v>
      </c>
      <c r="E20" s="84">
        <v>0.25</v>
      </c>
      <c r="F20" s="24">
        <v>559</v>
      </c>
      <c r="G20" s="24">
        <v>424</v>
      </c>
      <c r="H20" s="25" t="s">
        <v>12</v>
      </c>
      <c r="I20" s="25">
        <v>30218310</v>
      </c>
      <c r="J20" s="25" t="s">
        <v>116</v>
      </c>
      <c r="K20" s="84">
        <v>0.25</v>
      </c>
      <c r="L20" s="25"/>
      <c r="M20" s="25">
        <v>0</v>
      </c>
      <c r="Q20" s="24">
        <f>IFERROR(VLOOKUP($C20,Article!$B:$E,5,0),0)</f>
        <v>0</v>
      </c>
      <c r="R20" s="24">
        <f>IFERROR(VLOOKUP($I20,Article!$B:$E,5,0),0)</f>
        <v>0</v>
      </c>
    </row>
    <row r="21" spans="2:18" x14ac:dyDescent="0.25">
      <c r="B21" s="24" t="s">
        <v>17</v>
      </c>
      <c r="C21" s="24">
        <v>30218310</v>
      </c>
      <c r="D21" s="24" t="s">
        <v>116</v>
      </c>
      <c r="E21" s="84">
        <v>0.25</v>
      </c>
      <c r="F21" s="24">
        <v>0</v>
      </c>
      <c r="G21" s="24">
        <v>0</v>
      </c>
      <c r="H21" s="25" t="s">
        <v>12</v>
      </c>
      <c r="I21" s="25">
        <v>30203940</v>
      </c>
      <c r="J21" s="25" t="s">
        <v>112</v>
      </c>
      <c r="K21" s="84">
        <v>0.23</v>
      </c>
      <c r="L21" s="25"/>
      <c r="M21" s="25">
        <v>0</v>
      </c>
      <c r="Q21" s="24">
        <f>IFERROR(VLOOKUP($C21,Article!$B:$E,5,0),0)</f>
        <v>0</v>
      </c>
      <c r="R21" s="24">
        <f>IFERROR(VLOOKUP($I21,Article!$B:$E,5,0),0)</f>
        <v>0</v>
      </c>
    </row>
    <row r="22" spans="2:18" x14ac:dyDescent="0.25">
      <c r="B22" s="24" t="s">
        <v>17</v>
      </c>
      <c r="C22" s="24">
        <v>30203940</v>
      </c>
      <c r="D22" s="24" t="s">
        <v>112</v>
      </c>
      <c r="E22" s="84">
        <v>0.33</v>
      </c>
      <c r="F22" s="24">
        <v>240</v>
      </c>
      <c r="G22" s="24">
        <v>420</v>
      </c>
      <c r="H22" s="25" t="s">
        <v>12</v>
      </c>
      <c r="I22" s="25">
        <v>30200110</v>
      </c>
      <c r="J22" s="25" t="s">
        <v>108</v>
      </c>
      <c r="K22" s="84">
        <v>0.23</v>
      </c>
      <c r="L22" s="25"/>
      <c r="M22" s="25">
        <v>0</v>
      </c>
      <c r="Q22" s="24">
        <f>IFERROR(VLOOKUP($C22,Article!$B:$E,5,0),0)</f>
        <v>0</v>
      </c>
      <c r="R22" s="24">
        <f>IFERROR(VLOOKUP($I22,Article!$B:$E,5,0),0)</f>
        <v>0</v>
      </c>
    </row>
    <row r="23" spans="2:18" x14ac:dyDescent="0.25">
      <c r="B23" s="24" t="s">
        <v>17</v>
      </c>
      <c r="C23" s="24">
        <v>30200110</v>
      </c>
      <c r="D23" s="24" t="s">
        <v>108</v>
      </c>
      <c r="E23" s="84">
        <v>0.12</v>
      </c>
      <c r="F23" s="24">
        <v>1180</v>
      </c>
      <c r="G23" s="24">
        <v>1050</v>
      </c>
      <c r="H23" s="25" t="s">
        <v>12</v>
      </c>
      <c r="I23" s="25">
        <v>30205029</v>
      </c>
      <c r="J23" s="25" t="s">
        <v>115</v>
      </c>
      <c r="K23" s="84">
        <v>0.22</v>
      </c>
      <c r="L23" s="25"/>
      <c r="M23" s="25">
        <v>0</v>
      </c>
      <c r="Q23" s="24">
        <f>IFERROR(VLOOKUP($C23,Article!$B:$E,5,0),0)</f>
        <v>0</v>
      </c>
      <c r="R23" s="24">
        <f>IFERROR(VLOOKUP($I23,Article!$B:$E,5,0),0)</f>
        <v>0</v>
      </c>
    </row>
    <row r="24" spans="2:18" x14ac:dyDescent="0.25">
      <c r="B24" s="24" t="s">
        <v>14</v>
      </c>
      <c r="C24" s="24">
        <v>30205029</v>
      </c>
      <c r="D24" s="24" t="s">
        <v>115</v>
      </c>
      <c r="E24" s="84">
        <v>0.25</v>
      </c>
      <c r="F24" s="24">
        <v>360</v>
      </c>
      <c r="G24" s="24">
        <v>230</v>
      </c>
      <c r="H24" s="25" t="s">
        <v>13</v>
      </c>
      <c r="I24" s="25">
        <v>30203920</v>
      </c>
      <c r="J24" s="25" t="s">
        <v>111</v>
      </c>
      <c r="K24" s="84">
        <v>0.2</v>
      </c>
      <c r="L24" s="25">
        <v>437</v>
      </c>
      <c r="M24" s="25">
        <v>0</v>
      </c>
      <c r="Q24" s="24">
        <f>IFERROR(VLOOKUP($C24,Article!$B:$E,5,0),0)</f>
        <v>0</v>
      </c>
      <c r="R24" s="24">
        <f>IFERROR(VLOOKUP($I24,Article!$B:$E,5,0),0)</f>
        <v>0</v>
      </c>
    </row>
    <row r="25" spans="2:18" x14ac:dyDescent="0.25">
      <c r="B25" s="24" t="s">
        <v>14</v>
      </c>
      <c r="C25" s="24">
        <v>30203920</v>
      </c>
      <c r="D25" s="24" t="s">
        <v>111</v>
      </c>
      <c r="E25" s="84">
        <v>0.25</v>
      </c>
      <c r="F25" s="24">
        <v>170</v>
      </c>
      <c r="G25" s="24">
        <v>90</v>
      </c>
      <c r="H25" s="25" t="s">
        <v>13</v>
      </c>
      <c r="I25" s="25">
        <v>30200100</v>
      </c>
      <c r="J25" s="25" t="s">
        <v>152</v>
      </c>
      <c r="K25" s="84">
        <v>0.1</v>
      </c>
      <c r="L25" s="25">
        <v>416</v>
      </c>
      <c r="M25" s="25">
        <v>0</v>
      </c>
      <c r="Q25" s="24">
        <f>IFERROR(VLOOKUP($C25,Article!$B:$E,5,0),0)</f>
        <v>0</v>
      </c>
      <c r="R25" s="24">
        <f>IFERROR(VLOOKUP($I25,Article!$B:$E,5,0),0)</f>
        <v>0</v>
      </c>
    </row>
    <row r="26" spans="2:18" x14ac:dyDescent="0.25">
      <c r="B26" s="24" t="s">
        <v>24</v>
      </c>
      <c r="C26" s="24">
        <v>30200100</v>
      </c>
      <c r="D26" s="24" t="s">
        <v>138</v>
      </c>
      <c r="E26" s="84">
        <v>0.33</v>
      </c>
      <c r="F26" s="24">
        <v>1740</v>
      </c>
      <c r="G26" s="24">
        <v>0</v>
      </c>
      <c r="H26" s="25" t="s">
        <v>12</v>
      </c>
      <c r="I26" s="25">
        <v>30203960</v>
      </c>
      <c r="J26" s="25" t="s">
        <v>114</v>
      </c>
      <c r="K26" s="84">
        <v>0.2</v>
      </c>
      <c r="L26" s="25">
        <v>887</v>
      </c>
      <c r="M26" s="25">
        <v>0</v>
      </c>
      <c r="Q26" s="24">
        <f>IFERROR(VLOOKUP($C26,Article!$B:$E,5,0),0)</f>
        <v>0</v>
      </c>
      <c r="R26" s="24">
        <f>IFERROR(VLOOKUP($I26,Article!$B:$E,5,0),0)</f>
        <v>0</v>
      </c>
    </row>
    <row r="27" spans="2:18" x14ac:dyDescent="0.25">
      <c r="B27" s="24" t="s">
        <v>24</v>
      </c>
      <c r="C27" s="24">
        <v>30203960</v>
      </c>
      <c r="D27" s="24" t="s">
        <v>114</v>
      </c>
      <c r="E27" s="84">
        <v>0.33</v>
      </c>
      <c r="F27" s="24">
        <v>540</v>
      </c>
      <c r="G27" s="24">
        <v>0</v>
      </c>
      <c r="H27" s="25" t="s">
        <v>11</v>
      </c>
      <c r="I27" s="25">
        <v>30203919</v>
      </c>
      <c r="J27" s="25" t="s">
        <v>110</v>
      </c>
      <c r="K27" s="84">
        <v>0</v>
      </c>
      <c r="L27" s="25">
        <v>500</v>
      </c>
      <c r="M27" s="25">
        <v>0</v>
      </c>
      <c r="Q27" s="24">
        <f>IFERROR(VLOOKUP($C27,Article!$B:$E,5,0),0)</f>
        <v>0</v>
      </c>
      <c r="R27" s="24">
        <f>IFERROR(VLOOKUP($I27,Article!$B:$E,5,0),0)</f>
        <v>0</v>
      </c>
    </row>
    <row r="28" spans="2:18" x14ac:dyDescent="0.25">
      <c r="B28" s="24" t="s">
        <v>24</v>
      </c>
      <c r="C28" s="24">
        <v>30203919</v>
      </c>
      <c r="D28" s="24" t="s">
        <v>110</v>
      </c>
      <c r="E28" s="84">
        <v>0.12</v>
      </c>
      <c r="F28" s="24">
        <v>2510</v>
      </c>
      <c r="G28" s="24">
        <v>0</v>
      </c>
      <c r="H28" s="25" t="s">
        <v>12</v>
      </c>
      <c r="I28" s="25">
        <v>30200080</v>
      </c>
      <c r="J28" s="25" t="s">
        <v>106</v>
      </c>
      <c r="K28" s="84">
        <v>0</v>
      </c>
      <c r="L28" s="25">
        <v>300</v>
      </c>
      <c r="M28" s="25">
        <v>0</v>
      </c>
      <c r="Q28" s="24">
        <f>IFERROR(VLOOKUP($C28,Article!$B:$E,5,0),0)</f>
        <v>0</v>
      </c>
      <c r="R28" s="24">
        <f>IFERROR(VLOOKUP($I28,Article!$B:$E,5,0),0)</f>
        <v>0</v>
      </c>
    </row>
    <row r="29" spans="2:18" x14ac:dyDescent="0.25">
      <c r="B29" s="24" t="s">
        <v>16</v>
      </c>
      <c r="C29" s="24">
        <v>30200080</v>
      </c>
      <c r="D29" s="24" t="s">
        <v>106</v>
      </c>
      <c r="E29" s="84">
        <v>0.1</v>
      </c>
      <c r="F29" s="24">
        <v>403</v>
      </c>
      <c r="G29" s="24">
        <v>0</v>
      </c>
      <c r="H29" s="25" t="s">
        <v>10</v>
      </c>
      <c r="I29" s="25">
        <v>30203950</v>
      </c>
      <c r="J29" s="25" t="s">
        <v>113</v>
      </c>
      <c r="K29" s="84">
        <v>0</v>
      </c>
      <c r="L29" s="25">
        <v>400</v>
      </c>
      <c r="M29" s="25">
        <v>0</v>
      </c>
      <c r="Q29" s="24">
        <f>IFERROR(VLOOKUP($C29,Article!$B:$E,5,0),0)</f>
        <v>0</v>
      </c>
      <c r="R29" s="24">
        <f>IFERROR(VLOOKUP($I29,Article!$B:$E,5,0),0)</f>
        <v>0</v>
      </c>
    </row>
    <row r="30" spans="2:18" x14ac:dyDescent="0.25">
      <c r="B30" s="24" t="s">
        <v>13</v>
      </c>
      <c r="C30" s="24">
        <v>30203950</v>
      </c>
      <c r="D30" s="24" t="s">
        <v>113</v>
      </c>
      <c r="E30" s="84">
        <v>0.15</v>
      </c>
      <c r="F30" s="24">
        <v>1033</v>
      </c>
      <c r="G30" s="24">
        <v>1200</v>
      </c>
      <c r="H30" s="22" t="s">
        <v>12</v>
      </c>
      <c r="I30" s="22">
        <v>30203910</v>
      </c>
      <c r="J30" s="22" t="s">
        <v>158</v>
      </c>
      <c r="K30" s="83">
        <v>0</v>
      </c>
      <c r="L30" s="22">
        <v>3000</v>
      </c>
      <c r="M30" s="22">
        <v>0</v>
      </c>
      <c r="Q30" s="24">
        <f>IFERROR(VLOOKUP($C30,Article!$B:$E,5,0),0)</f>
        <v>0</v>
      </c>
      <c r="R30" s="24">
        <f>IFERROR(VLOOKUP($I30,Article!$B:$E,5,0),0)</f>
        <v>0</v>
      </c>
    </row>
    <row r="31" spans="2:18" x14ac:dyDescent="0.25">
      <c r="B31" s="24" t="s">
        <v>13</v>
      </c>
      <c r="C31" s="24">
        <v>30203910</v>
      </c>
      <c r="D31" s="24" t="s">
        <v>144</v>
      </c>
      <c r="E31" s="84">
        <v>0.15</v>
      </c>
      <c r="F31" s="24">
        <v>740</v>
      </c>
      <c r="G31" s="24">
        <v>380</v>
      </c>
      <c r="H31" s="22" t="s">
        <v>12</v>
      </c>
      <c r="I31" s="22">
        <v>30218310</v>
      </c>
      <c r="J31" s="22" t="s">
        <v>116</v>
      </c>
      <c r="K31" s="83">
        <v>0</v>
      </c>
      <c r="L31" s="22">
        <v>2500</v>
      </c>
      <c r="M31" s="22">
        <v>0</v>
      </c>
      <c r="Q31" s="24">
        <f>IFERROR(VLOOKUP($C31,Article!$B:$E,5,0),0)</f>
        <v>0</v>
      </c>
      <c r="R31" s="24">
        <f>IFERROR(VLOOKUP($I31,Article!$B:$E,5,0),0)</f>
        <v>0</v>
      </c>
    </row>
    <row r="32" spans="2:18" x14ac:dyDescent="0.25">
      <c r="B32" s="24" t="s">
        <v>12</v>
      </c>
      <c r="C32" s="24">
        <v>30218310</v>
      </c>
      <c r="D32" s="24" t="s">
        <v>116</v>
      </c>
      <c r="E32" s="84">
        <v>0.1</v>
      </c>
      <c r="F32" s="24">
        <v>267</v>
      </c>
      <c r="G32" s="24">
        <v>288</v>
      </c>
      <c r="H32" s="22"/>
      <c r="I32" s="22"/>
      <c r="J32" s="22"/>
      <c r="K32" s="83"/>
      <c r="L32" s="22"/>
      <c r="M32" s="22"/>
      <c r="Q32" s="24">
        <f>IFERROR(VLOOKUP($C32,Article!$B:$E,5,0),0)</f>
        <v>0</v>
      </c>
      <c r="R32" s="24">
        <f>IFERROR(VLOOKUP($I32,Article!$B:$E,5,0),0)</f>
        <v>0</v>
      </c>
    </row>
    <row r="33" spans="2:18" x14ac:dyDescent="0.25">
      <c r="B33" s="24" t="s">
        <v>11</v>
      </c>
      <c r="C33" s="24">
        <v>30203940</v>
      </c>
      <c r="D33" s="24" t="s">
        <v>112</v>
      </c>
      <c r="E33" s="84">
        <v>0.1</v>
      </c>
      <c r="F33" s="24">
        <v>455</v>
      </c>
      <c r="G33" s="24">
        <v>450</v>
      </c>
      <c r="H33" s="22"/>
      <c r="I33" s="22"/>
      <c r="J33" s="22"/>
      <c r="K33" s="83"/>
      <c r="L33" s="22"/>
      <c r="M33" s="22"/>
      <c r="Q33" s="24">
        <f>IFERROR(VLOOKUP($C33,Article!$B:$E,5,0),0)</f>
        <v>0</v>
      </c>
      <c r="R33" s="24">
        <f>IFERROR(VLOOKUP($I33,Article!$B:$E,5,0),0)</f>
        <v>0</v>
      </c>
    </row>
    <row r="34" spans="2:18" x14ac:dyDescent="0.25">
      <c r="B34" s="24" t="s">
        <v>15</v>
      </c>
      <c r="C34" s="24">
        <v>30200110</v>
      </c>
      <c r="D34" s="24" t="s">
        <v>108</v>
      </c>
      <c r="E34" s="84">
        <v>0.1</v>
      </c>
      <c r="F34" s="24">
        <v>364</v>
      </c>
      <c r="G34" s="24">
        <v>630</v>
      </c>
      <c r="H34" s="22"/>
      <c r="I34" s="22"/>
      <c r="J34" s="22"/>
      <c r="K34" s="83"/>
      <c r="L34" s="22"/>
      <c r="M34" s="22"/>
      <c r="Q34" s="24">
        <f>IFERROR(VLOOKUP($C34,Article!$B:$E,5,0),0)</f>
        <v>0</v>
      </c>
      <c r="R34" s="24">
        <f>IFERROR(VLOOKUP($I34,Article!$B:$E,5,0),0)</f>
        <v>0</v>
      </c>
    </row>
    <row r="35" spans="2:18" x14ac:dyDescent="0.25">
      <c r="B35" s="24" t="s">
        <v>7</v>
      </c>
      <c r="C35" s="24">
        <v>30205029</v>
      </c>
      <c r="D35" s="24" t="s">
        <v>115</v>
      </c>
      <c r="E35" s="84">
        <v>0.15</v>
      </c>
      <c r="F35" s="24">
        <v>532</v>
      </c>
      <c r="G35" s="24">
        <v>560</v>
      </c>
      <c r="H35" s="22"/>
      <c r="I35" s="22"/>
      <c r="J35" s="22"/>
      <c r="K35" s="83"/>
      <c r="L35" s="22"/>
      <c r="M35" s="22"/>
      <c r="Q35" s="24">
        <f>IFERROR(VLOOKUP($C35,Article!$B:$E,5,0),0)</f>
        <v>0</v>
      </c>
      <c r="R35" s="24">
        <f>IFERROR(VLOOKUP($I35,Article!$B:$E,5,0),0)</f>
        <v>0</v>
      </c>
    </row>
    <row r="36" spans="2:18" x14ac:dyDescent="0.25">
      <c r="B36" s="24"/>
      <c r="H36" s="22"/>
      <c r="I36" s="22"/>
      <c r="J36" s="22"/>
      <c r="K36" s="83"/>
      <c r="L36" s="22"/>
      <c r="M36" s="22"/>
      <c r="Q36" s="24">
        <f>IFERROR(VLOOKUP($C36,Article!$B:$E,5,0),0)</f>
        <v>0</v>
      </c>
      <c r="R36" s="24">
        <f>IFERROR(VLOOKUP($I36,Article!$B:$E,5,0),0)</f>
        <v>0</v>
      </c>
    </row>
    <row r="37" spans="2:18" x14ac:dyDescent="0.25">
      <c r="B37" s="24"/>
      <c r="H37" s="22"/>
      <c r="I37" s="22"/>
      <c r="J37" s="22"/>
      <c r="K37" s="83"/>
      <c r="L37" s="22"/>
      <c r="M37" s="22"/>
      <c r="Q37" s="24">
        <f>IFERROR(VLOOKUP($C37,Article!$B:$E,5,0),0)</f>
        <v>0</v>
      </c>
      <c r="R37" s="24">
        <f>IFERROR(VLOOKUP($I37,Article!$B:$E,5,0),0)</f>
        <v>0</v>
      </c>
    </row>
    <row r="38" spans="2:18" x14ac:dyDescent="0.25">
      <c r="B38" s="24"/>
      <c r="H38" s="22"/>
      <c r="I38" s="22"/>
      <c r="J38" s="22"/>
      <c r="K38" s="83"/>
      <c r="L38" s="22"/>
      <c r="M38" s="22"/>
      <c r="Q38" s="24">
        <f>IFERROR(VLOOKUP($C38,Article!$B:$E,5,0),0)</f>
        <v>0</v>
      </c>
      <c r="R38" s="24">
        <f>IFERROR(VLOOKUP($I38,Article!$B:$E,5,0),0)</f>
        <v>0</v>
      </c>
    </row>
    <row r="39" spans="2:18" x14ac:dyDescent="0.25">
      <c r="B39" s="24"/>
      <c r="H39" s="22"/>
      <c r="I39" s="22"/>
      <c r="J39" s="22"/>
      <c r="K39" s="83"/>
      <c r="L39" s="22"/>
      <c r="M39" s="22"/>
      <c r="Q39" s="24">
        <f>IFERROR(VLOOKUP($C39,Article!$B:$E,5,0),0)</f>
        <v>0</v>
      </c>
      <c r="R39" s="24">
        <f>IFERROR(VLOOKUP($I39,Article!$B:$E,5,0),0)</f>
        <v>0</v>
      </c>
    </row>
    <row r="40" spans="2:18" x14ac:dyDescent="0.25">
      <c r="B40" s="24"/>
      <c r="H40" s="22"/>
      <c r="I40" s="22"/>
      <c r="J40" s="22"/>
      <c r="K40" s="83"/>
      <c r="L40" s="22"/>
      <c r="M40" s="22"/>
      <c r="Q40" s="24">
        <f>IFERROR(VLOOKUP($C40,Article!$B:$E,5,0),0)</f>
        <v>0</v>
      </c>
      <c r="R40" s="24">
        <f>IFERROR(VLOOKUP($I40,Article!$B:$E,5,0),0)</f>
        <v>0</v>
      </c>
    </row>
    <row r="41" spans="2:18" x14ac:dyDescent="0.25">
      <c r="B41" s="24"/>
      <c r="H41" s="22"/>
      <c r="I41" s="22"/>
      <c r="J41" s="22"/>
      <c r="K41" s="83"/>
      <c r="L41" s="22"/>
      <c r="M41" s="22"/>
      <c r="Q41" s="24">
        <f>IFERROR(VLOOKUP($C41,Article!$B:$E,5,0),0)</f>
        <v>0</v>
      </c>
      <c r="R41" s="24">
        <f>IFERROR(VLOOKUP($I41,Article!$B:$E,5,0),0)</f>
        <v>0</v>
      </c>
    </row>
    <row r="42" spans="2:18" x14ac:dyDescent="0.25">
      <c r="B42" s="24"/>
      <c r="H42" s="22"/>
      <c r="I42" s="22"/>
      <c r="J42" s="22"/>
      <c r="K42" s="83"/>
      <c r="L42" s="22"/>
      <c r="M42" s="22"/>
      <c r="Q42" s="24">
        <f>IFERROR(VLOOKUP($C42,Article!$B:$E,5,0),0)</f>
        <v>0</v>
      </c>
      <c r="R42" s="24">
        <f>IFERROR(VLOOKUP($I42,Article!$B:$E,5,0),0)</f>
        <v>0</v>
      </c>
    </row>
    <row r="43" spans="2:18" x14ac:dyDescent="0.25">
      <c r="B43" s="24"/>
      <c r="H43" s="22"/>
      <c r="I43" s="22"/>
      <c r="J43" s="22"/>
      <c r="K43" s="83"/>
      <c r="L43" s="22"/>
      <c r="M43" s="22"/>
      <c r="Q43" s="24">
        <f>IFERROR(VLOOKUP($C43,Article!$B:$E,5,0),0)</f>
        <v>0</v>
      </c>
      <c r="R43" s="24">
        <f>IFERROR(VLOOKUP($I43,Article!$B:$E,5,0),0)</f>
        <v>0</v>
      </c>
    </row>
    <row r="44" spans="2:18" x14ac:dyDescent="0.25">
      <c r="B44" s="24"/>
      <c r="H44" s="22"/>
      <c r="I44" s="22"/>
      <c r="J44" s="22"/>
      <c r="K44" s="83"/>
      <c r="L44" s="22"/>
      <c r="M44" s="22"/>
      <c r="Q44" s="24">
        <f>IFERROR(VLOOKUP($C44,Article!$B:$E,5,0),0)</f>
        <v>0</v>
      </c>
      <c r="R44" s="24">
        <f>IFERROR(VLOOKUP($I44,Article!$B:$E,5,0),0)</f>
        <v>0</v>
      </c>
    </row>
    <row r="45" spans="2:18" x14ac:dyDescent="0.25">
      <c r="B45" s="24"/>
      <c r="H45" s="22"/>
      <c r="I45" s="22"/>
      <c r="J45" s="22"/>
      <c r="K45" s="83"/>
      <c r="L45" s="22"/>
      <c r="M45" s="22"/>
      <c r="Q45" s="24">
        <f>IFERROR(VLOOKUP($C45,Article!$B:$E,5,0),0)</f>
        <v>0</v>
      </c>
      <c r="R45" s="24">
        <f>IFERROR(VLOOKUP($I45,Article!$B:$E,5,0),0)</f>
        <v>0</v>
      </c>
    </row>
    <row r="46" spans="2:18" x14ac:dyDescent="0.25">
      <c r="B46" s="24"/>
      <c r="H46" s="22"/>
      <c r="I46" s="22"/>
      <c r="J46" s="22"/>
      <c r="K46" s="83"/>
      <c r="L46" s="22"/>
      <c r="M46" s="22"/>
      <c r="Q46" s="24">
        <f>IFERROR(VLOOKUP($C46,Article!$B:$E,5,0),0)</f>
        <v>0</v>
      </c>
      <c r="R46" s="24">
        <f>IFERROR(VLOOKUP($I46,Article!$B:$E,5,0),0)</f>
        <v>0</v>
      </c>
    </row>
    <row r="47" spans="2:18" x14ac:dyDescent="0.25">
      <c r="B47" s="24"/>
      <c r="H47" s="22"/>
      <c r="I47" s="22"/>
      <c r="J47" s="22"/>
      <c r="K47" s="83"/>
      <c r="L47" s="22"/>
      <c r="M47" s="22"/>
      <c r="Q47" s="24">
        <f>IFERROR(VLOOKUP($C47,Article!$B:$E,5,0),0)</f>
        <v>0</v>
      </c>
      <c r="R47" s="24">
        <f>IFERROR(VLOOKUP($I47,Article!$B:$E,5,0),0)</f>
        <v>0</v>
      </c>
    </row>
    <row r="48" spans="2:18" x14ac:dyDescent="0.25">
      <c r="B48" s="24"/>
      <c r="H48" s="22"/>
      <c r="I48" s="22"/>
      <c r="J48" s="22"/>
      <c r="K48" s="83"/>
      <c r="L48" s="22"/>
      <c r="M48" s="22"/>
      <c r="Q48" s="24">
        <f>IFERROR(VLOOKUP($C48,Article!$B:$E,5,0),0)</f>
        <v>0</v>
      </c>
      <c r="R48" s="24">
        <f>IFERROR(VLOOKUP($I48,Article!$B:$E,5,0),0)</f>
        <v>0</v>
      </c>
    </row>
    <row r="49" spans="2:18" x14ac:dyDescent="0.25">
      <c r="B49" s="24"/>
      <c r="H49" s="22"/>
      <c r="I49" s="22"/>
      <c r="J49" s="22"/>
      <c r="K49" s="83"/>
      <c r="L49" s="22"/>
      <c r="M49" s="22"/>
      <c r="Q49" s="24">
        <f>IFERROR(VLOOKUP($C49,Article!$B:$E,5,0),0)</f>
        <v>0</v>
      </c>
      <c r="R49" s="24">
        <f>IFERROR(VLOOKUP($I49,Article!$B:$E,5,0),0)</f>
        <v>0</v>
      </c>
    </row>
    <row r="50" spans="2:18" x14ac:dyDescent="0.25">
      <c r="B50" s="24"/>
      <c r="H50" s="22"/>
      <c r="I50" s="22"/>
      <c r="J50" s="22"/>
      <c r="K50" s="83"/>
      <c r="L50" s="22"/>
      <c r="M50" s="22"/>
      <c r="Q50" s="24">
        <f>IFERROR(VLOOKUP($C50,Article!$B:$E,5,0),0)</f>
        <v>0</v>
      </c>
      <c r="R50" s="24">
        <f>IFERROR(VLOOKUP($I50,Article!$B:$E,5,0),0)</f>
        <v>0</v>
      </c>
    </row>
    <row r="51" spans="2:18" x14ac:dyDescent="0.25">
      <c r="B51" s="24"/>
      <c r="H51" s="22"/>
      <c r="I51" s="22"/>
      <c r="J51" s="22"/>
      <c r="K51" s="83"/>
      <c r="L51" s="22"/>
      <c r="M51" s="22"/>
      <c r="Q51" s="24">
        <f>IFERROR(VLOOKUP($C51,Article!$B:$E,5,0),0)</f>
        <v>0</v>
      </c>
      <c r="R51" s="24">
        <f>IFERROR(VLOOKUP($I51,Article!$B:$E,5,0),0)</f>
        <v>0</v>
      </c>
    </row>
    <row r="52" spans="2:18" x14ac:dyDescent="0.25">
      <c r="B52" s="24"/>
      <c r="H52" s="22"/>
      <c r="I52" s="22"/>
      <c r="J52" s="22"/>
      <c r="K52" s="83"/>
      <c r="L52" s="22"/>
      <c r="M52" s="22"/>
      <c r="Q52" s="24">
        <f>IFERROR(VLOOKUP($C52,Article!$B:$E,5,0),0)</f>
        <v>0</v>
      </c>
      <c r="R52" s="24">
        <f>IFERROR(VLOOKUP($I52,Article!$B:$E,5,0),0)</f>
        <v>0</v>
      </c>
    </row>
    <row r="53" spans="2:18" x14ac:dyDescent="0.25">
      <c r="B53" s="24"/>
      <c r="H53" s="22"/>
      <c r="I53" s="22"/>
      <c r="J53" s="22"/>
      <c r="K53" s="83"/>
      <c r="L53" s="22"/>
      <c r="M53" s="22"/>
      <c r="Q53" s="24">
        <f>IFERROR(VLOOKUP($C53,Article!$B:$E,5,0),0)</f>
        <v>0</v>
      </c>
      <c r="R53" s="24">
        <f>IFERROR(VLOOKUP($I53,Article!$B:$E,5,0),0)</f>
        <v>0</v>
      </c>
    </row>
    <row r="54" spans="2:18" x14ac:dyDescent="0.25">
      <c r="B54" s="24"/>
      <c r="H54" s="22"/>
      <c r="I54" s="22"/>
      <c r="J54" s="22"/>
      <c r="K54" s="83"/>
      <c r="L54" s="22"/>
      <c r="M54" s="22"/>
      <c r="Q54" s="24">
        <f>IFERROR(VLOOKUP($C54,Article!$B:$E,5,0),0)</f>
        <v>0</v>
      </c>
      <c r="R54" s="24">
        <f>IFERROR(VLOOKUP($I54,Article!$B:$E,5,0),0)</f>
        <v>0</v>
      </c>
    </row>
    <row r="55" spans="2:18" x14ac:dyDescent="0.25">
      <c r="B55" s="24"/>
      <c r="H55" s="22"/>
      <c r="I55" s="22"/>
      <c r="J55" s="22"/>
      <c r="K55" s="83"/>
      <c r="L55" s="22"/>
      <c r="M55" s="22"/>
      <c r="Q55" s="24">
        <f>IFERROR(VLOOKUP($C55,Article!$B:$E,5,0),0)</f>
        <v>0</v>
      </c>
      <c r="R55" s="24">
        <f>IFERROR(VLOOKUP($I55,Article!$B:$E,5,0),0)</f>
        <v>0</v>
      </c>
    </row>
    <row r="56" spans="2:18" x14ac:dyDescent="0.25">
      <c r="B56" s="24"/>
      <c r="H56" s="22"/>
      <c r="I56" s="22"/>
      <c r="J56" s="22"/>
      <c r="K56" s="83"/>
      <c r="L56" s="22"/>
      <c r="M56" s="22"/>
      <c r="Q56" s="24">
        <f>IFERROR(VLOOKUP($C56,Article!$B:$E,5,0),0)</f>
        <v>0</v>
      </c>
      <c r="R56" s="24">
        <f>IFERROR(VLOOKUP($I56,Article!$B:$E,5,0),0)</f>
        <v>0</v>
      </c>
    </row>
    <row r="57" spans="2:18" x14ac:dyDescent="0.25">
      <c r="B57" s="24"/>
      <c r="H57" s="22"/>
      <c r="I57" s="22"/>
      <c r="J57" s="22"/>
      <c r="K57" s="83"/>
      <c r="L57" s="22"/>
      <c r="M57" s="22"/>
      <c r="Q57" s="24">
        <f>IFERROR(VLOOKUP($C57,Article!$B:$E,5,0),0)</f>
        <v>0</v>
      </c>
      <c r="R57" s="24">
        <f>IFERROR(VLOOKUP($I57,Article!$B:$E,5,0),0)</f>
        <v>0</v>
      </c>
    </row>
    <row r="58" spans="2:18" x14ac:dyDescent="0.25">
      <c r="B58" s="24"/>
      <c r="H58" s="22"/>
      <c r="I58" s="22"/>
      <c r="J58" s="22"/>
      <c r="K58" s="83"/>
      <c r="L58" s="22"/>
      <c r="M58" s="22"/>
      <c r="Q58" s="24">
        <f>IFERROR(VLOOKUP($C58,Article!$B:$E,5,0),0)</f>
        <v>0</v>
      </c>
      <c r="R58" s="24">
        <f>IFERROR(VLOOKUP($I58,Article!$B:$E,5,0),0)</f>
        <v>0</v>
      </c>
    </row>
    <row r="59" spans="2:18" x14ac:dyDescent="0.25">
      <c r="B59" s="24"/>
      <c r="H59" s="22"/>
      <c r="I59" s="22"/>
      <c r="J59" s="22"/>
      <c r="K59" s="83"/>
      <c r="L59" s="22"/>
      <c r="M59" s="22"/>
      <c r="Q59" s="24">
        <f>IFERROR(VLOOKUP($C59,Article!$B:$E,5,0),0)</f>
        <v>0</v>
      </c>
      <c r="R59" s="24">
        <f>IFERROR(VLOOKUP($I59,Article!$B:$E,5,0),0)</f>
        <v>0</v>
      </c>
    </row>
    <row r="60" spans="2:18" x14ac:dyDescent="0.25">
      <c r="B60" s="24"/>
      <c r="H60" s="22"/>
      <c r="I60" s="22"/>
      <c r="J60" s="22"/>
      <c r="K60" s="83"/>
      <c r="L60" s="22"/>
      <c r="M60" s="22"/>
      <c r="Q60" s="24">
        <f>IFERROR(VLOOKUP($C60,Article!$B:$E,5,0),0)</f>
        <v>0</v>
      </c>
      <c r="R60" s="24">
        <f>IFERROR(VLOOKUP($I60,Article!$B:$E,5,0),0)</f>
        <v>0</v>
      </c>
    </row>
    <row r="61" spans="2:18" x14ac:dyDescent="0.25">
      <c r="B61" s="24"/>
      <c r="H61" s="22"/>
      <c r="I61" s="22"/>
      <c r="J61" s="22"/>
      <c r="K61" s="83"/>
      <c r="L61" s="22"/>
      <c r="M61" s="22"/>
      <c r="Q61" s="24">
        <f>IFERROR(VLOOKUP($C61,Article!$B:$E,5,0),0)</f>
        <v>0</v>
      </c>
      <c r="R61" s="24">
        <f>IFERROR(VLOOKUP($I61,Article!$B:$E,5,0),0)</f>
        <v>0</v>
      </c>
    </row>
    <row r="62" spans="2:18" x14ac:dyDescent="0.25">
      <c r="B62" s="24"/>
      <c r="H62" s="22"/>
      <c r="I62" s="22"/>
      <c r="J62" s="22"/>
      <c r="K62" s="83"/>
      <c r="L62" s="22"/>
      <c r="M62" s="22"/>
      <c r="Q62" s="24">
        <f>IFERROR(VLOOKUP($C62,Article!$B:$E,5,0),0)</f>
        <v>0</v>
      </c>
      <c r="R62" s="24">
        <f>IFERROR(VLOOKUP($I62,Article!$B:$E,5,0),0)</f>
        <v>0</v>
      </c>
    </row>
    <row r="63" spans="2:18" x14ac:dyDescent="0.25">
      <c r="B63" s="24"/>
      <c r="H63" s="22"/>
      <c r="I63" s="22"/>
      <c r="J63" s="22"/>
      <c r="K63" s="83"/>
      <c r="L63" s="22"/>
      <c r="M63" s="22"/>
      <c r="Q63" s="24">
        <f>IFERROR(VLOOKUP($C63,Article!$B:$E,5,0),0)</f>
        <v>0</v>
      </c>
      <c r="R63" s="24">
        <f>IFERROR(VLOOKUP($I63,Article!$B:$E,5,0),0)</f>
        <v>0</v>
      </c>
    </row>
    <row r="64" spans="2:18" x14ac:dyDescent="0.25">
      <c r="B64" s="24"/>
      <c r="H64" s="22"/>
      <c r="I64" s="22"/>
      <c r="J64" s="22"/>
      <c r="K64" s="83"/>
      <c r="L64" s="22"/>
      <c r="M64" s="22"/>
      <c r="Q64" s="24">
        <f>IFERROR(VLOOKUP($C64,Article!$B:$E,5,0),0)</f>
        <v>0</v>
      </c>
      <c r="R64" s="24">
        <f>IFERROR(VLOOKUP($I64,Article!$B:$E,5,0),0)</f>
        <v>0</v>
      </c>
    </row>
    <row r="65" spans="2:18" x14ac:dyDescent="0.25">
      <c r="B65" s="24"/>
      <c r="H65" s="22"/>
      <c r="I65" s="22"/>
      <c r="J65" s="22"/>
      <c r="K65" s="83"/>
      <c r="L65" s="22"/>
      <c r="M65" s="22"/>
      <c r="Q65" s="24">
        <f>IFERROR(VLOOKUP($C65,Article!$B:$E,5,0),0)</f>
        <v>0</v>
      </c>
      <c r="R65" s="24">
        <f>IFERROR(VLOOKUP($I65,Article!$B:$E,5,0),0)</f>
        <v>0</v>
      </c>
    </row>
    <row r="66" spans="2:18" x14ac:dyDescent="0.25">
      <c r="B66" s="24"/>
      <c r="H66" s="22"/>
      <c r="I66" s="22"/>
      <c r="J66" s="22"/>
      <c r="K66" s="83"/>
      <c r="L66" s="22"/>
      <c r="M66" s="22"/>
      <c r="Q66" s="24">
        <f>IFERROR(VLOOKUP($C66,Article!$B:$E,5,0),0)</f>
        <v>0</v>
      </c>
      <c r="R66" s="24">
        <f>IFERROR(VLOOKUP($I66,Article!$B:$E,5,0),0)</f>
        <v>0</v>
      </c>
    </row>
    <row r="67" spans="2:18" x14ac:dyDescent="0.25">
      <c r="B67" s="24"/>
      <c r="H67" s="22"/>
      <c r="I67" s="22"/>
      <c r="J67" s="22"/>
      <c r="K67" s="83"/>
      <c r="L67" s="22"/>
      <c r="M67" s="22"/>
      <c r="Q67" s="24">
        <f>IFERROR(VLOOKUP($C67,Article!$B:$E,5,0),0)</f>
        <v>0</v>
      </c>
      <c r="R67" s="24">
        <f>IFERROR(VLOOKUP($I67,Article!$B:$E,5,0),0)</f>
        <v>0</v>
      </c>
    </row>
    <row r="68" spans="2:18" x14ac:dyDescent="0.25">
      <c r="B68" s="24"/>
      <c r="H68" s="22"/>
      <c r="I68" s="22"/>
      <c r="J68" s="22"/>
      <c r="K68" s="83"/>
      <c r="L68" s="22"/>
      <c r="M68" s="22"/>
      <c r="Q68" s="24">
        <f>IFERROR(VLOOKUP($C68,Article!$B:$E,5,0),0)</f>
        <v>0</v>
      </c>
      <c r="R68" s="24">
        <f>IFERROR(VLOOKUP($I68,Article!$B:$E,5,0),0)</f>
        <v>0</v>
      </c>
    </row>
    <row r="69" spans="2:18" x14ac:dyDescent="0.25">
      <c r="B69" s="24"/>
      <c r="H69" s="22"/>
      <c r="I69" s="22"/>
      <c r="J69" s="22"/>
      <c r="K69" s="83"/>
      <c r="L69" s="22"/>
      <c r="M69" s="22"/>
      <c r="Q69" s="24">
        <f>IFERROR(VLOOKUP($C69,Article!$B:$E,5,0),0)</f>
        <v>0</v>
      </c>
      <c r="R69" s="24">
        <f>IFERROR(VLOOKUP($I69,Article!$B:$E,5,0),0)</f>
        <v>0</v>
      </c>
    </row>
    <row r="70" spans="2:18" x14ac:dyDescent="0.25">
      <c r="B70" s="24"/>
      <c r="H70" s="22"/>
      <c r="I70" s="22"/>
      <c r="J70" s="22"/>
      <c r="K70" s="83"/>
      <c r="L70" s="22"/>
      <c r="M70" s="22"/>
      <c r="Q70" s="24">
        <f>IFERROR(VLOOKUP($C70,Article!$B:$E,5,0),0)</f>
        <v>0</v>
      </c>
      <c r="R70" s="24">
        <f>IFERROR(VLOOKUP($I70,Article!$B:$E,5,0),0)</f>
        <v>0</v>
      </c>
    </row>
    <row r="71" spans="2:18" x14ac:dyDescent="0.25">
      <c r="B71" s="24"/>
      <c r="H71" s="22"/>
      <c r="I71" s="22"/>
      <c r="J71" s="22"/>
      <c r="K71" s="83"/>
      <c r="L71" s="22"/>
      <c r="M71" s="22"/>
      <c r="Q71" s="24">
        <f>IFERROR(VLOOKUP($C71,Article!$B:$E,5,0),0)</f>
        <v>0</v>
      </c>
      <c r="R71" s="24">
        <f>IFERROR(VLOOKUP($I71,Article!$B:$E,5,0),0)</f>
        <v>0</v>
      </c>
    </row>
    <row r="72" spans="2:18" x14ac:dyDescent="0.25">
      <c r="B72" s="24"/>
      <c r="H72" s="22"/>
      <c r="I72" s="22"/>
      <c r="J72" s="22"/>
      <c r="K72" s="83"/>
      <c r="L72" s="22"/>
      <c r="M72" s="22"/>
      <c r="Q72" s="24">
        <f>IFERROR(VLOOKUP($C72,Article!$B:$E,5,0),0)</f>
        <v>0</v>
      </c>
      <c r="R72" s="24">
        <f>IFERROR(VLOOKUP($I72,Article!$B:$E,5,0),0)</f>
        <v>0</v>
      </c>
    </row>
    <row r="73" spans="2:18" x14ac:dyDescent="0.25">
      <c r="B73" s="24"/>
      <c r="H73" s="22"/>
      <c r="I73" s="22"/>
      <c r="J73" s="22"/>
      <c r="K73" s="83"/>
      <c r="L73" s="22"/>
      <c r="M73" s="22"/>
      <c r="Q73" s="24">
        <f>IFERROR(VLOOKUP($C73,Article!$B:$E,5,0),0)</f>
        <v>0</v>
      </c>
      <c r="R73" s="24">
        <f>IFERROR(VLOOKUP($I73,Article!$B:$E,5,0),0)</f>
        <v>0</v>
      </c>
    </row>
    <row r="74" spans="2:18" x14ac:dyDescent="0.25">
      <c r="B74" s="24"/>
      <c r="H74" s="22"/>
      <c r="I74" s="22"/>
      <c r="J74" s="22"/>
      <c r="K74" s="83"/>
      <c r="L74" s="22"/>
      <c r="M74" s="22"/>
      <c r="Q74" s="24">
        <f>IFERROR(VLOOKUP($C74,Article!$B:$E,5,0),0)</f>
        <v>0</v>
      </c>
      <c r="R74" s="24">
        <f>IFERROR(VLOOKUP($I74,Article!$B:$E,5,0),0)</f>
        <v>0</v>
      </c>
    </row>
    <row r="75" spans="2:18" x14ac:dyDescent="0.25">
      <c r="B75" s="24"/>
      <c r="H75" s="22"/>
      <c r="I75" s="22"/>
      <c r="J75" s="22"/>
      <c r="K75" s="83"/>
      <c r="L75" s="22"/>
      <c r="M75" s="22"/>
      <c r="Q75" s="24">
        <f>IFERROR(VLOOKUP($C75,Article!$B:$E,5,0),0)</f>
        <v>0</v>
      </c>
      <c r="R75" s="24">
        <f>IFERROR(VLOOKUP($I75,Article!$B:$E,5,0),0)</f>
        <v>0</v>
      </c>
    </row>
    <row r="76" spans="2:18" x14ac:dyDescent="0.25">
      <c r="B76" s="24"/>
      <c r="H76" s="22"/>
      <c r="I76" s="22"/>
      <c r="J76" s="22"/>
      <c r="K76" s="83"/>
      <c r="L76" s="22"/>
      <c r="M76" s="22"/>
      <c r="Q76" s="24">
        <f>IFERROR(VLOOKUP($C76,Article!$B:$E,5,0),0)</f>
        <v>0</v>
      </c>
      <c r="R76" s="24">
        <f>IFERROR(VLOOKUP($I76,Article!$B:$E,5,0),0)</f>
        <v>0</v>
      </c>
    </row>
    <row r="77" spans="2:18" x14ac:dyDescent="0.25">
      <c r="B77" s="24"/>
      <c r="H77" s="22"/>
      <c r="I77" s="22"/>
      <c r="J77" s="22"/>
      <c r="K77" s="83"/>
      <c r="L77" s="22"/>
      <c r="M77" s="22"/>
      <c r="Q77" s="24">
        <f>IFERROR(VLOOKUP($C77,Article!$B:$E,5,0),0)</f>
        <v>0</v>
      </c>
      <c r="R77" s="24">
        <f>IFERROR(VLOOKUP($I77,Article!$B:$E,5,0),0)</f>
        <v>0</v>
      </c>
    </row>
    <row r="78" spans="2:18" x14ac:dyDescent="0.25">
      <c r="B78" s="24"/>
      <c r="H78" s="22"/>
      <c r="I78" s="22"/>
      <c r="J78" s="22"/>
      <c r="K78" s="83"/>
      <c r="L78" s="22"/>
      <c r="M78" s="22"/>
      <c r="Q78" s="24">
        <f>IFERROR(VLOOKUP($C78,Article!$B:$E,5,0),0)</f>
        <v>0</v>
      </c>
      <c r="R78" s="24">
        <f>IFERROR(VLOOKUP($I78,Article!$B:$E,5,0),0)</f>
        <v>0</v>
      </c>
    </row>
    <row r="79" spans="2:18" x14ac:dyDescent="0.25">
      <c r="B79" s="24"/>
      <c r="H79" s="22"/>
      <c r="I79" s="22"/>
      <c r="J79" s="22"/>
      <c r="K79" s="83"/>
      <c r="L79" s="22"/>
      <c r="M79" s="22"/>
      <c r="Q79" s="24">
        <f>IFERROR(VLOOKUP($C79,Article!$B:$E,5,0),0)</f>
        <v>0</v>
      </c>
      <c r="R79" s="24">
        <f>IFERROR(VLOOKUP($I79,Article!$B:$E,5,0),0)</f>
        <v>0</v>
      </c>
    </row>
    <row r="80" spans="2:18" x14ac:dyDescent="0.25">
      <c r="B80" s="24"/>
      <c r="H80" s="22"/>
      <c r="I80" s="22"/>
      <c r="J80" s="22"/>
      <c r="K80" s="83"/>
      <c r="L80" s="22"/>
      <c r="M80" s="22"/>
      <c r="Q80" s="24">
        <f>IFERROR(VLOOKUP($C80,Article!$B:$E,5,0),0)</f>
        <v>0</v>
      </c>
      <c r="R80" s="24">
        <f>IFERROR(VLOOKUP($I80,Article!$B:$E,5,0),0)</f>
        <v>0</v>
      </c>
    </row>
    <row r="81" spans="2:18" x14ac:dyDescent="0.25">
      <c r="B81" s="24"/>
      <c r="H81" s="22"/>
      <c r="I81" s="22"/>
      <c r="J81" s="22"/>
      <c r="K81" s="83"/>
      <c r="L81" s="22"/>
      <c r="M81" s="22"/>
      <c r="Q81" s="24">
        <f>IFERROR(VLOOKUP($C81,Article!$B:$E,5,0),0)</f>
        <v>0</v>
      </c>
      <c r="R81" s="24">
        <f>IFERROR(VLOOKUP($I81,Article!$B:$E,5,0),0)</f>
        <v>0</v>
      </c>
    </row>
    <row r="82" spans="2:18" x14ac:dyDescent="0.25">
      <c r="B82" s="24"/>
      <c r="H82" s="22"/>
      <c r="I82" s="22"/>
      <c r="J82" s="22"/>
      <c r="K82" s="83"/>
      <c r="L82" s="22"/>
      <c r="M82" s="22"/>
      <c r="Q82" s="24">
        <f>IFERROR(VLOOKUP($C82,Article!$B:$E,5,0),0)</f>
        <v>0</v>
      </c>
      <c r="R82" s="24">
        <f>IFERROR(VLOOKUP($I82,Article!$B:$E,5,0),0)</f>
        <v>0</v>
      </c>
    </row>
    <row r="83" spans="2:18" x14ac:dyDescent="0.25">
      <c r="B83" s="24"/>
      <c r="H83" s="22"/>
      <c r="I83" s="22"/>
      <c r="J83" s="22"/>
      <c r="K83" s="83"/>
      <c r="L83" s="22"/>
      <c r="M83" s="22"/>
      <c r="Q83" s="24">
        <f>IFERROR(VLOOKUP($C83,Article!$B:$E,5,0),0)</f>
        <v>0</v>
      </c>
      <c r="R83" s="24">
        <f>IFERROR(VLOOKUP($I83,Article!$B:$E,5,0),0)</f>
        <v>0</v>
      </c>
    </row>
    <row r="84" spans="2:18" x14ac:dyDescent="0.25">
      <c r="B84" s="24"/>
      <c r="H84" s="22"/>
      <c r="I84" s="22"/>
      <c r="J84" s="22"/>
      <c r="K84" s="83"/>
      <c r="L84" s="22"/>
      <c r="M84" s="22"/>
      <c r="Q84" s="24">
        <f>IFERROR(VLOOKUP($C84,Article!$B:$E,5,0),0)</f>
        <v>0</v>
      </c>
      <c r="R84" s="24">
        <f>IFERROR(VLOOKUP($I84,Article!$B:$E,5,0),0)</f>
        <v>0</v>
      </c>
    </row>
    <row r="85" spans="2:18" x14ac:dyDescent="0.25">
      <c r="B85" s="24"/>
      <c r="H85" s="22"/>
      <c r="I85" s="22"/>
      <c r="J85" s="22"/>
      <c r="K85" s="83"/>
      <c r="L85" s="22"/>
      <c r="M85" s="22"/>
      <c r="Q85" s="24">
        <f>IFERROR(VLOOKUP($C85,Article!$B:$E,5,0),0)</f>
        <v>0</v>
      </c>
      <c r="R85" s="24">
        <f>IFERROR(VLOOKUP($I85,Article!$B:$E,5,0),0)</f>
        <v>0</v>
      </c>
    </row>
    <row r="86" spans="2:18" x14ac:dyDescent="0.25">
      <c r="B86" s="24"/>
      <c r="H86" s="22"/>
      <c r="I86" s="22"/>
      <c r="J86" s="22"/>
      <c r="K86" s="83"/>
      <c r="L86" s="22"/>
      <c r="M86" s="22"/>
      <c r="Q86" s="24">
        <f>IFERROR(VLOOKUP($C86,Article!$B:$E,5,0),0)</f>
        <v>0</v>
      </c>
      <c r="R86" s="24">
        <f>IFERROR(VLOOKUP($I86,Article!$B:$E,5,0),0)</f>
        <v>0</v>
      </c>
    </row>
    <row r="87" spans="2:18" x14ac:dyDescent="0.25">
      <c r="B87" s="24"/>
      <c r="H87" s="22"/>
      <c r="I87" s="22"/>
      <c r="J87" s="22"/>
      <c r="K87" s="83"/>
      <c r="L87" s="22"/>
      <c r="M87" s="22"/>
      <c r="Q87" s="24">
        <f>IFERROR(VLOOKUP($C87,Article!$B:$E,5,0),0)</f>
        <v>0</v>
      </c>
      <c r="R87" s="24">
        <f>IFERROR(VLOOKUP($I87,Article!$B:$E,5,0),0)</f>
        <v>0</v>
      </c>
    </row>
    <row r="88" spans="2:18" x14ac:dyDescent="0.25">
      <c r="B88" s="24"/>
      <c r="H88" s="25"/>
      <c r="J88" s="25"/>
      <c r="L88" s="25"/>
      <c r="M88" s="25"/>
      <c r="Q88" s="24">
        <f>IFERROR(VLOOKUP($C88,Article!$B:$E,5,0),0)</f>
        <v>0</v>
      </c>
      <c r="R88" s="24">
        <f>IFERROR(VLOOKUP($I88,Article!$B:$E,5,0),0)</f>
        <v>0</v>
      </c>
    </row>
    <row r="89" spans="2:18" x14ac:dyDescent="0.25">
      <c r="B89" s="24"/>
      <c r="H89" s="25"/>
      <c r="J89" s="25"/>
      <c r="L89" s="25"/>
      <c r="M89" s="25"/>
      <c r="Q89" s="24">
        <f>IFERROR(VLOOKUP($C89,Article!$B:$E,5,0),0)</f>
        <v>0</v>
      </c>
      <c r="R89" s="24">
        <f>IFERROR(VLOOKUP($I89,Article!$B:$E,5,0),0)</f>
        <v>0</v>
      </c>
    </row>
    <row r="90" spans="2:18" x14ac:dyDescent="0.25">
      <c r="B90" s="24"/>
      <c r="H90" s="25"/>
      <c r="J90" s="25"/>
      <c r="L90" s="25"/>
      <c r="M90" s="25"/>
      <c r="Q90" s="24">
        <f>IFERROR(VLOOKUP($C90,Article!$B:$E,5,0),0)</f>
        <v>0</v>
      </c>
      <c r="R90" s="24">
        <f>IFERROR(VLOOKUP($I90,Article!$B:$E,5,0),0)</f>
        <v>0</v>
      </c>
    </row>
    <row r="91" spans="2:18" x14ac:dyDescent="0.25">
      <c r="B91" s="24"/>
      <c r="H91" s="25"/>
      <c r="J91" s="25"/>
      <c r="L91" s="25"/>
      <c r="M91" s="25"/>
      <c r="Q91" s="24">
        <f>IFERROR(VLOOKUP($C91,Article!$B:$E,5,0),0)</f>
        <v>0</v>
      </c>
      <c r="R91" s="24">
        <f>IFERROR(VLOOKUP($I91,Article!$B:$E,5,0),0)</f>
        <v>0</v>
      </c>
    </row>
    <row r="92" spans="2:18" x14ac:dyDescent="0.25">
      <c r="B92" s="24"/>
      <c r="H92" s="25"/>
      <c r="J92" s="25"/>
      <c r="L92" s="25"/>
      <c r="M92" s="25"/>
      <c r="Q92" s="24">
        <f>IFERROR(VLOOKUP($C92,Article!$B:$E,5,0),0)</f>
        <v>0</v>
      </c>
      <c r="R92" s="24">
        <f>IFERROR(VLOOKUP($I92,Article!$B:$E,5,0),0)</f>
        <v>0</v>
      </c>
    </row>
    <row r="93" spans="2:18" x14ac:dyDescent="0.25">
      <c r="B93" s="24"/>
      <c r="H93" s="25"/>
      <c r="J93" s="25"/>
      <c r="L93" s="25"/>
      <c r="M93" s="25"/>
      <c r="Q93" s="24">
        <f>IFERROR(VLOOKUP($C93,Article!$B:$E,5,0),0)</f>
        <v>0</v>
      </c>
      <c r="R93" s="24">
        <f>IFERROR(VLOOKUP($I93,Article!$B:$E,5,0),0)</f>
        <v>0</v>
      </c>
    </row>
    <row r="94" spans="2:18" x14ac:dyDescent="0.25">
      <c r="B94" s="24"/>
      <c r="H94" s="25"/>
      <c r="J94" s="25"/>
      <c r="L94" s="25"/>
      <c r="M94" s="25"/>
      <c r="Q94" s="24">
        <f>IFERROR(VLOOKUP($C94,Article!$B:$E,5,0),0)</f>
        <v>0</v>
      </c>
      <c r="R94" s="24">
        <f>IFERROR(VLOOKUP($I94,Article!$B:$E,5,0),0)</f>
        <v>0</v>
      </c>
    </row>
    <row r="95" spans="2:18" x14ac:dyDescent="0.25">
      <c r="B95" s="24"/>
      <c r="H95" s="25"/>
      <c r="J95" s="25"/>
      <c r="L95" s="25"/>
      <c r="M95" s="25"/>
      <c r="Q95" s="24">
        <f>IFERROR(VLOOKUP($C95,Article!$B:$E,5,0),0)</f>
        <v>0</v>
      </c>
      <c r="R95" s="24">
        <f>IFERROR(VLOOKUP($I95,Article!$B:$E,5,0),0)</f>
        <v>0</v>
      </c>
    </row>
    <row r="96" spans="2:18" x14ac:dyDescent="0.25">
      <c r="B96" s="24"/>
      <c r="H96" s="25"/>
      <c r="J96" s="25"/>
      <c r="L96" s="25"/>
      <c r="M96" s="25"/>
      <c r="Q96" s="24">
        <f>IFERROR(VLOOKUP($C96,Article!$B:$E,5,0),0)</f>
        <v>0</v>
      </c>
      <c r="R96" s="24">
        <f>IFERROR(VLOOKUP($I96,Article!$B:$E,5,0),0)</f>
        <v>0</v>
      </c>
    </row>
    <row r="97" spans="2:18" x14ac:dyDescent="0.25">
      <c r="B97" s="24"/>
      <c r="H97" s="22"/>
      <c r="I97" s="22"/>
      <c r="J97" s="22"/>
      <c r="K97" s="83"/>
      <c r="L97" s="22"/>
      <c r="M97" s="22"/>
      <c r="Q97" s="24">
        <f>IFERROR(VLOOKUP($C97,Article!$B:$E,5,0),0)</f>
        <v>0</v>
      </c>
      <c r="R97" s="24">
        <f>IFERROR(VLOOKUP($I97,Article!$B:$E,5,0),0)</f>
        <v>0</v>
      </c>
    </row>
    <row r="98" spans="2:18" x14ac:dyDescent="0.25">
      <c r="B98" s="24"/>
      <c r="H98" s="22"/>
      <c r="I98" s="22"/>
      <c r="J98" s="22"/>
      <c r="K98" s="83"/>
      <c r="L98" s="22"/>
      <c r="M98" s="22"/>
      <c r="Q98" s="24">
        <f>IFERROR(VLOOKUP($C98,Article!$B:$E,5,0),0)</f>
        <v>0</v>
      </c>
      <c r="R98" s="24">
        <f>IFERROR(VLOOKUP($I98,Article!$B:$E,5,0),0)</f>
        <v>0</v>
      </c>
    </row>
    <row r="99" spans="2:18" x14ac:dyDescent="0.25">
      <c r="B99" s="24"/>
      <c r="H99" s="22"/>
      <c r="I99" s="22"/>
      <c r="J99" s="22"/>
      <c r="K99" s="83"/>
      <c r="L99" s="22"/>
      <c r="M99" s="22"/>
      <c r="Q99" s="24">
        <f>IFERROR(VLOOKUP($C99,Article!$B:$E,5,0),0)</f>
        <v>0</v>
      </c>
      <c r="R99" s="24">
        <f>IFERROR(VLOOKUP($I99,Article!$B:$E,5,0),0)</f>
        <v>0</v>
      </c>
    </row>
    <row r="100" spans="2:18" x14ac:dyDescent="0.25">
      <c r="B100" s="24"/>
      <c r="H100" s="22"/>
      <c r="I100" s="22"/>
      <c r="J100" s="22"/>
      <c r="K100" s="83"/>
      <c r="L100" s="22"/>
      <c r="M100" s="22"/>
      <c r="Q100" s="24">
        <f>IFERROR(VLOOKUP($C100,Article!$B:$E,5,0),0)</f>
        <v>0</v>
      </c>
      <c r="R100" s="24">
        <f>IFERROR(VLOOKUP($I100,Article!$B:$E,5,0),0)</f>
        <v>0</v>
      </c>
    </row>
    <row r="101" spans="2:18" x14ac:dyDescent="0.25">
      <c r="B101" s="24"/>
      <c r="H101" s="22"/>
      <c r="I101" s="22"/>
      <c r="J101" s="22"/>
      <c r="K101" s="83"/>
      <c r="L101" s="22"/>
      <c r="M101" s="22"/>
      <c r="Q101" s="24">
        <f>IFERROR(VLOOKUP($C101,Article!$B:$E,5,0),0)</f>
        <v>0</v>
      </c>
      <c r="R101" s="24">
        <f>IFERROR(VLOOKUP($I101,Article!$B:$E,5,0),0)</f>
        <v>0</v>
      </c>
    </row>
    <row r="102" spans="2:18" x14ac:dyDescent="0.25">
      <c r="B102" s="24"/>
      <c r="H102" s="22"/>
      <c r="I102" s="22"/>
      <c r="J102" s="22"/>
      <c r="K102" s="83"/>
      <c r="L102" s="22"/>
      <c r="M102" s="22"/>
      <c r="Q102" s="24">
        <f>IFERROR(VLOOKUP($C102,Article!$B:$E,5,0),0)</f>
        <v>0</v>
      </c>
      <c r="R102" s="24">
        <f>IFERROR(VLOOKUP($I102,Article!$B:$E,5,0),0)</f>
        <v>0</v>
      </c>
    </row>
    <row r="103" spans="2:18" x14ac:dyDescent="0.25">
      <c r="B103" s="24"/>
      <c r="H103" s="22"/>
      <c r="I103" s="22"/>
      <c r="J103" s="22"/>
      <c r="K103" s="83"/>
      <c r="L103" s="22"/>
      <c r="M103" s="22"/>
      <c r="Q103" s="24">
        <f>IFERROR(VLOOKUP($C103,Article!$B:$E,5,0),0)</f>
        <v>0</v>
      </c>
      <c r="R103" s="24">
        <f>IFERROR(VLOOKUP($I103,Article!$B:$E,5,0),0)</f>
        <v>0</v>
      </c>
    </row>
    <row r="104" spans="2:18" x14ac:dyDescent="0.25">
      <c r="B104" s="24"/>
      <c r="H104" s="22"/>
      <c r="I104" s="22"/>
      <c r="J104" s="22"/>
      <c r="K104" s="83"/>
      <c r="L104" s="22"/>
      <c r="M104" s="22"/>
      <c r="Q104" s="24">
        <f>IFERROR(VLOOKUP($C104,Article!$B:$E,5,0),0)</f>
        <v>0</v>
      </c>
      <c r="R104" s="24">
        <f>IFERROR(VLOOKUP($I104,Article!$B:$E,5,0),0)</f>
        <v>0</v>
      </c>
    </row>
    <row r="105" spans="2:18" x14ac:dyDescent="0.25">
      <c r="B105" s="24"/>
      <c r="H105" s="25"/>
      <c r="J105" s="25"/>
      <c r="L105" s="25"/>
      <c r="M105" s="25"/>
      <c r="Q105" s="24">
        <f>IFERROR(VLOOKUP($C105,Article!$B:$E,5,0),0)</f>
        <v>0</v>
      </c>
      <c r="R105" s="24">
        <f>IFERROR(VLOOKUP($I105,Article!$B:$E,5,0),0)</f>
        <v>0</v>
      </c>
    </row>
    <row r="106" spans="2:18" x14ac:dyDescent="0.25">
      <c r="B106" s="24"/>
      <c r="H106" s="25"/>
      <c r="J106" s="25"/>
      <c r="L106" s="25"/>
      <c r="M106" s="25"/>
      <c r="Q106" s="24">
        <f>IFERROR(VLOOKUP($C106,Article!$B:$E,5,0),0)</f>
        <v>0</v>
      </c>
      <c r="R106" s="24">
        <f>IFERROR(VLOOKUP($I106,Article!$B:$E,5,0),0)</f>
        <v>0</v>
      </c>
    </row>
    <row r="107" spans="2:18" x14ac:dyDescent="0.25">
      <c r="B107" s="24"/>
      <c r="H107" s="25"/>
      <c r="J107" s="25"/>
      <c r="L107" s="25"/>
      <c r="M107" s="25"/>
      <c r="Q107" s="24">
        <f>IFERROR(VLOOKUP($C107,Article!$B:$E,5,0),0)</f>
        <v>0</v>
      </c>
      <c r="R107" s="24">
        <f>IFERROR(VLOOKUP($I107,Article!$B:$E,5,0),0)</f>
        <v>0</v>
      </c>
    </row>
    <row r="108" spans="2:18" x14ac:dyDescent="0.25">
      <c r="B108" s="24"/>
      <c r="H108" s="25"/>
      <c r="J108" s="25"/>
      <c r="L108" s="25"/>
      <c r="M108" s="25"/>
      <c r="Q108" s="24">
        <f>IFERROR(VLOOKUP($C108,Article!$B:$E,5,0),0)</f>
        <v>0</v>
      </c>
      <c r="R108" s="24">
        <f>IFERROR(VLOOKUP($I108,Article!$B:$E,5,0),0)</f>
        <v>0</v>
      </c>
    </row>
    <row r="109" spans="2:18" x14ac:dyDescent="0.25">
      <c r="B109" s="24"/>
      <c r="H109" s="25"/>
      <c r="J109" s="25"/>
      <c r="L109" s="25"/>
      <c r="M109" s="25"/>
      <c r="Q109" s="24">
        <f>IFERROR(VLOOKUP($C109,Article!$B:$E,5,0),0)</f>
        <v>0</v>
      </c>
      <c r="R109" s="24">
        <f>IFERROR(VLOOKUP($I109,Article!$B:$E,5,0),0)</f>
        <v>0</v>
      </c>
    </row>
    <row r="110" spans="2:18" x14ac:dyDescent="0.25">
      <c r="B110" s="24"/>
      <c r="H110" s="25"/>
      <c r="J110" s="25"/>
      <c r="L110" s="25"/>
      <c r="M110" s="25"/>
      <c r="Q110" s="24">
        <f>IFERROR(VLOOKUP($C110,Article!$B:$E,5,0),0)</f>
        <v>0</v>
      </c>
      <c r="R110" s="24">
        <f>IFERROR(VLOOKUP($I110,Article!$B:$E,5,0),0)</f>
        <v>0</v>
      </c>
    </row>
    <row r="111" spans="2:18" x14ac:dyDescent="0.25">
      <c r="B111" s="24"/>
      <c r="H111" s="25"/>
      <c r="J111" s="25"/>
      <c r="L111" s="25"/>
      <c r="M111" s="25"/>
      <c r="Q111" s="24">
        <f>IFERROR(VLOOKUP($C111,Article!$B:$E,5,0),0)</f>
        <v>0</v>
      </c>
      <c r="R111" s="24">
        <f>IFERROR(VLOOKUP($I111,Article!$B:$E,5,0),0)</f>
        <v>0</v>
      </c>
    </row>
    <row r="112" spans="2:18" x14ac:dyDescent="0.25">
      <c r="B112" s="24"/>
      <c r="H112" s="25"/>
      <c r="J112" s="25"/>
      <c r="L112" s="25"/>
      <c r="M112" s="25"/>
      <c r="Q112" s="24">
        <f>IFERROR(VLOOKUP($C112,Article!$B:$E,5,0),0)</f>
        <v>0</v>
      </c>
      <c r="R112" s="24">
        <f>IFERROR(VLOOKUP($I112,Article!$B:$E,5,0),0)</f>
        <v>0</v>
      </c>
    </row>
    <row r="113" spans="2:18" x14ac:dyDescent="0.25">
      <c r="B113" s="24"/>
      <c r="H113" s="25"/>
      <c r="J113" s="25"/>
      <c r="L113" s="25"/>
      <c r="M113" s="25"/>
      <c r="Q113" s="24">
        <f>IFERROR(VLOOKUP($C113,Article!$B:$E,5,0),0)</f>
        <v>0</v>
      </c>
      <c r="R113" s="24">
        <f>IFERROR(VLOOKUP($I113,Article!$B:$E,5,0),0)</f>
        <v>0</v>
      </c>
    </row>
    <row r="114" spans="2:18" x14ac:dyDescent="0.25">
      <c r="B114" s="24"/>
      <c r="H114" s="25"/>
      <c r="J114" s="25"/>
      <c r="L114" s="25"/>
      <c r="M114" s="25"/>
      <c r="Q114" s="24">
        <f>IFERROR(VLOOKUP($C114,Article!$B:$E,5,0),0)</f>
        <v>0</v>
      </c>
      <c r="R114" s="24">
        <f>IFERROR(VLOOKUP($I114,Article!$B:$E,5,0),0)</f>
        <v>0</v>
      </c>
    </row>
    <row r="115" spans="2:18" x14ac:dyDescent="0.25">
      <c r="B115" s="24"/>
      <c r="H115" s="25"/>
      <c r="J115" s="25"/>
      <c r="L115" s="25"/>
      <c r="M115" s="25"/>
      <c r="Q115" s="24">
        <f>IFERROR(VLOOKUP($C115,Article!$B:$E,5,0),0)</f>
        <v>0</v>
      </c>
      <c r="R115" s="24">
        <f>IFERROR(VLOOKUP($I115,Article!$B:$E,5,0),0)</f>
        <v>0</v>
      </c>
    </row>
    <row r="116" spans="2:18" x14ac:dyDescent="0.25">
      <c r="B116" s="24"/>
      <c r="H116" s="25"/>
      <c r="J116" s="25"/>
      <c r="L116" s="25"/>
      <c r="M116" s="25"/>
      <c r="Q116" s="24">
        <f>IFERROR(VLOOKUP($C116,Article!$B:$E,5,0),0)</f>
        <v>0</v>
      </c>
      <c r="R116" s="24">
        <f>IFERROR(VLOOKUP($I116,Article!$B:$E,5,0),0)</f>
        <v>0</v>
      </c>
    </row>
    <row r="117" spans="2:18" x14ac:dyDescent="0.25">
      <c r="B117" s="24"/>
      <c r="H117" s="22"/>
      <c r="I117" s="22"/>
      <c r="J117" s="22"/>
      <c r="K117" s="83"/>
      <c r="L117" s="22"/>
      <c r="M117" s="22"/>
      <c r="Q117" s="24">
        <f>IFERROR(VLOOKUP($C117,Article!$B:$E,5,0),0)</f>
        <v>0</v>
      </c>
      <c r="R117" s="24">
        <f>IFERROR(VLOOKUP($I117,Article!$B:$E,5,0),0)</f>
        <v>0</v>
      </c>
    </row>
    <row r="118" spans="2:18" x14ac:dyDescent="0.25">
      <c r="B118" s="24"/>
      <c r="H118" s="22"/>
      <c r="I118" s="22"/>
      <c r="J118" s="22"/>
      <c r="K118" s="83"/>
      <c r="L118" s="22"/>
      <c r="M118" s="22"/>
      <c r="Q118" s="24">
        <f>IFERROR(VLOOKUP($C118,Article!$B:$E,5,0),0)</f>
        <v>0</v>
      </c>
      <c r="R118" s="24">
        <f>IFERROR(VLOOKUP($I118,Article!$B:$E,5,0),0)</f>
        <v>0</v>
      </c>
    </row>
    <row r="119" spans="2:18" x14ac:dyDescent="0.25">
      <c r="B119" s="24"/>
      <c r="H119" s="22"/>
      <c r="I119" s="22"/>
      <c r="J119" s="22"/>
      <c r="K119" s="83"/>
      <c r="L119" s="22"/>
      <c r="M119" s="22"/>
      <c r="Q119" s="24">
        <f>IFERROR(VLOOKUP($C119,Article!$B:$E,5,0),0)</f>
        <v>0</v>
      </c>
      <c r="R119" s="24">
        <f>IFERROR(VLOOKUP($I119,Article!$B:$E,5,0),0)</f>
        <v>0</v>
      </c>
    </row>
    <row r="120" spans="2:18" x14ac:dyDescent="0.25">
      <c r="B120" s="24"/>
      <c r="H120" s="22"/>
      <c r="I120" s="22"/>
      <c r="J120" s="22"/>
      <c r="K120" s="83"/>
      <c r="L120" s="22"/>
      <c r="M120" s="22"/>
      <c r="Q120" s="24">
        <f>IFERROR(VLOOKUP($C120,Article!$B:$E,5,0),0)</f>
        <v>0</v>
      </c>
      <c r="R120" s="24">
        <f>IFERROR(VLOOKUP($I120,Article!$B:$E,5,0),0)</f>
        <v>0</v>
      </c>
    </row>
    <row r="121" spans="2:18" x14ac:dyDescent="0.25">
      <c r="B121" s="24"/>
      <c r="H121" s="22"/>
      <c r="I121" s="22"/>
      <c r="J121" s="22"/>
      <c r="K121" s="83"/>
      <c r="L121" s="22"/>
      <c r="M121" s="22"/>
      <c r="Q121" s="24">
        <f>IFERROR(VLOOKUP($C121,Article!$B:$E,5,0),0)</f>
        <v>0</v>
      </c>
      <c r="R121" s="24">
        <f>IFERROR(VLOOKUP($I121,Article!$B:$E,5,0),0)</f>
        <v>0</v>
      </c>
    </row>
    <row r="122" spans="2:18" x14ac:dyDescent="0.25">
      <c r="B122" s="24"/>
      <c r="H122" s="22"/>
      <c r="I122" s="22"/>
      <c r="J122" s="22"/>
      <c r="K122" s="83"/>
      <c r="L122" s="22"/>
      <c r="M122" s="22"/>
      <c r="Q122" s="24">
        <f>IFERROR(VLOOKUP($C122,Article!$B:$E,5,0),0)</f>
        <v>0</v>
      </c>
      <c r="R122" s="24">
        <f>IFERROR(VLOOKUP($I122,Article!$B:$E,5,0),0)</f>
        <v>0</v>
      </c>
    </row>
    <row r="123" spans="2:18" x14ac:dyDescent="0.25">
      <c r="B123" s="24"/>
      <c r="H123" s="22"/>
      <c r="I123" s="22"/>
      <c r="J123" s="22"/>
      <c r="K123" s="83"/>
      <c r="L123" s="22"/>
      <c r="M123" s="22"/>
      <c r="Q123" s="24">
        <f>IFERROR(VLOOKUP($C123,Article!$B:$E,5,0),0)</f>
        <v>0</v>
      </c>
      <c r="R123" s="24">
        <f>IFERROR(VLOOKUP($I123,Article!$B:$E,5,0),0)</f>
        <v>0</v>
      </c>
    </row>
    <row r="124" spans="2:18" x14ac:dyDescent="0.25">
      <c r="B124" s="24"/>
      <c r="H124" s="22"/>
      <c r="I124" s="22"/>
      <c r="J124" s="22"/>
      <c r="K124" s="83"/>
      <c r="L124" s="22"/>
      <c r="M124" s="22"/>
      <c r="Q124" s="24">
        <f>IFERROR(VLOOKUP($C124,Article!$B:$E,5,0),0)</f>
        <v>0</v>
      </c>
      <c r="R124" s="24">
        <f>IFERROR(VLOOKUP($I124,Article!$B:$E,5,0),0)</f>
        <v>0</v>
      </c>
    </row>
    <row r="125" spans="2:18" x14ac:dyDescent="0.25">
      <c r="B125" s="24"/>
      <c r="H125" s="22"/>
      <c r="I125" s="22"/>
      <c r="J125" s="22"/>
      <c r="K125" s="83"/>
      <c r="L125" s="22"/>
      <c r="M125" s="22"/>
      <c r="Q125" s="24">
        <f>IFERROR(VLOOKUP($C125,Article!$B:$E,5,0),0)</f>
        <v>0</v>
      </c>
      <c r="R125" s="24">
        <f>IFERROR(VLOOKUP($I125,Article!$B:$E,5,0),0)</f>
        <v>0</v>
      </c>
    </row>
    <row r="126" spans="2:18" x14ac:dyDescent="0.25">
      <c r="B126" s="24"/>
      <c r="H126" s="22"/>
      <c r="I126" s="22"/>
      <c r="J126" s="22"/>
      <c r="K126" s="83"/>
      <c r="L126" s="22"/>
      <c r="M126" s="22"/>
      <c r="Q126" s="24">
        <f>IFERROR(VLOOKUP($C126,Article!$B:$E,5,0),0)</f>
        <v>0</v>
      </c>
      <c r="R126" s="24">
        <f>IFERROR(VLOOKUP($I126,Article!$B:$E,5,0),0)</f>
        <v>0</v>
      </c>
    </row>
    <row r="127" spans="2:18" x14ac:dyDescent="0.25">
      <c r="B127" s="24"/>
      <c r="H127" s="22"/>
      <c r="I127" s="22"/>
      <c r="J127" s="22"/>
      <c r="K127" s="83"/>
      <c r="L127" s="22"/>
      <c r="M127" s="22"/>
      <c r="Q127" s="24">
        <f>IFERROR(VLOOKUP($C127,Article!$B:$E,5,0),0)</f>
        <v>0</v>
      </c>
      <c r="R127" s="24">
        <f>IFERROR(VLOOKUP($I127,Article!$B:$E,5,0),0)</f>
        <v>0</v>
      </c>
    </row>
    <row r="128" spans="2:18" x14ac:dyDescent="0.25">
      <c r="B128" s="24"/>
      <c r="H128" s="22"/>
      <c r="I128" s="22"/>
      <c r="J128" s="22"/>
      <c r="K128" s="83"/>
      <c r="L128" s="22"/>
      <c r="M128" s="22"/>
      <c r="Q128" s="24">
        <f>IFERROR(VLOOKUP($C128,Article!$B:$E,5,0),0)</f>
        <v>0</v>
      </c>
      <c r="R128" s="24">
        <f>IFERROR(VLOOKUP($I128,Article!$B:$E,5,0),0)</f>
        <v>0</v>
      </c>
    </row>
    <row r="129" spans="2:18" x14ac:dyDescent="0.25">
      <c r="B129" s="24"/>
      <c r="H129" s="22"/>
      <c r="I129" s="22"/>
      <c r="J129" s="22"/>
      <c r="K129" s="83"/>
      <c r="L129" s="22"/>
      <c r="M129" s="22"/>
      <c r="Q129" s="24">
        <f>IFERROR(VLOOKUP($C129,Article!$B:$E,5,0),0)</f>
        <v>0</v>
      </c>
      <c r="R129" s="24">
        <f>IFERROR(VLOOKUP($I129,Article!$B:$E,5,0),0)</f>
        <v>0</v>
      </c>
    </row>
    <row r="130" spans="2:18" x14ac:dyDescent="0.25">
      <c r="B130" s="24"/>
      <c r="H130" s="22"/>
      <c r="I130" s="22"/>
      <c r="J130" s="22"/>
      <c r="K130" s="83"/>
      <c r="L130" s="22"/>
      <c r="M130" s="22"/>
      <c r="Q130" s="24">
        <f>IFERROR(VLOOKUP($C130,Article!$B:$E,5,0),0)</f>
        <v>0</v>
      </c>
      <c r="R130" s="24">
        <f>IFERROR(VLOOKUP($I130,Article!$B:$E,5,0),0)</f>
        <v>0</v>
      </c>
    </row>
    <row r="131" spans="2:18" x14ac:dyDescent="0.25">
      <c r="B131" s="24"/>
      <c r="H131" s="22"/>
      <c r="I131" s="22"/>
      <c r="J131" s="22"/>
      <c r="K131" s="83"/>
      <c r="L131" s="22"/>
      <c r="M131" s="22"/>
      <c r="Q131" s="24">
        <f>IFERROR(VLOOKUP($C131,Article!$B:$E,5,0),0)</f>
        <v>0</v>
      </c>
      <c r="R131" s="24">
        <f>IFERROR(VLOOKUP($I131,Article!$B:$E,5,0),0)</f>
        <v>0</v>
      </c>
    </row>
    <row r="132" spans="2:18" x14ac:dyDescent="0.25">
      <c r="B132" s="24"/>
      <c r="H132" s="22"/>
      <c r="I132" s="22"/>
      <c r="J132" s="22"/>
      <c r="K132" s="83"/>
      <c r="L132" s="22"/>
      <c r="M132" s="22"/>
      <c r="Q132" s="24">
        <f>IFERROR(VLOOKUP($C132,Article!$B:$E,5,0),0)</f>
        <v>0</v>
      </c>
      <c r="R132" s="24">
        <f>IFERROR(VLOOKUP($I132,Article!$B:$E,5,0),0)</f>
        <v>0</v>
      </c>
    </row>
    <row r="133" spans="2:18" x14ac:dyDescent="0.25">
      <c r="B133" s="24"/>
      <c r="H133" s="22"/>
      <c r="I133" s="22"/>
      <c r="J133" s="22"/>
      <c r="K133" s="83"/>
      <c r="L133" s="22"/>
      <c r="M133" s="22"/>
      <c r="Q133" s="24">
        <f>IFERROR(VLOOKUP($C133,Article!$B:$E,5,0),0)</f>
        <v>0</v>
      </c>
      <c r="R133" s="24">
        <f>IFERROR(VLOOKUP($I133,Article!$B:$E,5,0),0)</f>
        <v>0</v>
      </c>
    </row>
    <row r="134" spans="2:18" x14ac:dyDescent="0.25">
      <c r="B134" s="24"/>
      <c r="H134" s="22"/>
      <c r="I134" s="22"/>
      <c r="J134" s="22"/>
      <c r="K134" s="83"/>
      <c r="L134" s="22"/>
      <c r="M134" s="22"/>
      <c r="Q134" s="24">
        <f>IFERROR(VLOOKUP($C134,Article!$B:$E,5,0),0)</f>
        <v>0</v>
      </c>
      <c r="R134" s="24">
        <f>IFERROR(VLOOKUP($I134,Article!$B:$E,5,0),0)</f>
        <v>0</v>
      </c>
    </row>
    <row r="135" spans="2:18" x14ac:dyDescent="0.25">
      <c r="B135" s="24"/>
      <c r="H135" s="22"/>
      <c r="I135" s="22"/>
      <c r="J135" s="22"/>
      <c r="K135" s="83"/>
      <c r="L135" s="22"/>
      <c r="M135" s="22"/>
      <c r="Q135" s="24">
        <f>IFERROR(VLOOKUP($C135,Article!$B:$E,5,0),0)</f>
        <v>0</v>
      </c>
      <c r="R135" s="24">
        <f>IFERROR(VLOOKUP($I135,Article!$B:$E,5,0),0)</f>
        <v>0</v>
      </c>
    </row>
    <row r="136" spans="2:18" x14ac:dyDescent="0.25">
      <c r="B136" s="24"/>
      <c r="H136" s="22"/>
      <c r="I136" s="22"/>
      <c r="J136" s="22"/>
      <c r="K136" s="83"/>
      <c r="L136" s="22"/>
      <c r="M136" s="22"/>
      <c r="Q136" s="24">
        <f>IFERROR(VLOOKUP($C136,Article!$B:$E,5,0),0)</f>
        <v>0</v>
      </c>
      <c r="R136" s="24">
        <f>IFERROR(VLOOKUP($I136,Article!$B:$E,5,0),0)</f>
        <v>0</v>
      </c>
    </row>
    <row r="137" spans="2:18" x14ac:dyDescent="0.25">
      <c r="B137" s="24"/>
      <c r="H137" s="25"/>
      <c r="J137" s="25"/>
      <c r="L137" s="25"/>
      <c r="M137" s="25"/>
      <c r="Q137" s="24">
        <f>IFERROR(VLOOKUP($C137,Article!$B:$E,5,0),0)</f>
        <v>0</v>
      </c>
      <c r="R137" s="24">
        <f>IFERROR(VLOOKUP($I137,Article!$B:$E,5,0),0)</f>
        <v>0</v>
      </c>
    </row>
    <row r="138" spans="2:18" x14ac:dyDescent="0.25">
      <c r="B138" s="24"/>
      <c r="H138" s="25"/>
      <c r="J138" s="25"/>
      <c r="L138" s="25"/>
      <c r="M138" s="25"/>
      <c r="Q138" s="24">
        <f>IFERROR(VLOOKUP($C138,Article!$B:$E,5,0),0)</f>
        <v>0</v>
      </c>
      <c r="R138" s="24">
        <f>IFERROR(VLOOKUP($I138,Article!$B:$E,5,0),0)</f>
        <v>0</v>
      </c>
    </row>
    <row r="139" spans="2:18" x14ac:dyDescent="0.25">
      <c r="B139" s="24"/>
      <c r="H139" s="25"/>
      <c r="J139" s="25"/>
      <c r="L139" s="25"/>
      <c r="M139" s="25"/>
      <c r="Q139" s="24">
        <f>IFERROR(VLOOKUP($C139,Article!$B:$E,5,0),0)</f>
        <v>0</v>
      </c>
      <c r="R139" s="24">
        <f>IFERROR(VLOOKUP($I139,Article!$B:$E,5,0),0)</f>
        <v>0</v>
      </c>
    </row>
    <row r="140" spans="2:18" x14ac:dyDescent="0.25">
      <c r="B140" s="24"/>
      <c r="H140" s="25"/>
      <c r="J140" s="25"/>
      <c r="L140" s="25"/>
      <c r="M140" s="25"/>
      <c r="Q140" s="24">
        <f>IFERROR(VLOOKUP($C140,Article!$B:$E,5,0),0)</f>
        <v>0</v>
      </c>
      <c r="R140" s="24">
        <f>IFERROR(VLOOKUP($I140,Article!$B:$E,5,0),0)</f>
        <v>0</v>
      </c>
    </row>
    <row r="141" spans="2:18" x14ac:dyDescent="0.25">
      <c r="B141" s="24"/>
      <c r="H141" s="25"/>
      <c r="J141" s="25"/>
      <c r="L141" s="25"/>
      <c r="M141" s="25"/>
      <c r="Q141" s="24">
        <f>IFERROR(VLOOKUP($C141,Article!$B:$E,5,0),0)</f>
        <v>0</v>
      </c>
      <c r="R141" s="24">
        <f>IFERROR(VLOOKUP($I141,Article!$B:$E,5,0),0)</f>
        <v>0</v>
      </c>
    </row>
    <row r="142" spans="2:18" x14ac:dyDescent="0.25">
      <c r="B142" s="24"/>
      <c r="H142" s="25"/>
      <c r="J142" s="25"/>
      <c r="L142" s="25"/>
      <c r="M142" s="25"/>
      <c r="Q142" s="24">
        <f>IFERROR(VLOOKUP($C142,Article!$B:$E,5,0),0)</f>
        <v>0</v>
      </c>
      <c r="R142" s="24">
        <f>IFERROR(VLOOKUP($I142,Article!$B:$E,5,0),0)</f>
        <v>0</v>
      </c>
    </row>
    <row r="143" spans="2:18" x14ac:dyDescent="0.25">
      <c r="B143" s="24"/>
      <c r="H143" s="25"/>
      <c r="J143" s="25"/>
      <c r="L143" s="25"/>
      <c r="M143" s="25"/>
      <c r="Q143" s="24">
        <f>IFERROR(VLOOKUP($C143,Article!$B:$E,5,0),0)</f>
        <v>0</v>
      </c>
      <c r="R143" s="24">
        <f>IFERROR(VLOOKUP($I143,Article!$B:$E,5,0),0)</f>
        <v>0</v>
      </c>
    </row>
    <row r="144" spans="2:18" x14ac:dyDescent="0.25">
      <c r="B144" s="24"/>
      <c r="H144" s="25"/>
      <c r="J144" s="25"/>
      <c r="L144" s="25"/>
      <c r="M144" s="25"/>
      <c r="Q144" s="24">
        <f>IFERROR(VLOOKUP($C144,Article!$B:$E,5,0),0)</f>
        <v>0</v>
      </c>
      <c r="R144" s="24">
        <f>IFERROR(VLOOKUP($I144,Article!$B:$E,5,0),0)</f>
        <v>0</v>
      </c>
    </row>
    <row r="145" spans="2:18" x14ac:dyDescent="0.25">
      <c r="B145" s="24"/>
      <c r="H145" s="25"/>
      <c r="J145" s="25"/>
      <c r="L145" s="25"/>
      <c r="M145" s="25"/>
      <c r="Q145" s="24">
        <f>IFERROR(VLOOKUP($C145,Article!$B:$E,5,0),0)</f>
        <v>0</v>
      </c>
      <c r="R145" s="24">
        <f>IFERROR(VLOOKUP($I145,Article!$B:$E,5,0),0)</f>
        <v>0</v>
      </c>
    </row>
    <row r="146" spans="2:18" x14ac:dyDescent="0.25">
      <c r="B146" s="24"/>
      <c r="H146" s="25"/>
      <c r="J146" s="25"/>
      <c r="L146" s="25"/>
      <c r="M146" s="25"/>
      <c r="Q146" s="24">
        <f>IFERROR(VLOOKUP($C146,Article!$B:$E,5,0),0)</f>
        <v>0</v>
      </c>
      <c r="R146" s="24">
        <f>IFERROR(VLOOKUP($I146,Article!$B:$E,5,0),0)</f>
        <v>0</v>
      </c>
    </row>
    <row r="147" spans="2:18" x14ac:dyDescent="0.25">
      <c r="B147" s="24"/>
      <c r="H147" s="25"/>
      <c r="J147" s="25"/>
      <c r="L147" s="25"/>
      <c r="M147" s="25"/>
      <c r="Q147" s="24">
        <f>IFERROR(VLOOKUP($C147,Article!$B:$E,5,0),0)</f>
        <v>0</v>
      </c>
      <c r="R147" s="24">
        <f>IFERROR(VLOOKUP($I147,Article!$B:$E,5,0),0)</f>
        <v>0</v>
      </c>
    </row>
    <row r="148" spans="2:18" x14ac:dyDescent="0.25">
      <c r="B148" s="24"/>
      <c r="H148" s="25"/>
      <c r="J148" s="25"/>
      <c r="L148" s="25"/>
      <c r="M148" s="25"/>
      <c r="Q148" s="24">
        <f>IFERROR(VLOOKUP($C148,Article!$B:$E,5,0),0)</f>
        <v>0</v>
      </c>
      <c r="R148" s="24">
        <f>IFERROR(VLOOKUP($I148,Article!$B:$E,5,0),0)</f>
        <v>0</v>
      </c>
    </row>
    <row r="149" spans="2:18" x14ac:dyDescent="0.25">
      <c r="B149" s="24"/>
      <c r="H149" s="25"/>
      <c r="J149" s="25"/>
      <c r="L149" s="25"/>
      <c r="M149" s="25"/>
      <c r="Q149" s="24">
        <f>IFERROR(VLOOKUP($C149,Article!$B:$E,5,0),0)</f>
        <v>0</v>
      </c>
      <c r="R149" s="24">
        <f>IFERROR(VLOOKUP($I149,Article!$B:$E,5,0),0)</f>
        <v>0</v>
      </c>
    </row>
    <row r="150" spans="2:18" x14ac:dyDescent="0.25">
      <c r="B150" s="24"/>
      <c r="H150" s="25"/>
      <c r="J150" s="25"/>
      <c r="L150" s="25"/>
      <c r="M150" s="25"/>
      <c r="Q150" s="24">
        <f>IFERROR(VLOOKUP($C150,Article!$B:$E,5,0),0)</f>
        <v>0</v>
      </c>
      <c r="R150" s="24">
        <f>IFERROR(VLOOKUP($I150,Article!$B:$E,5,0),0)</f>
        <v>0</v>
      </c>
    </row>
    <row r="151" spans="2:18" x14ac:dyDescent="0.25">
      <c r="B151" s="24"/>
      <c r="H151" s="25"/>
      <c r="J151" s="25"/>
      <c r="L151" s="25"/>
      <c r="M151" s="25"/>
      <c r="Q151" s="24">
        <f>IFERROR(VLOOKUP($C151,Article!$B:$E,5,0),0)</f>
        <v>0</v>
      </c>
      <c r="R151" s="24">
        <f>IFERROR(VLOOKUP($I151,Article!$B:$E,5,0),0)</f>
        <v>0</v>
      </c>
    </row>
    <row r="152" spans="2:18" x14ac:dyDescent="0.25">
      <c r="B152" s="24"/>
      <c r="H152" s="25"/>
      <c r="J152" s="25"/>
      <c r="L152" s="25"/>
      <c r="M152" s="25"/>
      <c r="Q152" s="24">
        <f>IFERROR(VLOOKUP($C152,Article!$B:$E,5,0),0)</f>
        <v>0</v>
      </c>
      <c r="R152" s="24">
        <f>IFERROR(VLOOKUP($I152,Article!$B:$E,5,0),0)</f>
        <v>0</v>
      </c>
    </row>
    <row r="153" spans="2:18" x14ac:dyDescent="0.25">
      <c r="B153" s="24"/>
      <c r="H153" s="25"/>
      <c r="J153" s="25"/>
      <c r="L153" s="25"/>
      <c r="M153" s="25"/>
      <c r="Q153" s="24">
        <f>IFERROR(VLOOKUP($C153,Article!$B:$E,5,0),0)</f>
        <v>0</v>
      </c>
      <c r="R153" s="24">
        <f>IFERROR(VLOOKUP($I153,Article!$B:$E,5,0),0)</f>
        <v>0</v>
      </c>
    </row>
    <row r="154" spans="2:18" x14ac:dyDescent="0.25">
      <c r="B154" s="24"/>
      <c r="H154" s="25"/>
      <c r="J154" s="25"/>
      <c r="L154" s="25"/>
      <c r="M154" s="25"/>
      <c r="Q154" s="24">
        <f>IFERROR(VLOOKUP($C154,Article!$B:$E,5,0),0)</f>
        <v>0</v>
      </c>
      <c r="R154" s="24">
        <f>IFERROR(VLOOKUP($I154,Article!$B:$E,5,0),0)</f>
        <v>0</v>
      </c>
    </row>
    <row r="155" spans="2:18" x14ac:dyDescent="0.25">
      <c r="B155" s="24"/>
      <c r="H155" s="25"/>
      <c r="J155" s="25"/>
      <c r="L155" s="25"/>
      <c r="M155" s="25"/>
      <c r="Q155" s="24">
        <f>IFERROR(VLOOKUP($C155,Article!$B:$E,5,0),0)</f>
        <v>0</v>
      </c>
      <c r="R155" s="24">
        <f>IFERROR(VLOOKUP($I155,Article!$B:$E,5,0),0)</f>
        <v>0</v>
      </c>
    </row>
    <row r="156" spans="2:18" x14ac:dyDescent="0.25">
      <c r="B156" s="24"/>
      <c r="H156" s="25"/>
      <c r="J156" s="25"/>
      <c r="L156" s="25"/>
      <c r="M156" s="25"/>
      <c r="Q156" s="24">
        <f>IFERROR(VLOOKUP($C156,Article!$B:$E,5,0),0)</f>
        <v>0</v>
      </c>
      <c r="R156" s="24">
        <f>IFERROR(VLOOKUP($I156,Article!$B:$E,5,0),0)</f>
        <v>0</v>
      </c>
    </row>
    <row r="157" spans="2:18" x14ac:dyDescent="0.25">
      <c r="B157" s="24"/>
      <c r="H157" s="25"/>
      <c r="J157" s="25"/>
      <c r="L157" s="25"/>
      <c r="M157" s="25"/>
      <c r="Q157" s="24">
        <f>IFERROR(VLOOKUP($C157,Article!$B:$E,5,0),0)</f>
        <v>0</v>
      </c>
      <c r="R157" s="24">
        <f>IFERROR(VLOOKUP($I157,Article!$B:$E,5,0),0)</f>
        <v>0</v>
      </c>
    </row>
    <row r="158" spans="2:18" x14ac:dyDescent="0.25">
      <c r="B158" s="24"/>
      <c r="H158" s="25"/>
      <c r="J158" s="25"/>
      <c r="L158" s="25"/>
      <c r="M158" s="25"/>
      <c r="Q158" s="24">
        <f>IFERROR(VLOOKUP($C158,Article!$B:$E,5,0),0)</f>
        <v>0</v>
      </c>
      <c r="R158" s="24">
        <f>IFERROR(VLOOKUP($I158,Article!$B:$E,5,0),0)</f>
        <v>0</v>
      </c>
    </row>
    <row r="159" spans="2:18" x14ac:dyDescent="0.25">
      <c r="B159" s="24"/>
      <c r="H159" s="25"/>
      <c r="J159" s="25"/>
      <c r="L159" s="25"/>
      <c r="M159" s="25"/>
      <c r="Q159" s="24">
        <f>IFERROR(VLOOKUP($C159,Article!$B:$E,5,0),0)</f>
        <v>0</v>
      </c>
      <c r="R159" s="24">
        <f>IFERROR(VLOOKUP($I159,Article!$B:$E,5,0),0)</f>
        <v>0</v>
      </c>
    </row>
    <row r="160" spans="2:18" x14ac:dyDescent="0.25">
      <c r="B160" s="24"/>
      <c r="H160" s="25"/>
      <c r="J160" s="25"/>
      <c r="L160" s="25"/>
      <c r="M160" s="25"/>
      <c r="Q160" s="24">
        <f>IFERROR(VLOOKUP($C160,Article!$B:$E,5,0),0)</f>
        <v>0</v>
      </c>
      <c r="R160" s="24">
        <f>IFERROR(VLOOKUP($I160,Article!$B:$E,5,0),0)</f>
        <v>0</v>
      </c>
    </row>
    <row r="161" spans="2:18" x14ac:dyDescent="0.25">
      <c r="B161" s="24"/>
      <c r="H161" s="25"/>
      <c r="J161" s="25"/>
      <c r="L161" s="25"/>
      <c r="M161" s="25"/>
      <c r="Q161" s="24">
        <f>IFERROR(VLOOKUP($C161,Article!$B:$E,5,0),0)</f>
        <v>0</v>
      </c>
      <c r="R161" s="24">
        <f>IFERROR(VLOOKUP($I161,Article!$B:$E,5,0),0)</f>
        <v>0</v>
      </c>
    </row>
    <row r="162" spans="2:18" x14ac:dyDescent="0.25">
      <c r="B162" s="24"/>
      <c r="H162" s="25"/>
      <c r="J162" s="25"/>
      <c r="L162" s="25"/>
      <c r="M162" s="25"/>
      <c r="Q162" s="24">
        <f>IFERROR(VLOOKUP($C162,Article!$B:$E,5,0),0)</f>
        <v>0</v>
      </c>
      <c r="R162" s="24">
        <f>IFERROR(VLOOKUP($I162,Article!$B:$E,5,0),0)</f>
        <v>0</v>
      </c>
    </row>
    <row r="163" spans="2:18" x14ac:dyDescent="0.25">
      <c r="B163" s="24"/>
      <c r="H163" s="25"/>
      <c r="J163" s="25"/>
      <c r="L163" s="25"/>
      <c r="M163" s="25"/>
      <c r="Q163" s="24">
        <f>IFERROR(VLOOKUP($C163,Article!$B:$E,5,0),0)</f>
        <v>0</v>
      </c>
      <c r="R163" s="24">
        <f>IFERROR(VLOOKUP($I163,Article!$B:$E,5,0),0)</f>
        <v>0</v>
      </c>
    </row>
    <row r="164" spans="2:18" x14ac:dyDescent="0.25">
      <c r="B164" s="24"/>
      <c r="H164" s="25"/>
      <c r="J164" s="25"/>
      <c r="L164" s="25"/>
      <c r="M164" s="25"/>
      <c r="Q164" s="24">
        <f>IFERROR(VLOOKUP($C164,Article!$B:$E,5,0),0)</f>
        <v>0</v>
      </c>
      <c r="R164" s="24">
        <f>IFERROR(VLOOKUP($I164,Article!$B:$E,5,0),0)</f>
        <v>0</v>
      </c>
    </row>
    <row r="165" spans="2:18" x14ac:dyDescent="0.25">
      <c r="B165" s="24"/>
      <c r="H165" s="25"/>
      <c r="J165" s="25"/>
      <c r="L165" s="25"/>
      <c r="M165" s="25"/>
      <c r="Q165" s="24">
        <f>IFERROR(VLOOKUP($C165,Article!$B:$E,5,0),0)</f>
        <v>0</v>
      </c>
      <c r="R165" s="24">
        <f>IFERROR(VLOOKUP($I165,Article!$B:$E,5,0),0)</f>
        <v>0</v>
      </c>
    </row>
    <row r="166" spans="2:18" x14ac:dyDescent="0.25">
      <c r="B166" s="24"/>
      <c r="H166" s="25"/>
      <c r="J166" s="25"/>
      <c r="L166" s="25"/>
      <c r="M166" s="25"/>
      <c r="Q166" s="24">
        <f>IFERROR(VLOOKUP($C166,Article!$B:$E,5,0),0)</f>
        <v>0</v>
      </c>
      <c r="R166" s="24">
        <f>IFERROR(VLOOKUP($I166,Article!$B:$E,5,0),0)</f>
        <v>0</v>
      </c>
    </row>
    <row r="167" spans="2:18" x14ac:dyDescent="0.25">
      <c r="B167" s="24"/>
      <c r="H167" s="25"/>
      <c r="J167" s="25"/>
      <c r="L167" s="25"/>
      <c r="M167" s="25"/>
      <c r="Q167" s="24">
        <f>IFERROR(VLOOKUP($C167,Article!$B:$E,5,0),0)</f>
        <v>0</v>
      </c>
      <c r="R167" s="24">
        <f>IFERROR(VLOOKUP($I167,Article!$B:$E,5,0),0)</f>
        <v>0</v>
      </c>
    </row>
    <row r="168" spans="2:18" x14ac:dyDescent="0.25">
      <c r="B168" s="24"/>
      <c r="H168" s="25"/>
      <c r="J168" s="25"/>
      <c r="L168" s="25"/>
      <c r="M168" s="25"/>
      <c r="Q168" s="24">
        <f>IFERROR(VLOOKUP($C168,Article!$B:$E,5,0),0)</f>
        <v>0</v>
      </c>
      <c r="R168" s="24">
        <f>IFERROR(VLOOKUP($I168,Article!$B:$E,5,0),0)</f>
        <v>0</v>
      </c>
    </row>
    <row r="169" spans="2:18" x14ac:dyDescent="0.25">
      <c r="B169" s="24"/>
      <c r="H169" s="25"/>
      <c r="J169" s="25"/>
      <c r="L169" s="25"/>
      <c r="M169" s="25"/>
      <c r="Q169" s="24">
        <f>IFERROR(VLOOKUP($C169,Article!$B:$E,5,0),0)</f>
        <v>0</v>
      </c>
      <c r="R169" s="24">
        <f>IFERROR(VLOOKUP($I169,Article!$B:$E,5,0),0)</f>
        <v>0</v>
      </c>
    </row>
    <row r="170" spans="2:18" x14ac:dyDescent="0.25">
      <c r="B170" s="24"/>
      <c r="H170" s="25"/>
      <c r="J170" s="25"/>
      <c r="L170" s="25"/>
      <c r="M170" s="25"/>
      <c r="Q170" s="24">
        <f>IFERROR(VLOOKUP($C170,Article!$B:$E,5,0),0)</f>
        <v>0</v>
      </c>
      <c r="R170" s="24">
        <f>IFERROR(VLOOKUP($I170,Article!$B:$E,5,0),0)</f>
        <v>0</v>
      </c>
    </row>
    <row r="171" spans="2:18" x14ac:dyDescent="0.25">
      <c r="B171" s="24"/>
      <c r="H171" s="25"/>
      <c r="J171" s="25"/>
      <c r="L171" s="25"/>
      <c r="M171" s="25"/>
      <c r="Q171" s="24">
        <f>IFERROR(VLOOKUP($C171,Article!$B:$E,5,0),0)</f>
        <v>0</v>
      </c>
      <c r="R171" s="24">
        <f>IFERROR(VLOOKUP($I171,Article!$B:$E,5,0),0)</f>
        <v>0</v>
      </c>
    </row>
    <row r="172" spans="2:18" x14ac:dyDescent="0.25">
      <c r="B172" s="24"/>
      <c r="H172" s="25"/>
      <c r="J172" s="25"/>
      <c r="L172" s="25"/>
      <c r="M172" s="25"/>
      <c r="Q172" s="24">
        <f>IFERROR(VLOOKUP($C172,Article!$B:$E,5,0),0)</f>
        <v>0</v>
      </c>
      <c r="R172" s="24">
        <f>IFERROR(VLOOKUP($I172,Article!$B:$E,5,0),0)</f>
        <v>0</v>
      </c>
    </row>
    <row r="173" spans="2:18" x14ac:dyDescent="0.25">
      <c r="B173" s="24"/>
      <c r="H173" s="25"/>
      <c r="J173" s="25"/>
      <c r="L173" s="25"/>
      <c r="M173" s="25"/>
      <c r="Q173" s="24">
        <f>IFERROR(VLOOKUP($C173,Article!$B:$E,5,0),0)</f>
        <v>0</v>
      </c>
      <c r="R173" s="24">
        <f>IFERROR(VLOOKUP($I173,Article!$B:$E,5,0),0)</f>
        <v>0</v>
      </c>
    </row>
    <row r="174" spans="2:18" x14ac:dyDescent="0.25">
      <c r="B174" s="24"/>
      <c r="H174" s="25"/>
      <c r="J174" s="25"/>
      <c r="L174" s="25"/>
      <c r="M174" s="25"/>
      <c r="Q174" s="24">
        <f>IFERROR(VLOOKUP($C174,Article!$B:$E,5,0),0)</f>
        <v>0</v>
      </c>
      <c r="R174" s="24">
        <f>IFERROR(VLOOKUP($I174,Article!$B:$E,5,0),0)</f>
        <v>0</v>
      </c>
    </row>
    <row r="175" spans="2:18" x14ac:dyDescent="0.25">
      <c r="B175" s="24"/>
      <c r="H175" s="25"/>
      <c r="J175" s="25"/>
      <c r="L175" s="25"/>
      <c r="M175" s="25"/>
      <c r="Q175" s="24">
        <f>IFERROR(VLOOKUP($C175,Article!$B:$E,5,0),0)</f>
        <v>0</v>
      </c>
      <c r="R175" s="24">
        <f>IFERROR(VLOOKUP($I175,Article!$B:$E,5,0),0)</f>
        <v>0</v>
      </c>
    </row>
    <row r="176" spans="2:18" x14ac:dyDescent="0.25">
      <c r="B176" s="24"/>
      <c r="H176" s="25"/>
      <c r="J176" s="25"/>
      <c r="L176" s="25"/>
      <c r="M176" s="25"/>
      <c r="Q176" s="24">
        <f>IFERROR(VLOOKUP($C176,Article!$B:$E,5,0),0)</f>
        <v>0</v>
      </c>
      <c r="R176" s="24">
        <f>IFERROR(VLOOKUP($I176,Article!$B:$E,5,0),0)</f>
        <v>0</v>
      </c>
    </row>
    <row r="177" spans="2:18" x14ac:dyDescent="0.25">
      <c r="B177" s="24"/>
      <c r="H177" s="25"/>
      <c r="J177" s="25"/>
      <c r="L177" s="25"/>
      <c r="M177" s="25"/>
      <c r="Q177" s="24">
        <f>IFERROR(VLOOKUP($C177,Article!$B:$E,5,0),0)</f>
        <v>0</v>
      </c>
      <c r="R177" s="24">
        <f>IFERROR(VLOOKUP($I177,Article!$B:$E,5,0),0)</f>
        <v>0</v>
      </c>
    </row>
    <row r="178" spans="2:18" x14ac:dyDescent="0.25">
      <c r="B178" s="24"/>
      <c r="H178" s="25"/>
      <c r="J178" s="25"/>
      <c r="L178" s="25"/>
      <c r="M178" s="25"/>
      <c r="Q178" s="24">
        <f>IFERROR(VLOOKUP($C178,Article!$B:$E,5,0),0)</f>
        <v>0</v>
      </c>
      <c r="R178" s="24">
        <f>IFERROR(VLOOKUP($I178,Article!$B:$E,5,0),0)</f>
        <v>0</v>
      </c>
    </row>
    <row r="179" spans="2:18" x14ac:dyDescent="0.25">
      <c r="B179" s="24"/>
      <c r="H179" s="25"/>
      <c r="J179" s="25"/>
      <c r="L179" s="25"/>
      <c r="M179" s="25"/>
      <c r="Q179" s="24">
        <f>IFERROR(VLOOKUP($C179,Article!$B:$E,5,0),0)</f>
        <v>0</v>
      </c>
      <c r="R179" s="24">
        <f>IFERROR(VLOOKUP($I179,Article!$B:$E,5,0),0)</f>
        <v>0</v>
      </c>
    </row>
    <row r="180" spans="2:18" x14ac:dyDescent="0.25">
      <c r="B180" s="24"/>
      <c r="H180" s="25"/>
      <c r="J180" s="25"/>
      <c r="L180" s="25"/>
      <c r="M180" s="25"/>
      <c r="Q180" s="24">
        <f>IFERROR(VLOOKUP($C180,Article!$B:$E,5,0),0)</f>
        <v>0</v>
      </c>
      <c r="R180" s="24">
        <f>IFERROR(VLOOKUP($I180,Article!$B:$E,5,0),0)</f>
        <v>0</v>
      </c>
    </row>
    <row r="181" spans="2:18" x14ac:dyDescent="0.25">
      <c r="B181" s="24"/>
      <c r="H181" s="25"/>
      <c r="J181" s="25"/>
      <c r="L181" s="25"/>
      <c r="M181" s="25"/>
      <c r="Q181" s="24">
        <f>IFERROR(VLOOKUP($C181,Article!$B:$E,5,0),0)</f>
        <v>0</v>
      </c>
      <c r="R181" s="24">
        <f>IFERROR(VLOOKUP($I181,Article!$B:$E,5,0),0)</f>
        <v>0</v>
      </c>
    </row>
    <row r="182" spans="2:18" x14ac:dyDescent="0.25">
      <c r="B182" s="24"/>
      <c r="H182" s="25"/>
      <c r="J182" s="25"/>
      <c r="L182" s="25"/>
      <c r="M182" s="25"/>
      <c r="Q182" s="24">
        <f>IFERROR(VLOOKUP($C182,Article!$B:$E,5,0),0)</f>
        <v>0</v>
      </c>
      <c r="R182" s="24">
        <f>IFERROR(VLOOKUP($I182,Article!$B:$E,5,0),0)</f>
        <v>0</v>
      </c>
    </row>
    <row r="183" spans="2:18" x14ac:dyDescent="0.25">
      <c r="B183" s="24"/>
      <c r="H183" s="25"/>
      <c r="J183" s="25"/>
      <c r="L183" s="25"/>
      <c r="M183" s="25"/>
      <c r="Q183" s="24">
        <f>IFERROR(VLOOKUP($C183,Article!$B:$E,5,0),0)</f>
        <v>0</v>
      </c>
      <c r="R183" s="24">
        <f>IFERROR(VLOOKUP($I183,Article!$B:$E,5,0),0)</f>
        <v>0</v>
      </c>
    </row>
    <row r="184" spans="2:18" x14ac:dyDescent="0.25">
      <c r="B184" s="24"/>
      <c r="H184" s="25"/>
      <c r="J184" s="25"/>
      <c r="L184" s="25"/>
      <c r="M184" s="25"/>
      <c r="Q184" s="24">
        <f>IFERROR(VLOOKUP($C184,Article!$B:$E,5,0),0)</f>
        <v>0</v>
      </c>
      <c r="R184" s="24">
        <f>IFERROR(VLOOKUP($I184,Article!$B:$E,5,0),0)</f>
        <v>0</v>
      </c>
    </row>
    <row r="185" spans="2:18" x14ac:dyDescent="0.25">
      <c r="B185" s="24"/>
      <c r="H185" s="25"/>
      <c r="J185" s="25"/>
      <c r="L185" s="25"/>
      <c r="M185" s="25"/>
      <c r="Q185" s="24">
        <f>IFERROR(VLOOKUP($C185,Article!$B:$E,5,0),0)</f>
        <v>0</v>
      </c>
      <c r="R185" s="24">
        <f>IFERROR(VLOOKUP($I185,Article!$B:$E,5,0),0)</f>
        <v>0</v>
      </c>
    </row>
    <row r="186" spans="2:18" x14ac:dyDescent="0.25">
      <c r="B186" s="24"/>
      <c r="H186" s="25"/>
      <c r="J186" s="25"/>
      <c r="L186" s="25"/>
      <c r="M186" s="25"/>
      <c r="Q186" s="24">
        <f>IFERROR(VLOOKUP($C186,Article!$B:$E,5,0),0)</f>
        <v>0</v>
      </c>
      <c r="R186" s="24">
        <f>IFERROR(VLOOKUP($I186,Article!$B:$E,5,0),0)</f>
        <v>0</v>
      </c>
    </row>
    <row r="187" spans="2:18" x14ac:dyDescent="0.25">
      <c r="B187" s="24"/>
      <c r="H187" s="25"/>
      <c r="J187" s="25"/>
      <c r="L187" s="25"/>
      <c r="M187" s="25"/>
      <c r="Q187" s="24">
        <f>IFERROR(VLOOKUP($C187,Article!$B:$E,5,0),0)</f>
        <v>0</v>
      </c>
      <c r="R187" s="24">
        <f>IFERROR(VLOOKUP($I187,Article!$B:$E,5,0),0)</f>
        <v>0</v>
      </c>
    </row>
    <row r="188" spans="2:18" x14ac:dyDescent="0.25">
      <c r="B188" s="24"/>
      <c r="H188" s="25"/>
      <c r="J188" s="25"/>
      <c r="L188" s="25"/>
      <c r="M188" s="25"/>
      <c r="Q188" s="24">
        <f>IFERROR(VLOOKUP($C188,Article!$B:$E,5,0),0)</f>
        <v>0</v>
      </c>
      <c r="R188" s="24">
        <f>IFERROR(VLOOKUP($I188,Article!$B:$E,5,0),0)</f>
        <v>0</v>
      </c>
    </row>
    <row r="189" spans="2:18" x14ac:dyDescent="0.25">
      <c r="B189" s="24"/>
      <c r="H189" s="25"/>
      <c r="J189" s="25"/>
      <c r="L189" s="25"/>
      <c r="M189" s="25"/>
      <c r="Q189" s="24">
        <f>IFERROR(VLOOKUP($C189,Article!$B:$E,5,0),0)</f>
        <v>0</v>
      </c>
      <c r="R189" s="24">
        <f>IFERROR(VLOOKUP($I189,Article!$B:$E,5,0),0)</f>
        <v>0</v>
      </c>
    </row>
    <row r="190" spans="2:18" x14ac:dyDescent="0.25">
      <c r="B190" s="24"/>
      <c r="H190" s="25"/>
      <c r="J190" s="25"/>
      <c r="L190" s="25"/>
      <c r="M190" s="25"/>
      <c r="Q190" s="24">
        <f>IFERROR(VLOOKUP($C190,Article!$B:$E,5,0),0)</f>
        <v>0</v>
      </c>
      <c r="R190" s="24">
        <f>IFERROR(VLOOKUP($I190,Article!$B:$E,5,0),0)</f>
        <v>0</v>
      </c>
    </row>
    <row r="191" spans="2:18" x14ac:dyDescent="0.25">
      <c r="B191" s="24"/>
      <c r="H191" s="25"/>
      <c r="J191" s="25"/>
      <c r="L191" s="25"/>
      <c r="M191" s="25"/>
      <c r="Q191" s="24">
        <f>IFERROR(VLOOKUP($C191,Article!$B:$E,5,0),0)</f>
        <v>0</v>
      </c>
      <c r="R191" s="24">
        <f>IFERROR(VLOOKUP($I191,Article!$B:$E,5,0),0)</f>
        <v>0</v>
      </c>
    </row>
    <row r="192" spans="2:18" x14ac:dyDescent="0.25">
      <c r="B192" s="24"/>
      <c r="H192" s="25"/>
      <c r="J192" s="25"/>
      <c r="L192" s="25"/>
      <c r="M192" s="25"/>
      <c r="Q192" s="24">
        <f>IFERROR(VLOOKUP($C192,Article!$B:$E,5,0),0)</f>
        <v>0</v>
      </c>
      <c r="R192" s="24">
        <f>IFERROR(VLOOKUP($I192,Article!$B:$E,5,0),0)</f>
        <v>0</v>
      </c>
    </row>
    <row r="193" spans="2:18" x14ac:dyDescent="0.25">
      <c r="B193" s="24"/>
      <c r="H193" s="25"/>
      <c r="J193" s="25"/>
      <c r="L193" s="25"/>
      <c r="M193" s="25"/>
      <c r="Q193" s="24">
        <f>IFERROR(VLOOKUP($C193,Article!$B:$E,5,0),0)</f>
        <v>0</v>
      </c>
      <c r="R193" s="24">
        <f>IFERROR(VLOOKUP($I193,Article!$B:$E,5,0),0)</f>
        <v>0</v>
      </c>
    </row>
    <row r="194" spans="2:18" x14ac:dyDescent="0.25">
      <c r="B194" s="24"/>
      <c r="H194" s="25"/>
      <c r="J194" s="25"/>
      <c r="L194" s="25"/>
      <c r="M194" s="25"/>
      <c r="Q194" s="24">
        <f>IFERROR(VLOOKUP($C194,Article!$B:$E,5,0),0)</f>
        <v>0</v>
      </c>
      <c r="R194" s="24">
        <f>IFERROR(VLOOKUP($I194,Article!$B:$E,5,0),0)</f>
        <v>0</v>
      </c>
    </row>
    <row r="195" spans="2:18" x14ac:dyDescent="0.25">
      <c r="B195" s="24"/>
      <c r="H195" s="25"/>
      <c r="J195" s="25"/>
      <c r="L195" s="25"/>
      <c r="M195" s="25"/>
      <c r="Q195" s="24">
        <f>IFERROR(VLOOKUP($C195,Article!$B:$E,5,0),0)</f>
        <v>0</v>
      </c>
      <c r="R195" s="24">
        <f>IFERROR(VLOOKUP($I195,Article!$B:$E,5,0),0)</f>
        <v>0</v>
      </c>
    </row>
    <row r="196" spans="2:18" x14ac:dyDescent="0.25">
      <c r="B196" s="24"/>
      <c r="H196" s="25"/>
      <c r="J196" s="25"/>
      <c r="L196" s="25"/>
      <c r="M196" s="25"/>
      <c r="Q196" s="24">
        <f>IFERROR(VLOOKUP($C196,Article!$B:$E,5,0),0)</f>
        <v>0</v>
      </c>
      <c r="R196" s="24">
        <f>IFERROR(VLOOKUP($I196,Article!$B:$E,5,0),0)</f>
        <v>0</v>
      </c>
    </row>
    <row r="197" spans="2:18" x14ac:dyDescent="0.25">
      <c r="B197" s="24"/>
      <c r="H197" s="25"/>
      <c r="J197" s="25"/>
      <c r="L197" s="25"/>
      <c r="M197" s="25"/>
      <c r="Q197" s="24">
        <f>IFERROR(VLOOKUP($C197,Article!$B:$E,5,0),0)</f>
        <v>0</v>
      </c>
      <c r="R197" s="24">
        <f>IFERROR(VLOOKUP($I197,Article!$B:$E,5,0),0)</f>
        <v>0</v>
      </c>
    </row>
    <row r="198" spans="2:18" x14ac:dyDescent="0.25">
      <c r="B198" s="24"/>
      <c r="H198" s="25"/>
      <c r="J198" s="25"/>
      <c r="L198" s="25"/>
      <c r="M198" s="25"/>
      <c r="Q198" s="24">
        <f>IFERROR(VLOOKUP($C198,Article!$B:$E,5,0),0)</f>
        <v>0</v>
      </c>
      <c r="R198" s="24">
        <f>IFERROR(VLOOKUP($I198,Article!$B:$E,5,0),0)</f>
        <v>0</v>
      </c>
    </row>
    <row r="199" spans="2:18" x14ac:dyDescent="0.25">
      <c r="B199" s="24"/>
      <c r="H199" s="25"/>
      <c r="J199" s="25"/>
      <c r="L199" s="25"/>
      <c r="M199" s="25"/>
      <c r="Q199" s="24">
        <f>IFERROR(VLOOKUP($C199,Article!$B:$E,5,0),0)</f>
        <v>0</v>
      </c>
      <c r="R199" s="24">
        <f>IFERROR(VLOOKUP($I199,Article!$B:$E,5,0),0)</f>
        <v>0</v>
      </c>
    </row>
    <row r="200" spans="2:18" x14ac:dyDescent="0.25">
      <c r="B200" s="24"/>
      <c r="H200" s="25"/>
      <c r="J200" s="25"/>
      <c r="L200" s="25"/>
      <c r="M200" s="25"/>
      <c r="Q200" s="24">
        <f>IFERROR(VLOOKUP($C200,Article!$B:$E,5,0),0)</f>
        <v>0</v>
      </c>
      <c r="R200" s="24">
        <f>IFERROR(VLOOKUP($I200,Article!$B:$E,5,0),0)</f>
        <v>0</v>
      </c>
    </row>
    <row r="201" spans="2:18" x14ac:dyDescent="0.25">
      <c r="B201" s="24"/>
      <c r="H201" s="25"/>
      <c r="J201" s="25"/>
      <c r="L201" s="25"/>
      <c r="M201" s="25"/>
      <c r="Q201" s="24">
        <f>IFERROR(VLOOKUP($C201,Article!$B:$E,5,0),0)</f>
        <v>0</v>
      </c>
      <c r="R201" s="24">
        <f>IFERROR(VLOOKUP($I201,Article!$B:$E,5,0),0)</f>
        <v>0</v>
      </c>
    </row>
    <row r="202" spans="2:18" x14ac:dyDescent="0.25">
      <c r="B202" s="24"/>
      <c r="H202" s="25"/>
      <c r="J202" s="25"/>
      <c r="L202" s="25"/>
      <c r="M202" s="25"/>
      <c r="Q202" s="24">
        <f>IFERROR(VLOOKUP($C202,Article!$B:$E,5,0),0)</f>
        <v>0</v>
      </c>
      <c r="R202" s="24">
        <f>IFERROR(VLOOKUP($I202,Article!$B:$E,5,0),0)</f>
        <v>0</v>
      </c>
    </row>
    <row r="203" spans="2:18" x14ac:dyDescent="0.25">
      <c r="B203" s="24"/>
      <c r="H203" s="25"/>
      <c r="J203" s="25"/>
      <c r="L203" s="25"/>
      <c r="M203" s="25"/>
      <c r="Q203" s="24">
        <f>IFERROR(VLOOKUP($C203,Article!$B:$E,5,0),0)</f>
        <v>0</v>
      </c>
      <c r="R203" s="24">
        <f>IFERROR(VLOOKUP($I203,Article!$B:$E,5,0),0)</f>
        <v>0</v>
      </c>
    </row>
    <row r="204" spans="2:18" x14ac:dyDescent="0.25">
      <c r="B204" s="24"/>
      <c r="H204" s="25"/>
      <c r="J204" s="25"/>
      <c r="L204" s="25"/>
      <c r="M204" s="25"/>
      <c r="Q204" s="24">
        <f>IFERROR(VLOOKUP($C204,Article!$B:$E,5,0),0)</f>
        <v>0</v>
      </c>
      <c r="R204" s="24">
        <f>IFERROR(VLOOKUP($I204,Article!$B:$E,5,0),0)</f>
        <v>0</v>
      </c>
    </row>
    <row r="205" spans="2:18" x14ac:dyDescent="0.25">
      <c r="B205" s="24"/>
      <c r="H205" s="25"/>
      <c r="J205" s="25"/>
      <c r="L205" s="25"/>
      <c r="M205" s="25"/>
      <c r="Q205" s="24">
        <f>IFERROR(VLOOKUP($C205,Article!$B:$E,5,0),0)</f>
        <v>0</v>
      </c>
      <c r="R205" s="24">
        <f>IFERROR(VLOOKUP($I205,Article!$B:$E,5,0),0)</f>
        <v>0</v>
      </c>
    </row>
    <row r="206" spans="2:18" x14ac:dyDescent="0.25">
      <c r="B206" s="24"/>
      <c r="H206" s="25"/>
      <c r="J206" s="25"/>
      <c r="L206" s="25"/>
      <c r="M206" s="25"/>
      <c r="Q206" s="24">
        <f>IFERROR(VLOOKUP($C206,Article!$B:$E,5,0),0)</f>
        <v>0</v>
      </c>
      <c r="R206" s="24">
        <f>IFERROR(VLOOKUP($I206,Article!$B:$E,5,0),0)</f>
        <v>0</v>
      </c>
    </row>
    <row r="207" spans="2:18" x14ac:dyDescent="0.25">
      <c r="B207" s="24"/>
      <c r="H207" s="25"/>
      <c r="J207" s="25"/>
      <c r="L207" s="25"/>
      <c r="M207" s="25"/>
      <c r="Q207" s="24">
        <f>IFERROR(VLOOKUP($C207,Article!$B:$E,5,0),0)</f>
        <v>0</v>
      </c>
      <c r="R207" s="24">
        <f>IFERROR(VLOOKUP($I207,Article!$B:$E,5,0),0)</f>
        <v>0</v>
      </c>
    </row>
    <row r="208" spans="2:18" x14ac:dyDescent="0.25">
      <c r="B208" s="24"/>
      <c r="H208" s="25"/>
      <c r="J208" s="25"/>
      <c r="L208" s="25"/>
      <c r="M208" s="25"/>
      <c r="Q208" s="24">
        <f>IFERROR(VLOOKUP($C208,Article!$B:$E,5,0),0)</f>
        <v>0</v>
      </c>
      <c r="R208" s="24">
        <f>IFERROR(VLOOKUP($I208,Article!$B:$E,5,0),0)</f>
        <v>0</v>
      </c>
    </row>
    <row r="209" spans="2:18" x14ac:dyDescent="0.25">
      <c r="B209" s="24"/>
      <c r="H209" s="25"/>
      <c r="J209" s="25"/>
      <c r="L209" s="25"/>
      <c r="M209" s="25"/>
      <c r="Q209" s="24">
        <f>IFERROR(VLOOKUP($C209,Article!$B:$E,5,0),0)</f>
        <v>0</v>
      </c>
      <c r="R209" s="24">
        <f>IFERROR(VLOOKUP($I209,Article!$B:$E,5,0),0)</f>
        <v>0</v>
      </c>
    </row>
    <row r="210" spans="2:18" x14ac:dyDescent="0.25">
      <c r="B210" s="24"/>
      <c r="H210" s="25"/>
      <c r="J210" s="25"/>
      <c r="L210" s="25"/>
      <c r="M210" s="25"/>
      <c r="Q210" s="24">
        <f>IFERROR(VLOOKUP($C210,Article!$B:$E,5,0),0)</f>
        <v>0</v>
      </c>
      <c r="R210" s="24">
        <f>IFERROR(VLOOKUP($I210,Article!$B:$E,5,0),0)</f>
        <v>0</v>
      </c>
    </row>
    <row r="211" spans="2:18" x14ac:dyDescent="0.25">
      <c r="B211" s="24"/>
      <c r="H211" s="25"/>
      <c r="J211" s="25"/>
      <c r="L211" s="25"/>
      <c r="M211" s="25"/>
      <c r="Q211" s="24">
        <f>IFERROR(VLOOKUP($C211,Article!$B:$E,5,0),0)</f>
        <v>0</v>
      </c>
      <c r="R211" s="24">
        <f>IFERROR(VLOOKUP($I211,Article!$B:$E,5,0),0)</f>
        <v>0</v>
      </c>
    </row>
    <row r="212" spans="2:18" x14ac:dyDescent="0.25">
      <c r="B212" s="24"/>
      <c r="H212" s="25"/>
      <c r="J212" s="25"/>
      <c r="L212" s="25"/>
      <c r="M212" s="25"/>
      <c r="Q212" s="24">
        <f>IFERROR(VLOOKUP($C212,Article!$B:$E,5,0),0)</f>
        <v>0</v>
      </c>
      <c r="R212" s="24">
        <f>IFERROR(VLOOKUP($I212,Article!$B:$E,5,0),0)</f>
        <v>0</v>
      </c>
    </row>
    <row r="213" spans="2:18" x14ac:dyDescent="0.25">
      <c r="B213" s="24"/>
      <c r="H213" s="25"/>
      <c r="J213" s="25"/>
      <c r="L213" s="25"/>
      <c r="M213" s="25"/>
      <c r="Q213" s="24">
        <f>IFERROR(VLOOKUP($C213,Article!$B:$E,5,0),0)</f>
        <v>0</v>
      </c>
      <c r="R213" s="24">
        <f>IFERROR(VLOOKUP($I213,Article!$B:$E,5,0),0)</f>
        <v>0</v>
      </c>
    </row>
    <row r="214" spans="2:18" x14ac:dyDescent="0.25">
      <c r="B214" s="24"/>
      <c r="H214" s="25"/>
      <c r="J214" s="25"/>
      <c r="L214" s="25"/>
      <c r="M214" s="25"/>
      <c r="Q214" s="24">
        <f>IFERROR(VLOOKUP($C214,Article!$B:$E,5,0),0)</f>
        <v>0</v>
      </c>
      <c r="R214" s="24">
        <f>IFERROR(VLOOKUP($I214,Article!$B:$E,5,0),0)</f>
        <v>0</v>
      </c>
    </row>
    <row r="215" spans="2:18" x14ac:dyDescent="0.25">
      <c r="B215" s="24"/>
      <c r="H215" s="25"/>
      <c r="J215" s="25"/>
      <c r="L215" s="25"/>
      <c r="M215" s="25"/>
      <c r="Q215" s="24">
        <f>IFERROR(VLOOKUP($C215,Article!$B:$E,5,0),0)</f>
        <v>0</v>
      </c>
      <c r="R215" s="24">
        <f>IFERROR(VLOOKUP($I215,Article!$B:$E,5,0),0)</f>
        <v>0</v>
      </c>
    </row>
    <row r="216" spans="2:18" x14ac:dyDescent="0.25">
      <c r="B216" s="24"/>
      <c r="H216" s="25"/>
      <c r="J216" s="25"/>
      <c r="L216" s="25"/>
      <c r="M216" s="25"/>
      <c r="Q216" s="24">
        <f>IFERROR(VLOOKUP($C216,Article!$B:$E,5,0),0)</f>
        <v>0</v>
      </c>
      <c r="R216" s="24">
        <f>IFERROR(VLOOKUP($I216,Article!$B:$E,5,0),0)</f>
        <v>0</v>
      </c>
    </row>
    <row r="217" spans="2:18" x14ac:dyDescent="0.25">
      <c r="B217" s="24"/>
      <c r="H217" s="25"/>
      <c r="J217" s="25"/>
      <c r="L217" s="25"/>
      <c r="M217" s="25"/>
      <c r="Q217" s="24">
        <f>IFERROR(VLOOKUP($C217,Article!$B:$E,5,0),0)</f>
        <v>0</v>
      </c>
      <c r="R217" s="24">
        <f>IFERROR(VLOOKUP($I217,Article!$B:$E,5,0),0)</f>
        <v>0</v>
      </c>
    </row>
    <row r="218" spans="2:18" x14ac:dyDescent="0.25">
      <c r="B218" s="24"/>
      <c r="H218" s="25"/>
      <c r="J218" s="25"/>
      <c r="L218" s="25"/>
      <c r="M218" s="25"/>
      <c r="Q218" s="24">
        <f>IFERROR(VLOOKUP($C218,Article!$B:$E,5,0),0)</f>
        <v>0</v>
      </c>
      <c r="R218" s="24">
        <f>IFERROR(VLOOKUP($I218,Article!$B:$E,5,0),0)</f>
        <v>0</v>
      </c>
    </row>
    <row r="219" spans="2:18" x14ac:dyDescent="0.25">
      <c r="B219" s="24"/>
      <c r="H219" s="25"/>
      <c r="J219" s="25"/>
      <c r="L219" s="25"/>
      <c r="M219" s="25"/>
      <c r="Q219" s="24">
        <f>IFERROR(VLOOKUP($C219,Article!$B:$E,5,0),0)</f>
        <v>0</v>
      </c>
      <c r="R219" s="24">
        <f>IFERROR(VLOOKUP($I219,Article!$B:$E,5,0),0)</f>
        <v>0</v>
      </c>
    </row>
    <row r="220" spans="2:18" x14ac:dyDescent="0.25">
      <c r="B220" s="24"/>
      <c r="H220" s="25"/>
      <c r="J220" s="25"/>
      <c r="L220" s="25"/>
      <c r="M220" s="25"/>
      <c r="Q220" s="24">
        <f>IFERROR(VLOOKUP($C220,Article!$B:$E,5,0),0)</f>
        <v>0</v>
      </c>
      <c r="R220" s="24">
        <f>IFERROR(VLOOKUP($I220,Article!$B:$E,5,0),0)</f>
        <v>0</v>
      </c>
    </row>
    <row r="221" spans="2:18" x14ac:dyDescent="0.25">
      <c r="B221" s="24"/>
      <c r="H221" s="25"/>
      <c r="J221" s="25"/>
      <c r="L221" s="25"/>
      <c r="M221" s="25"/>
      <c r="Q221" s="24">
        <f>IFERROR(VLOOKUP($C221,Article!$B:$E,5,0),0)</f>
        <v>0</v>
      </c>
      <c r="R221" s="24">
        <f>IFERROR(VLOOKUP($I221,Article!$B:$E,5,0),0)</f>
        <v>0</v>
      </c>
    </row>
    <row r="222" spans="2:18" x14ac:dyDescent="0.25">
      <c r="B222" s="24"/>
      <c r="H222" s="25"/>
      <c r="J222" s="25"/>
      <c r="L222" s="25"/>
      <c r="M222" s="25"/>
      <c r="Q222" s="24">
        <f>IFERROR(VLOOKUP($C222,Article!$B:$E,5,0),0)</f>
        <v>0</v>
      </c>
      <c r="R222" s="24">
        <f>IFERROR(VLOOKUP($I222,Article!$B:$E,5,0),0)</f>
        <v>0</v>
      </c>
    </row>
    <row r="223" spans="2:18" x14ac:dyDescent="0.25">
      <c r="B223" s="24"/>
      <c r="H223" s="25"/>
      <c r="J223" s="25"/>
      <c r="L223" s="25"/>
      <c r="M223" s="25"/>
      <c r="Q223" s="24">
        <f>IFERROR(VLOOKUP($C223,Article!$B:$E,5,0),0)</f>
        <v>0</v>
      </c>
      <c r="R223" s="24">
        <f>IFERROR(VLOOKUP($I223,Article!$B:$E,5,0),0)</f>
        <v>0</v>
      </c>
    </row>
    <row r="224" spans="2:18" x14ac:dyDescent="0.25">
      <c r="B224" s="24"/>
      <c r="H224" s="25"/>
      <c r="J224" s="25"/>
      <c r="L224" s="25"/>
      <c r="M224" s="25"/>
      <c r="Q224" s="24">
        <f>IFERROR(VLOOKUP($C224,Article!$B:$E,5,0),0)</f>
        <v>0</v>
      </c>
      <c r="R224" s="24">
        <f>IFERROR(VLOOKUP($I224,Article!$B:$E,5,0),0)</f>
        <v>0</v>
      </c>
    </row>
    <row r="225" spans="2:18" x14ac:dyDescent="0.25">
      <c r="B225" s="24"/>
      <c r="H225" s="25"/>
      <c r="J225" s="25"/>
      <c r="L225" s="25"/>
      <c r="M225" s="25"/>
      <c r="Q225" s="24">
        <f>IFERROR(VLOOKUP($C225,Article!$B:$E,5,0),0)</f>
        <v>0</v>
      </c>
      <c r="R225" s="24">
        <f>IFERROR(VLOOKUP($I225,Article!$B:$E,5,0),0)</f>
        <v>0</v>
      </c>
    </row>
    <row r="226" spans="2:18" x14ac:dyDescent="0.25">
      <c r="B226" s="24"/>
      <c r="H226" s="25"/>
      <c r="J226" s="25"/>
      <c r="L226" s="25"/>
      <c r="M226" s="25"/>
      <c r="Q226" s="24">
        <f>IFERROR(VLOOKUP($C226,Article!$B:$E,5,0),0)</f>
        <v>0</v>
      </c>
      <c r="R226" s="24">
        <f>IFERROR(VLOOKUP($I226,Article!$B:$E,5,0),0)</f>
        <v>0</v>
      </c>
    </row>
    <row r="227" spans="2:18" x14ac:dyDescent="0.25">
      <c r="B227" s="24"/>
      <c r="H227" s="25"/>
      <c r="J227" s="25"/>
      <c r="L227" s="25"/>
      <c r="M227" s="25"/>
      <c r="Q227" s="24">
        <f>IFERROR(VLOOKUP($C227,Article!$B:$E,5,0),0)</f>
        <v>0</v>
      </c>
      <c r="R227" s="24">
        <f>IFERROR(VLOOKUP($I227,Article!$B:$E,5,0),0)</f>
        <v>0</v>
      </c>
    </row>
    <row r="228" spans="2:18" x14ac:dyDescent="0.25">
      <c r="B228" s="24"/>
      <c r="H228" s="25"/>
      <c r="J228" s="25"/>
      <c r="L228" s="25"/>
      <c r="M228" s="25"/>
      <c r="Q228" s="24">
        <f>IFERROR(VLOOKUP($C228,Article!$B:$E,5,0),0)</f>
        <v>0</v>
      </c>
      <c r="R228" s="24">
        <f>IFERROR(VLOOKUP($I228,Article!$B:$E,5,0),0)</f>
        <v>0</v>
      </c>
    </row>
    <row r="229" spans="2:18" x14ac:dyDescent="0.25">
      <c r="B229" s="24"/>
      <c r="H229" s="25"/>
      <c r="J229" s="25"/>
      <c r="L229" s="25"/>
      <c r="M229" s="25"/>
      <c r="Q229" s="24">
        <f>IFERROR(VLOOKUP($C229,Article!$B:$E,5,0),0)</f>
        <v>0</v>
      </c>
      <c r="R229" s="24">
        <f>IFERROR(VLOOKUP($I229,Article!$B:$E,5,0),0)</f>
        <v>0</v>
      </c>
    </row>
    <row r="230" spans="2:18" x14ac:dyDescent="0.25">
      <c r="B230" s="24"/>
      <c r="H230" s="25"/>
      <c r="J230" s="25"/>
      <c r="L230" s="25"/>
      <c r="M230" s="25"/>
      <c r="Q230" s="24">
        <f>IFERROR(VLOOKUP($C230,Article!$B:$E,5,0),0)</f>
        <v>0</v>
      </c>
      <c r="R230" s="24">
        <f>IFERROR(VLOOKUP($I230,Article!$B:$E,5,0),0)</f>
        <v>0</v>
      </c>
    </row>
    <row r="231" spans="2:18" x14ac:dyDescent="0.25">
      <c r="B231" s="24"/>
      <c r="H231" s="25"/>
      <c r="J231" s="25"/>
      <c r="L231" s="25"/>
      <c r="M231" s="25"/>
      <c r="Q231" s="24">
        <f>IFERROR(VLOOKUP($C231,Article!$B:$E,5,0),0)</f>
        <v>0</v>
      </c>
      <c r="R231" s="24">
        <f>IFERROR(VLOOKUP($I231,Article!$B:$E,5,0),0)</f>
        <v>0</v>
      </c>
    </row>
    <row r="232" spans="2:18" x14ac:dyDescent="0.25">
      <c r="B232" s="24"/>
      <c r="H232" s="25"/>
      <c r="J232" s="25"/>
      <c r="L232" s="25"/>
      <c r="M232" s="25"/>
      <c r="Q232" s="24">
        <f>IFERROR(VLOOKUP($C232,Article!$B:$E,5,0),0)</f>
        <v>0</v>
      </c>
      <c r="R232" s="24">
        <f>IFERROR(VLOOKUP($I232,Article!$B:$E,5,0),0)</f>
        <v>0</v>
      </c>
    </row>
    <row r="233" spans="2:18" x14ac:dyDescent="0.25">
      <c r="B233" s="24"/>
      <c r="H233" s="25"/>
      <c r="J233" s="25"/>
      <c r="L233" s="25"/>
      <c r="M233" s="25"/>
      <c r="Q233" s="24">
        <f>IFERROR(VLOOKUP($C233,Article!$B:$E,5,0),0)</f>
        <v>0</v>
      </c>
      <c r="R233" s="24">
        <f>IFERROR(VLOOKUP($I233,Article!$B:$E,5,0),0)</f>
        <v>0</v>
      </c>
    </row>
    <row r="234" spans="2:18" x14ac:dyDescent="0.25">
      <c r="B234" s="24"/>
      <c r="H234" s="25"/>
      <c r="J234" s="25"/>
      <c r="L234" s="25"/>
      <c r="M234" s="25"/>
      <c r="Q234" s="24">
        <f>IFERROR(VLOOKUP($C234,Article!$B:$E,5,0),0)</f>
        <v>0</v>
      </c>
      <c r="R234" s="24">
        <f>IFERROR(VLOOKUP($I234,Article!$B:$E,5,0),0)</f>
        <v>0</v>
      </c>
    </row>
    <row r="235" spans="2:18" x14ac:dyDescent="0.25">
      <c r="B235" s="24"/>
      <c r="H235" s="25"/>
      <c r="J235" s="25"/>
      <c r="L235" s="25"/>
      <c r="M235" s="25"/>
      <c r="Q235" s="24">
        <f>IFERROR(VLOOKUP($C235,Article!$B:$E,5,0),0)</f>
        <v>0</v>
      </c>
      <c r="R235" s="24">
        <f>IFERROR(VLOOKUP($I235,Article!$B:$E,5,0),0)</f>
        <v>0</v>
      </c>
    </row>
    <row r="236" spans="2:18" x14ac:dyDescent="0.25">
      <c r="B236" s="24"/>
      <c r="H236" s="25"/>
      <c r="J236" s="25"/>
      <c r="L236" s="25"/>
      <c r="M236" s="25"/>
      <c r="Q236" s="24">
        <f>IFERROR(VLOOKUP($C236,Article!$B:$E,5,0),0)</f>
        <v>0</v>
      </c>
      <c r="R236" s="24">
        <f>IFERROR(VLOOKUP($I236,Article!$B:$E,5,0),0)</f>
        <v>0</v>
      </c>
    </row>
    <row r="237" spans="2:18" x14ac:dyDescent="0.25">
      <c r="B237" s="24"/>
      <c r="H237" s="25"/>
      <c r="J237" s="25"/>
      <c r="L237" s="25"/>
      <c r="M237" s="25"/>
      <c r="Q237" s="24">
        <f>IFERROR(VLOOKUP($C237,Article!$B:$E,5,0),0)</f>
        <v>0</v>
      </c>
      <c r="R237" s="24">
        <f>IFERROR(VLOOKUP($I237,Article!$B:$E,5,0),0)</f>
        <v>0</v>
      </c>
    </row>
    <row r="238" spans="2:18" x14ac:dyDescent="0.25">
      <c r="B238" s="24"/>
      <c r="H238" s="25"/>
      <c r="J238" s="25"/>
      <c r="L238" s="25"/>
      <c r="M238" s="25"/>
      <c r="Q238" s="24">
        <f>IFERROR(VLOOKUP($C238,Article!$B:$E,5,0),0)</f>
        <v>0</v>
      </c>
      <c r="R238" s="24">
        <f>IFERROR(VLOOKUP($I238,Article!$B:$E,5,0),0)</f>
        <v>0</v>
      </c>
    </row>
    <row r="239" spans="2:18" x14ac:dyDescent="0.25">
      <c r="B239" s="24"/>
      <c r="H239" s="25"/>
      <c r="J239" s="25"/>
      <c r="L239" s="25"/>
      <c r="M239" s="25"/>
      <c r="Q239" s="24">
        <f>IFERROR(VLOOKUP($C239,Article!$B:$E,5,0),0)</f>
        <v>0</v>
      </c>
      <c r="R239" s="24">
        <f>IFERROR(VLOOKUP($I239,Article!$B:$E,5,0),0)</f>
        <v>0</v>
      </c>
    </row>
    <row r="240" spans="2:18" x14ac:dyDescent="0.25">
      <c r="B240" s="24"/>
      <c r="H240" s="25"/>
      <c r="J240" s="25"/>
      <c r="L240" s="25"/>
      <c r="M240" s="25"/>
      <c r="Q240" s="24">
        <f>IFERROR(VLOOKUP($C240,Article!$B:$E,5,0),0)</f>
        <v>0</v>
      </c>
      <c r="R240" s="24">
        <f>IFERROR(VLOOKUP($I240,Article!$B:$E,5,0),0)</f>
        <v>0</v>
      </c>
    </row>
    <row r="241" spans="2:18" x14ac:dyDescent="0.25">
      <c r="B241" s="24"/>
      <c r="H241" s="25"/>
      <c r="J241" s="25"/>
      <c r="L241" s="25"/>
      <c r="M241" s="25"/>
      <c r="Q241" s="24">
        <f>IFERROR(VLOOKUP($C241,Article!$B:$E,5,0),0)</f>
        <v>0</v>
      </c>
      <c r="R241" s="24">
        <f>IFERROR(VLOOKUP($I241,Article!$B:$E,5,0),0)</f>
        <v>0</v>
      </c>
    </row>
    <row r="242" spans="2:18" x14ac:dyDescent="0.25">
      <c r="B242" s="24"/>
      <c r="H242" s="25"/>
      <c r="J242" s="25"/>
      <c r="L242" s="25"/>
      <c r="M242" s="25"/>
      <c r="Q242" s="24">
        <f>IFERROR(VLOOKUP($C242,Article!$B:$E,5,0),0)</f>
        <v>0</v>
      </c>
      <c r="R242" s="24">
        <f>IFERROR(VLOOKUP($I242,Article!$B:$E,5,0),0)</f>
        <v>0</v>
      </c>
    </row>
    <row r="243" spans="2:18" x14ac:dyDescent="0.25">
      <c r="B243" s="24"/>
      <c r="H243" s="25"/>
      <c r="J243" s="25"/>
      <c r="L243" s="25"/>
      <c r="M243" s="25"/>
      <c r="Q243" s="24">
        <f>IFERROR(VLOOKUP($C243,Article!$B:$E,5,0),0)</f>
        <v>0</v>
      </c>
      <c r="R243" s="24">
        <f>IFERROR(VLOOKUP($I243,Article!$B:$E,5,0),0)</f>
        <v>0</v>
      </c>
    </row>
    <row r="244" spans="2:18" x14ac:dyDescent="0.25">
      <c r="B244" s="24"/>
      <c r="H244" s="25"/>
      <c r="J244" s="25"/>
      <c r="L244" s="25"/>
      <c r="M244" s="25"/>
      <c r="Q244" s="24">
        <f>IFERROR(VLOOKUP($C244,Article!$B:$E,5,0),0)</f>
        <v>0</v>
      </c>
      <c r="R244" s="24">
        <f>IFERROR(VLOOKUP($I244,Article!$B:$E,5,0),0)</f>
        <v>0</v>
      </c>
    </row>
    <row r="245" spans="2:18" x14ac:dyDescent="0.25">
      <c r="B245" s="24"/>
      <c r="H245" s="25"/>
      <c r="J245" s="25"/>
      <c r="L245" s="25"/>
      <c r="M245" s="25"/>
      <c r="Q245" s="24">
        <f>IFERROR(VLOOKUP($C245,Article!$B:$E,5,0),0)</f>
        <v>0</v>
      </c>
      <c r="R245" s="24">
        <f>IFERROR(VLOOKUP($I245,Article!$B:$E,5,0),0)</f>
        <v>0</v>
      </c>
    </row>
    <row r="246" spans="2:18" x14ac:dyDescent="0.25">
      <c r="B246" s="24"/>
      <c r="H246" s="25"/>
      <c r="J246" s="25"/>
      <c r="L246" s="25"/>
      <c r="M246" s="25"/>
      <c r="Q246" s="24">
        <f>IFERROR(VLOOKUP($C246,Article!$B:$E,5,0),0)</f>
        <v>0</v>
      </c>
      <c r="R246" s="24">
        <f>IFERROR(VLOOKUP($I246,Article!$B:$E,5,0),0)</f>
        <v>0</v>
      </c>
    </row>
    <row r="247" spans="2:18" x14ac:dyDescent="0.25">
      <c r="B247" s="24"/>
      <c r="H247" s="25"/>
      <c r="J247" s="25"/>
      <c r="L247" s="25"/>
      <c r="M247" s="25"/>
      <c r="Q247" s="24">
        <f>IFERROR(VLOOKUP($C247,Article!$B:$E,5,0),0)</f>
        <v>0</v>
      </c>
      <c r="R247" s="24">
        <f>IFERROR(VLOOKUP($I247,Article!$B:$E,5,0),0)</f>
        <v>0</v>
      </c>
    </row>
    <row r="248" spans="2:18" x14ac:dyDescent="0.25">
      <c r="B248" s="24"/>
      <c r="H248" s="25"/>
      <c r="J248" s="25"/>
      <c r="L248" s="25"/>
      <c r="M248" s="25"/>
      <c r="Q248" s="24">
        <f>IFERROR(VLOOKUP($C248,Article!$B:$E,5,0),0)</f>
        <v>0</v>
      </c>
      <c r="R248" s="24">
        <f>IFERROR(VLOOKUP($I248,Article!$B:$E,5,0),0)</f>
        <v>0</v>
      </c>
    </row>
    <row r="249" spans="2:18" x14ac:dyDescent="0.25">
      <c r="B249" s="24"/>
      <c r="H249" s="25"/>
      <c r="J249" s="25"/>
      <c r="L249" s="25"/>
      <c r="M249" s="25"/>
      <c r="Q249" s="24">
        <f>IFERROR(VLOOKUP($C249,Article!$B:$E,5,0),0)</f>
        <v>0</v>
      </c>
      <c r="R249" s="24">
        <f>IFERROR(VLOOKUP($I249,Article!$B:$E,5,0),0)</f>
        <v>0</v>
      </c>
    </row>
    <row r="250" spans="2:18" x14ac:dyDescent="0.25">
      <c r="B250" s="24"/>
      <c r="H250" s="25"/>
      <c r="J250" s="25"/>
      <c r="L250" s="25"/>
      <c r="M250" s="25"/>
      <c r="Q250" s="24">
        <f>IFERROR(VLOOKUP($C250,Article!$B:$E,5,0),0)</f>
        <v>0</v>
      </c>
      <c r="R250" s="24">
        <f>IFERROR(VLOOKUP($I250,Article!$B:$E,5,0),0)</f>
        <v>0</v>
      </c>
    </row>
    <row r="251" spans="2:18" x14ac:dyDescent="0.25">
      <c r="B251" s="24"/>
      <c r="H251" s="25"/>
      <c r="J251" s="25"/>
      <c r="L251" s="25"/>
      <c r="M251" s="25"/>
      <c r="Q251" s="24">
        <f>IFERROR(VLOOKUP($C251,Article!$B:$E,5,0),0)</f>
        <v>0</v>
      </c>
      <c r="R251" s="24">
        <f>IFERROR(VLOOKUP($I251,Article!$B:$E,5,0),0)</f>
        <v>0</v>
      </c>
    </row>
    <row r="252" spans="2:18" x14ac:dyDescent="0.25">
      <c r="B252" s="24"/>
      <c r="H252" s="25"/>
      <c r="J252" s="25"/>
      <c r="L252" s="25"/>
      <c r="M252" s="25"/>
      <c r="Q252" s="24">
        <f>IFERROR(VLOOKUP($C252,Article!$B:$E,5,0),0)</f>
        <v>0</v>
      </c>
      <c r="R252" s="24">
        <f>IFERROR(VLOOKUP($I252,Article!$B:$E,5,0),0)</f>
        <v>0</v>
      </c>
    </row>
    <row r="253" spans="2:18" x14ac:dyDescent="0.25">
      <c r="B253" s="24"/>
      <c r="H253" s="25"/>
      <c r="J253" s="25"/>
      <c r="L253" s="25"/>
      <c r="M253" s="25"/>
      <c r="Q253" s="24">
        <f>IFERROR(VLOOKUP($C253,Article!$B:$E,5,0),0)</f>
        <v>0</v>
      </c>
      <c r="R253" s="24">
        <f>IFERROR(VLOOKUP($I253,Article!$B:$E,5,0),0)</f>
        <v>0</v>
      </c>
    </row>
    <row r="254" spans="2:18" x14ac:dyDescent="0.25">
      <c r="B254" s="24"/>
      <c r="H254" s="25"/>
      <c r="J254" s="25"/>
      <c r="L254" s="25"/>
      <c r="M254" s="25"/>
      <c r="Q254" s="24">
        <f>IFERROR(VLOOKUP($C254,Article!$B:$E,5,0),0)</f>
        <v>0</v>
      </c>
      <c r="R254" s="24">
        <f>IFERROR(VLOOKUP($I254,Article!$B:$E,5,0),0)</f>
        <v>0</v>
      </c>
    </row>
    <row r="255" spans="2:18" x14ac:dyDescent="0.25">
      <c r="B255" s="24"/>
      <c r="H255" s="25"/>
      <c r="J255" s="25"/>
      <c r="L255" s="25"/>
      <c r="M255" s="25"/>
      <c r="Q255" s="24">
        <f>IFERROR(VLOOKUP($C255,Article!$B:$E,5,0),0)</f>
        <v>0</v>
      </c>
      <c r="R255" s="24">
        <f>IFERROR(VLOOKUP($I255,Article!$B:$E,5,0),0)</f>
        <v>0</v>
      </c>
    </row>
    <row r="256" spans="2:18" x14ac:dyDescent="0.25">
      <c r="B256" s="24"/>
      <c r="H256" s="25"/>
      <c r="J256" s="25"/>
      <c r="L256" s="25"/>
      <c r="M256" s="25"/>
      <c r="Q256" s="24">
        <f>IFERROR(VLOOKUP($C256,Article!$B:$E,5,0),0)</f>
        <v>0</v>
      </c>
      <c r="R256" s="24">
        <f>IFERROR(VLOOKUP($I256,Article!$B:$E,5,0),0)</f>
        <v>0</v>
      </c>
    </row>
    <row r="257" spans="2:18" x14ac:dyDescent="0.25">
      <c r="B257" s="24"/>
      <c r="H257" s="25"/>
      <c r="J257" s="25"/>
      <c r="L257" s="25"/>
      <c r="M257" s="25"/>
      <c r="Q257" s="24">
        <f>IFERROR(VLOOKUP($C257,Article!$B:$E,5,0),0)</f>
        <v>0</v>
      </c>
      <c r="R257" s="24">
        <f>IFERROR(VLOOKUP($I257,Article!$B:$E,5,0),0)</f>
        <v>0</v>
      </c>
    </row>
    <row r="258" spans="2:18" x14ac:dyDescent="0.25">
      <c r="B258" s="24"/>
      <c r="H258" s="25"/>
      <c r="J258" s="25"/>
      <c r="L258" s="25"/>
      <c r="M258" s="25"/>
      <c r="Q258" s="24">
        <f>IFERROR(VLOOKUP($C258,Article!$B:$E,5,0),0)</f>
        <v>0</v>
      </c>
      <c r="R258" s="24">
        <f>IFERROR(VLOOKUP($I258,Article!$B:$E,5,0),0)</f>
        <v>0</v>
      </c>
    </row>
    <row r="259" spans="2:18" x14ac:dyDescent="0.25">
      <c r="B259" s="24"/>
      <c r="H259" s="25"/>
      <c r="J259" s="25"/>
      <c r="L259" s="25"/>
      <c r="M259" s="25"/>
      <c r="Q259" s="24">
        <f>IFERROR(VLOOKUP($C259,Article!$B:$E,5,0),0)</f>
        <v>0</v>
      </c>
      <c r="R259" s="24">
        <f>IFERROR(VLOOKUP($I259,Article!$B:$E,5,0),0)</f>
        <v>0</v>
      </c>
    </row>
    <row r="260" spans="2:18" x14ac:dyDescent="0.25">
      <c r="B260" s="24"/>
      <c r="H260" s="25"/>
      <c r="J260" s="25"/>
      <c r="L260" s="25"/>
      <c r="M260" s="25"/>
      <c r="Q260" s="24">
        <f>IFERROR(VLOOKUP($C260,Article!$B:$E,5,0),0)</f>
        <v>0</v>
      </c>
      <c r="R260" s="24">
        <f>IFERROR(VLOOKUP($I260,Article!$B:$E,5,0),0)</f>
        <v>0</v>
      </c>
    </row>
    <row r="261" spans="2:18" x14ac:dyDescent="0.25">
      <c r="B261" s="24"/>
      <c r="H261" s="25"/>
      <c r="J261" s="25"/>
      <c r="L261" s="25"/>
      <c r="M261" s="25"/>
      <c r="Q261" s="24">
        <f>IFERROR(VLOOKUP($C261,Article!$B:$E,5,0),0)</f>
        <v>0</v>
      </c>
      <c r="R261" s="24">
        <f>IFERROR(VLOOKUP($I261,Article!$B:$E,5,0),0)</f>
        <v>0</v>
      </c>
    </row>
    <row r="262" spans="2:18" x14ac:dyDescent="0.25">
      <c r="B262" s="24"/>
      <c r="H262" s="25"/>
      <c r="J262" s="25"/>
      <c r="L262" s="25"/>
      <c r="M262" s="25"/>
      <c r="Q262" s="24">
        <f>IFERROR(VLOOKUP($C262,Article!$B:$E,5,0),0)</f>
        <v>0</v>
      </c>
      <c r="R262" s="24">
        <f>IFERROR(VLOOKUP($I262,Article!$B:$E,5,0),0)</f>
        <v>0</v>
      </c>
    </row>
    <row r="263" spans="2:18" x14ac:dyDescent="0.25">
      <c r="B263" s="24"/>
      <c r="H263" s="25"/>
      <c r="J263" s="25"/>
      <c r="L263" s="25"/>
      <c r="M263" s="25"/>
      <c r="Q263" s="24">
        <f>IFERROR(VLOOKUP($C263,Article!$B:$E,5,0),0)</f>
        <v>0</v>
      </c>
      <c r="R263" s="24">
        <f>IFERROR(VLOOKUP($I263,Article!$B:$E,5,0),0)</f>
        <v>0</v>
      </c>
    </row>
    <row r="264" spans="2:18" x14ac:dyDescent="0.25">
      <c r="B264" s="24"/>
      <c r="H264" s="25"/>
      <c r="J264" s="25"/>
      <c r="L264" s="25"/>
      <c r="M264" s="25"/>
      <c r="Q264" s="24">
        <f>IFERROR(VLOOKUP($C264,Article!$B:$E,5,0),0)</f>
        <v>0</v>
      </c>
      <c r="R264" s="24">
        <f>IFERROR(VLOOKUP($I264,Article!$B:$E,5,0),0)</f>
        <v>0</v>
      </c>
    </row>
    <row r="265" spans="2:18" x14ac:dyDescent="0.25">
      <c r="B265" s="24"/>
      <c r="H265" s="25"/>
      <c r="J265" s="25"/>
      <c r="L265" s="25"/>
      <c r="M265" s="25"/>
      <c r="Q265" s="24">
        <f>IFERROR(VLOOKUP($C265,Article!$B:$E,5,0),0)</f>
        <v>0</v>
      </c>
      <c r="R265" s="24">
        <f>IFERROR(VLOOKUP($I265,Article!$B:$E,5,0),0)</f>
        <v>0</v>
      </c>
    </row>
    <row r="266" spans="2:18" x14ac:dyDescent="0.25">
      <c r="B266" s="24"/>
      <c r="H266" s="25"/>
      <c r="J266" s="25"/>
      <c r="L266" s="25"/>
      <c r="M266" s="25"/>
      <c r="Q266" s="24">
        <f>IFERROR(VLOOKUP($C266,Article!$B:$E,5,0),0)</f>
        <v>0</v>
      </c>
      <c r="R266" s="24">
        <f>IFERROR(VLOOKUP($I266,Article!$B:$E,5,0),0)</f>
        <v>0</v>
      </c>
    </row>
    <row r="267" spans="2:18" x14ac:dyDescent="0.25">
      <c r="B267" s="24"/>
      <c r="H267" s="25"/>
      <c r="J267" s="25"/>
      <c r="L267" s="25"/>
      <c r="M267" s="25"/>
      <c r="Q267" s="24">
        <f>IFERROR(VLOOKUP($C267,Article!$B:$E,5,0),0)</f>
        <v>0</v>
      </c>
      <c r="R267" s="24">
        <f>IFERROR(VLOOKUP($I267,Article!$B:$E,5,0),0)</f>
        <v>0</v>
      </c>
    </row>
    <row r="268" spans="2:18" x14ac:dyDescent="0.25">
      <c r="B268" s="24"/>
      <c r="H268" s="25"/>
      <c r="J268" s="25"/>
      <c r="L268" s="25"/>
      <c r="M268" s="25"/>
      <c r="Q268" s="24">
        <f>IFERROR(VLOOKUP($C268,Article!$B:$E,5,0),0)</f>
        <v>0</v>
      </c>
      <c r="R268" s="24">
        <f>IFERROR(VLOOKUP($I268,Article!$B:$E,5,0),0)</f>
        <v>0</v>
      </c>
    </row>
    <row r="269" spans="2:18" x14ac:dyDescent="0.25">
      <c r="B269" s="24"/>
      <c r="H269" s="25"/>
      <c r="J269" s="25"/>
      <c r="L269" s="25"/>
      <c r="M269" s="25"/>
      <c r="Q269" s="24">
        <f>IFERROR(VLOOKUP($C269,Article!$B:$E,5,0),0)</f>
        <v>0</v>
      </c>
      <c r="R269" s="24">
        <f>IFERROR(VLOOKUP($I269,Article!$B:$E,5,0),0)</f>
        <v>0</v>
      </c>
    </row>
    <row r="270" spans="2:18" x14ac:dyDescent="0.25">
      <c r="B270" s="24"/>
      <c r="H270" s="25"/>
      <c r="J270" s="25"/>
      <c r="L270" s="25"/>
      <c r="M270" s="25"/>
      <c r="Q270" s="24">
        <f>IFERROR(VLOOKUP($C270,Article!$B:$E,5,0),0)</f>
        <v>0</v>
      </c>
      <c r="R270" s="24">
        <f>IFERROR(VLOOKUP($I270,Article!$B:$E,5,0),0)</f>
        <v>0</v>
      </c>
    </row>
    <row r="271" spans="2:18" x14ac:dyDescent="0.25">
      <c r="B271" s="24"/>
      <c r="H271" s="25"/>
      <c r="J271" s="25"/>
      <c r="L271" s="25"/>
      <c r="M271" s="25"/>
      <c r="Q271" s="24">
        <f>IFERROR(VLOOKUP($C271,Article!$B:$E,5,0),0)</f>
        <v>0</v>
      </c>
      <c r="R271" s="24">
        <f>IFERROR(VLOOKUP($I271,Article!$B:$E,5,0),0)</f>
        <v>0</v>
      </c>
    </row>
    <row r="272" spans="2:18" x14ac:dyDescent="0.25">
      <c r="B272" s="24"/>
      <c r="H272" s="25"/>
      <c r="J272" s="25"/>
      <c r="L272" s="25"/>
      <c r="M272" s="25"/>
      <c r="Q272" s="24">
        <f>IFERROR(VLOOKUP($C272,Article!$B:$E,5,0),0)</f>
        <v>0</v>
      </c>
      <c r="R272" s="24">
        <f>IFERROR(VLOOKUP($I272,Article!$B:$E,5,0),0)</f>
        <v>0</v>
      </c>
    </row>
    <row r="273" spans="2:18" x14ac:dyDescent="0.25">
      <c r="B273" s="24"/>
      <c r="H273" s="25"/>
      <c r="J273" s="25"/>
      <c r="L273" s="25"/>
      <c r="M273" s="25"/>
      <c r="Q273" s="24">
        <f>IFERROR(VLOOKUP($C273,Article!$B:$E,5,0),0)</f>
        <v>0</v>
      </c>
      <c r="R273" s="24">
        <f>IFERROR(VLOOKUP($I273,Article!$B:$E,5,0),0)</f>
        <v>0</v>
      </c>
    </row>
    <row r="274" spans="2:18" x14ac:dyDescent="0.25">
      <c r="B274" s="24"/>
      <c r="H274" s="25"/>
      <c r="J274" s="25"/>
      <c r="L274" s="25"/>
      <c r="M274" s="25"/>
      <c r="Q274" s="24">
        <f>IFERROR(VLOOKUP($C274,Article!$B:$E,5,0),0)</f>
        <v>0</v>
      </c>
      <c r="R274" s="24">
        <f>IFERROR(VLOOKUP($I274,Article!$B:$E,5,0),0)</f>
        <v>0</v>
      </c>
    </row>
    <row r="275" spans="2:18" x14ac:dyDescent="0.25">
      <c r="B275" s="24"/>
      <c r="H275" s="25"/>
      <c r="J275" s="25"/>
      <c r="L275" s="25"/>
      <c r="M275" s="25"/>
      <c r="Q275" s="24">
        <f>IFERROR(VLOOKUP($C275,Article!$B:$E,5,0),0)</f>
        <v>0</v>
      </c>
      <c r="R275" s="24">
        <f>IFERROR(VLOOKUP($I275,Article!$B:$E,5,0),0)</f>
        <v>0</v>
      </c>
    </row>
    <row r="276" spans="2:18" x14ac:dyDescent="0.25">
      <c r="B276" s="24"/>
      <c r="H276" s="25"/>
      <c r="J276" s="25"/>
      <c r="L276" s="25"/>
      <c r="M276" s="25"/>
      <c r="Q276" s="24">
        <f>IFERROR(VLOOKUP($C276,Article!$B:$E,5,0),0)</f>
        <v>0</v>
      </c>
      <c r="R276" s="24">
        <f>IFERROR(VLOOKUP($I276,Article!$B:$E,5,0),0)</f>
        <v>0</v>
      </c>
    </row>
    <row r="277" spans="2:18" x14ac:dyDescent="0.25">
      <c r="B277" s="24"/>
      <c r="H277" s="25"/>
      <c r="J277" s="25"/>
      <c r="L277" s="25"/>
      <c r="M277" s="25"/>
      <c r="Q277" s="24">
        <f>IFERROR(VLOOKUP($C277,Article!$B:$E,5,0),0)</f>
        <v>0</v>
      </c>
      <c r="R277" s="24">
        <f>IFERROR(VLOOKUP($I277,Article!$B:$E,5,0),0)</f>
        <v>0</v>
      </c>
    </row>
    <row r="278" spans="2:18" x14ac:dyDescent="0.25">
      <c r="B278" s="24"/>
      <c r="H278" s="25"/>
      <c r="J278" s="25"/>
      <c r="L278" s="25"/>
      <c r="M278" s="25"/>
      <c r="Q278" s="24">
        <f>IFERROR(VLOOKUP($C278,Article!$B:$E,5,0),0)</f>
        <v>0</v>
      </c>
      <c r="R278" s="24">
        <f>IFERROR(VLOOKUP($I278,Article!$B:$E,5,0),0)</f>
        <v>0</v>
      </c>
    </row>
    <row r="279" spans="2:18" x14ac:dyDescent="0.25">
      <c r="B279" s="24"/>
      <c r="H279" s="25"/>
      <c r="J279" s="25"/>
      <c r="L279" s="25"/>
      <c r="M279" s="25"/>
      <c r="Q279" s="24">
        <f>IFERROR(VLOOKUP($C279,Article!$B:$E,5,0),0)</f>
        <v>0</v>
      </c>
      <c r="R279" s="24">
        <f>IFERROR(VLOOKUP($I279,Article!$B:$E,5,0),0)</f>
        <v>0</v>
      </c>
    </row>
    <row r="280" spans="2:18" x14ac:dyDescent="0.25">
      <c r="B280" s="24"/>
      <c r="H280" s="25"/>
      <c r="J280" s="25"/>
      <c r="L280" s="25"/>
      <c r="M280" s="25"/>
      <c r="Q280" s="24">
        <f>IFERROR(VLOOKUP($C280,Article!$B:$E,5,0),0)</f>
        <v>0</v>
      </c>
      <c r="R280" s="24">
        <f>IFERROR(VLOOKUP($I280,Article!$B:$E,5,0),0)</f>
        <v>0</v>
      </c>
    </row>
    <row r="281" spans="2:18" x14ac:dyDescent="0.25">
      <c r="B281" s="24"/>
      <c r="H281" s="25"/>
      <c r="J281" s="25"/>
      <c r="L281" s="25"/>
      <c r="M281" s="25"/>
      <c r="Q281" s="24">
        <f>IFERROR(VLOOKUP($C281,Article!$B:$E,5,0),0)</f>
        <v>0</v>
      </c>
      <c r="R281" s="24">
        <f>IFERROR(VLOOKUP($I281,Article!$B:$E,5,0),0)</f>
        <v>0</v>
      </c>
    </row>
    <row r="282" spans="2:18" x14ac:dyDescent="0.25">
      <c r="B282" s="24"/>
      <c r="H282" s="25"/>
      <c r="J282" s="25"/>
      <c r="L282" s="25"/>
      <c r="M282" s="25"/>
      <c r="Q282" s="24">
        <f>IFERROR(VLOOKUP($C282,Article!$B:$E,5,0),0)</f>
        <v>0</v>
      </c>
      <c r="R282" s="24">
        <f>IFERROR(VLOOKUP($I282,Article!$B:$E,5,0),0)</f>
        <v>0</v>
      </c>
    </row>
    <row r="283" spans="2:18" x14ac:dyDescent="0.25">
      <c r="B283" s="24"/>
      <c r="H283" s="25"/>
      <c r="J283" s="25"/>
      <c r="L283" s="25"/>
      <c r="M283" s="25"/>
      <c r="Q283" s="24">
        <f>IFERROR(VLOOKUP($C283,Article!$B:$E,5,0),0)</f>
        <v>0</v>
      </c>
      <c r="R283" s="24">
        <f>IFERROR(VLOOKUP($I283,Article!$B:$E,5,0),0)</f>
        <v>0</v>
      </c>
    </row>
    <row r="284" spans="2:18" x14ac:dyDescent="0.25">
      <c r="B284" s="24"/>
      <c r="H284" s="25"/>
      <c r="J284" s="25"/>
      <c r="L284" s="25"/>
      <c r="M284" s="25"/>
      <c r="Q284" s="24">
        <f>IFERROR(VLOOKUP($C284,Article!$B:$E,5,0),0)</f>
        <v>0</v>
      </c>
      <c r="R284" s="24">
        <f>IFERROR(VLOOKUP($I284,Article!$B:$E,5,0),0)</f>
        <v>0</v>
      </c>
    </row>
    <row r="285" spans="2:18" x14ac:dyDescent="0.25">
      <c r="B285" s="24"/>
      <c r="H285" s="25"/>
      <c r="J285" s="25"/>
      <c r="L285" s="25"/>
      <c r="M285" s="25"/>
      <c r="Q285" s="24">
        <f>IFERROR(VLOOKUP($C285,Article!$B:$E,5,0),0)</f>
        <v>0</v>
      </c>
      <c r="R285" s="24">
        <f>IFERROR(VLOOKUP($I285,Article!$B:$E,5,0),0)</f>
        <v>0</v>
      </c>
    </row>
    <row r="286" spans="2:18" x14ac:dyDescent="0.25">
      <c r="B286" s="24"/>
      <c r="H286" s="25"/>
      <c r="J286" s="25"/>
      <c r="L286" s="25"/>
      <c r="M286" s="25"/>
      <c r="Q286" s="24">
        <f>IFERROR(VLOOKUP($C286,Article!$B:$E,5,0),0)</f>
        <v>0</v>
      </c>
      <c r="R286" s="24">
        <f>IFERROR(VLOOKUP($I286,Article!$B:$E,5,0),0)</f>
        <v>0</v>
      </c>
    </row>
    <row r="287" spans="2:18" x14ac:dyDescent="0.25">
      <c r="B287" s="24"/>
      <c r="H287" s="25"/>
      <c r="J287" s="25"/>
      <c r="L287" s="25"/>
      <c r="M287" s="25"/>
      <c r="Q287" s="24">
        <f>IFERROR(VLOOKUP($C287,Article!$B:$E,5,0),0)</f>
        <v>0</v>
      </c>
      <c r="R287" s="24">
        <f>IFERROR(VLOOKUP($I287,Article!$B:$E,5,0),0)</f>
        <v>0</v>
      </c>
    </row>
    <row r="288" spans="2:18" x14ac:dyDescent="0.25">
      <c r="B288" s="24"/>
      <c r="H288" s="25"/>
      <c r="J288" s="25"/>
      <c r="L288" s="25"/>
      <c r="M288" s="25"/>
      <c r="Q288" s="24">
        <f>IFERROR(VLOOKUP($C288,Article!$B:$E,5,0),0)</f>
        <v>0</v>
      </c>
      <c r="R288" s="24">
        <f>IFERROR(VLOOKUP($I288,Article!$B:$E,5,0),0)</f>
        <v>0</v>
      </c>
    </row>
    <row r="289" spans="2:18" x14ac:dyDescent="0.25">
      <c r="B289" s="24"/>
      <c r="H289" s="25"/>
      <c r="J289" s="25"/>
      <c r="L289" s="25"/>
      <c r="M289" s="25"/>
      <c r="Q289" s="24">
        <f>IFERROR(VLOOKUP($C289,Article!$B:$E,5,0),0)</f>
        <v>0</v>
      </c>
      <c r="R289" s="24">
        <f>IFERROR(VLOOKUP($I289,Article!$B:$E,5,0),0)</f>
        <v>0</v>
      </c>
    </row>
    <row r="290" spans="2:18" x14ac:dyDescent="0.25">
      <c r="B290" s="24"/>
      <c r="H290" s="25"/>
      <c r="J290" s="25"/>
      <c r="L290" s="25"/>
      <c r="M290" s="25"/>
      <c r="Q290" s="24">
        <f>IFERROR(VLOOKUP($C290,Article!$B:$E,5,0),0)</f>
        <v>0</v>
      </c>
      <c r="R290" s="24">
        <f>IFERROR(VLOOKUP($I290,Article!$B:$E,5,0),0)</f>
        <v>0</v>
      </c>
    </row>
    <row r="291" spans="2:18" x14ac:dyDescent="0.25">
      <c r="B291" s="24"/>
      <c r="H291" s="25"/>
      <c r="J291" s="25"/>
      <c r="L291" s="25"/>
      <c r="M291" s="25"/>
      <c r="Q291" s="24">
        <f>IFERROR(VLOOKUP($C291,Article!$B:$E,5,0),0)</f>
        <v>0</v>
      </c>
      <c r="R291" s="24">
        <f>IFERROR(VLOOKUP($I291,Article!$B:$E,5,0),0)</f>
        <v>0</v>
      </c>
    </row>
    <row r="292" spans="2:18" x14ac:dyDescent="0.25">
      <c r="B292" s="24"/>
      <c r="H292" s="25"/>
      <c r="J292" s="25"/>
      <c r="L292" s="25"/>
      <c r="M292" s="25"/>
      <c r="Q292" s="24">
        <f>IFERROR(VLOOKUP($C292,Article!$B:$E,5,0),0)</f>
        <v>0</v>
      </c>
      <c r="R292" s="24">
        <f>IFERROR(VLOOKUP($I292,Article!$B:$E,5,0),0)</f>
        <v>0</v>
      </c>
    </row>
    <row r="293" spans="2:18" x14ac:dyDescent="0.25">
      <c r="B293" s="24"/>
      <c r="H293" s="25"/>
      <c r="J293" s="25"/>
      <c r="L293" s="25"/>
      <c r="M293" s="25"/>
      <c r="Q293" s="24">
        <f>IFERROR(VLOOKUP($C293,Article!$B:$E,5,0),0)</f>
        <v>0</v>
      </c>
      <c r="R293" s="24">
        <f>IFERROR(VLOOKUP($I293,Article!$B:$E,5,0),0)</f>
        <v>0</v>
      </c>
    </row>
    <row r="294" spans="2:18" x14ac:dyDescent="0.25">
      <c r="B294" s="24"/>
      <c r="H294" s="25"/>
      <c r="J294" s="25"/>
      <c r="L294" s="25"/>
      <c r="M294" s="25"/>
      <c r="Q294" s="24">
        <f>IFERROR(VLOOKUP($C294,Article!$B:$E,5,0),0)</f>
        <v>0</v>
      </c>
      <c r="R294" s="24">
        <f>IFERROR(VLOOKUP($I294,Article!$B:$E,5,0),0)</f>
        <v>0</v>
      </c>
    </row>
    <row r="295" spans="2:18" x14ac:dyDescent="0.25">
      <c r="B295" s="24"/>
      <c r="H295" s="25"/>
      <c r="J295" s="25"/>
      <c r="L295" s="25"/>
      <c r="M295" s="25"/>
      <c r="Q295" s="24">
        <f>IFERROR(VLOOKUP($C295,Article!$B:$E,5,0),0)</f>
        <v>0</v>
      </c>
      <c r="R295" s="24">
        <f>IFERROR(VLOOKUP($I295,Article!$B:$E,5,0),0)</f>
        <v>0</v>
      </c>
    </row>
    <row r="296" spans="2:18" x14ac:dyDescent="0.25">
      <c r="B296" s="24"/>
      <c r="H296" s="25"/>
      <c r="J296" s="25"/>
      <c r="L296" s="25"/>
      <c r="M296" s="25"/>
      <c r="Q296" s="24">
        <f>IFERROR(VLOOKUP($C296,Article!$B:$E,5,0),0)</f>
        <v>0</v>
      </c>
      <c r="R296" s="24">
        <f>IFERROR(VLOOKUP($I296,Article!$B:$E,5,0),0)</f>
        <v>0</v>
      </c>
    </row>
    <row r="297" spans="2:18" x14ac:dyDescent="0.25">
      <c r="B297" s="24"/>
      <c r="H297" s="25"/>
      <c r="J297" s="25"/>
      <c r="L297" s="25"/>
      <c r="M297" s="25"/>
      <c r="Q297" s="24">
        <f>IFERROR(VLOOKUP($C297,Article!$B:$E,5,0),0)</f>
        <v>0</v>
      </c>
      <c r="R297" s="24">
        <f>IFERROR(VLOOKUP($I297,Article!$B:$E,5,0),0)</f>
        <v>0</v>
      </c>
    </row>
    <row r="298" spans="2:18" x14ac:dyDescent="0.25">
      <c r="B298" s="24"/>
      <c r="H298" s="25"/>
      <c r="J298" s="25"/>
      <c r="L298" s="25"/>
      <c r="M298" s="25"/>
      <c r="Q298" s="24">
        <f>IFERROR(VLOOKUP($C298,Article!$B:$E,5,0),0)</f>
        <v>0</v>
      </c>
      <c r="R298" s="24">
        <f>IFERROR(VLOOKUP($I298,Article!$B:$E,5,0),0)</f>
        <v>0</v>
      </c>
    </row>
    <row r="299" spans="2:18" x14ac:dyDescent="0.25">
      <c r="B299" s="24"/>
      <c r="H299" s="25"/>
      <c r="J299" s="25"/>
      <c r="L299" s="25"/>
      <c r="M299" s="25"/>
      <c r="Q299" s="24">
        <f>IFERROR(VLOOKUP($C299,Article!$B:$E,5,0),0)</f>
        <v>0</v>
      </c>
      <c r="R299" s="24">
        <f>IFERROR(VLOOKUP($I299,Article!$B:$E,5,0),0)</f>
        <v>0</v>
      </c>
    </row>
    <row r="300" spans="2:18" ht="15.75" thickBot="1" x14ac:dyDescent="0.3">
      <c r="B300" s="24"/>
      <c r="H300" s="25"/>
      <c r="J300" s="25"/>
      <c r="L300" s="25"/>
      <c r="M300" s="25"/>
      <c r="Q300" s="24">
        <f>IFERROR(VLOOKUP($C300,Article!$B:$E,5,0),0)</f>
        <v>0</v>
      </c>
      <c r="R300" s="24">
        <f>IFERROR(VLOOKUP($I300,Article!$B:$E,5,0),0)</f>
        <v>0</v>
      </c>
    </row>
    <row r="301" spans="2:18" ht="21.75" thickBot="1" x14ac:dyDescent="0.4">
      <c r="B301" s="91" t="str">
        <f>"Total 1er Trimestre"&amp;" "&amp;$B$2</f>
        <v>Total 1er Trimestre 2017</v>
      </c>
      <c r="C301" s="92"/>
      <c r="D301" s="92"/>
      <c r="E301" s="93"/>
      <c r="F301" s="35">
        <f ca="1">SUMIF($B$4:$F$300,Détail!$E$4,$F$4:$F$300)+SUMIF($B$4:$F$300,Détail!$E$5,$F$4:$F$300)+SUMIF($B$4:$F$300,Détail!$E$6,$F$4:$F$300)+SUMIF($B$4:$F$300,Détail!$E$7,$F$4:$F$300)+SUMIF($B$4:$F$300,Détail!$E$8,$F$4:$F$300)+SUMIF($B$4:$F$300,Détail!$E$9,$F$4:$F$300)</f>
        <v>17734</v>
      </c>
      <c r="G301" s="35">
        <f ca="1">SUMIF($B$4:$G$300,Détail!$E$4,$G$4:$G$300)+SUMIF($B$4:$G$300,Détail!$E$5,$G$4:$G$300)+SUMIF($B$4:$G$300,Détail!$E$6,$G$4:$G$300)+SUMIF($B$4:$G$300,Détail!$E$7,$G$4:$G$300)+SUMIF($B$4:$G$300,Détail!$E$8,$G$4:$G$300)+SUMIF($B$4:$G$300,Détail!$E$9,$G$4:$G$300)</f>
        <v>15026</v>
      </c>
      <c r="H301" s="89" t="str">
        <f>"Total 1er Trimestre"&amp;" "&amp;$H$2</f>
        <v>Total 1er Trimestre 2018</v>
      </c>
      <c r="I301" s="90"/>
      <c r="J301" s="90"/>
      <c r="K301" s="90"/>
      <c r="L301" s="34">
        <f ca="1">SUMIF($H$4:$L$300,Détail!$E$4,$L$4:$L$300)+SUMIF($H$4:$L$300,Détail!$E$5,$L$4:$L$300)+SUMIF($H$4:$L$300,Détail!$E$6,$L$4:$L$300)+SUMIF($H$4:$L$300,Détail!$E$7,$L$4:$L$300)+SUMIF($H$4:$L$300,Détail!$E$8,$L$4:$L$300)+SUMIF($H$4:$L$300,Détail!$E$9,$L$4:$L$300)</f>
        <v>17502</v>
      </c>
      <c r="M301" s="34">
        <f ca="1">SUMIF($H$4:$M$300,Détail!$E$4,$M$4:$M$300)+SUMIF($H$4:$M$300,Détail!$E$5,$M$4:$M$300)+SUMIF($H$4:$M$300,Détail!$E$6,$M$4:$M$300)+SUMIF($H$4:$M$300,Détail!$E$7,$M$4:$M$300)+SUMIF($H$4:$M$300,Détail!$E$8,$M$4:$M$300)+SUMIF($H$4:$M$300,Détail!$E$9,$M$4:$M$300)</f>
        <v>432</v>
      </c>
    </row>
    <row r="302" spans="2:18" x14ac:dyDescent="0.25">
      <c r="B302" s="37"/>
      <c r="C302" s="31"/>
      <c r="D302" s="31"/>
      <c r="F302" s="31"/>
      <c r="G302" s="31"/>
      <c r="H302" s="37"/>
      <c r="I302" s="31"/>
      <c r="J302" s="31"/>
      <c r="L302" s="31"/>
      <c r="M302" s="31"/>
    </row>
    <row r="303" spans="2:18" x14ac:dyDescent="0.25">
      <c r="B303" s="37"/>
      <c r="C303" s="31"/>
      <c r="D303" s="31"/>
      <c r="F303" s="31"/>
      <c r="G303" s="31"/>
      <c r="H303" s="37"/>
      <c r="I303" s="31"/>
      <c r="J303" s="31"/>
      <c r="L303" s="31"/>
      <c r="M303" s="31"/>
    </row>
    <row r="304" spans="2:18" x14ac:dyDescent="0.25">
      <c r="B304" s="37"/>
      <c r="C304" s="31"/>
      <c r="D304" s="31"/>
      <c r="F304" s="31"/>
      <c r="G304" s="31"/>
      <c r="H304" s="37"/>
      <c r="I304" s="31"/>
      <c r="J304" s="31"/>
      <c r="L304" s="31"/>
      <c r="M304" s="31"/>
    </row>
    <row r="305" spans="2:13" ht="15.75" thickBot="1" x14ac:dyDescent="0.3">
      <c r="B305" s="37"/>
      <c r="C305" s="31"/>
      <c r="D305" s="31"/>
      <c r="F305" s="31"/>
      <c r="G305" s="31"/>
      <c r="H305" s="37"/>
      <c r="I305" s="31"/>
      <c r="J305" s="31"/>
      <c r="L305" s="31"/>
      <c r="M305" s="31"/>
    </row>
    <row r="306" spans="2:13" ht="21.75" thickBot="1" x14ac:dyDescent="0.4">
      <c r="B306" s="91" t="str">
        <f>"Total 2nd Trimestre"&amp;" "&amp;$B$2</f>
        <v>Total 2nd Trimestre 2017</v>
      </c>
      <c r="C306" s="92"/>
      <c r="D306" s="92"/>
      <c r="E306" s="93"/>
      <c r="F306" s="35">
        <f ca="1">SUMIF($B$4:$F$300,Détail!$E$10,$F$4:$F$300)+SUMIF($B$4:$F$300,Détail!$E$11,$F$4:$F$300)+SUMIF($B$4:$F$300,Détail!$E$12,$F$4:$F$300)+SUMIF($B$4:$F$300,Détail!$E$13,$F$4:$F$300)+SUMIF($B$4:$F$300,Détail!$E$14,$F$4:$F$300)+SUMIF($B$4:$F$300,Détail!$E$15,$F$4:$F$300)</f>
        <v>16831</v>
      </c>
      <c r="G306" s="35">
        <f ca="1">SUMIF($B$4:$G$300,Détail!$E$10,$G$4:$G$300)+SUMIF($B$4:$G$300,Détail!$E$11,$G$4:$G$300)+SUMIF($B$4:$G$300,Détail!$E$12,$G$4:$G$300)+SUMIF($B$4:$G$300,Détail!$E$13,$G$4:$G$300)+SUMIF($B$4:$G$300,Détail!$E$14,$G$4:$G$300)+SUMIF($B$4:$G$300,Détail!$E$15,$G$4:$G$300)</f>
        <v>10574</v>
      </c>
      <c r="H306" s="89" t="str">
        <f>"Total 2nd Trimestre"&amp;" "&amp;$H$2</f>
        <v>Total 2nd Trimestre 2018</v>
      </c>
      <c r="I306" s="90"/>
      <c r="J306" s="90"/>
      <c r="K306" s="90"/>
      <c r="L306" s="34">
        <f ca="1">SUMIF($H$4:$L$300,Détail!$E$10,$L$4:$L$300)+SUMIF($H$4:$L$300,Détail!$E$11,$L$4:$L$300)+SUMIF($H$4:$L$300,Détail!$E$12,$L$4:$L$300)+SUMIF($H$4:$L$300,Détail!$E$13,$L$4:$L$300)+SUMIF($H$4:$L$300,Détail!$E$14,$L$4:$L$300)+SUMIF($H$4:$L$300,Détail!$E$15,$L$4:$L$300)</f>
        <v>0</v>
      </c>
      <c r="M306" s="34">
        <f ca="1">SUMIF($H$4:$M$300,Détail!$E$10,$M$4:$M$300)+SUMIF($H$4:$M$300,Détail!$E$11,$M$4:$M$300)+SUMIF($H$4:$M$300,Détail!$E$12,$M$4:$M$300)+SUMIF($H$4:$M$300,Détail!$E$13,$M$4:$M$300)+SUMIF($H$4:$M$300,Détail!$E$14,$M$4:$M$300)+SUMIF($H$4:$M$300,Détail!$E$15,$M$4:$M$300)</f>
        <v>0</v>
      </c>
    </row>
    <row r="307" spans="2:13" x14ac:dyDescent="0.25">
      <c r="B307" s="37"/>
      <c r="C307" s="31"/>
      <c r="D307" s="31"/>
      <c r="F307" s="31"/>
      <c r="G307" s="31"/>
      <c r="H307" s="31"/>
      <c r="I307" s="31"/>
      <c r="J307" s="31"/>
      <c r="K307" s="85"/>
      <c r="L307" s="31"/>
      <c r="M307" s="31"/>
    </row>
    <row r="308" spans="2:13" x14ac:dyDescent="0.25">
      <c r="B308" s="37"/>
      <c r="C308" s="31"/>
      <c r="D308" s="31"/>
      <c r="F308" s="31"/>
      <c r="G308" s="31"/>
      <c r="H308" s="31"/>
      <c r="I308" s="31"/>
      <c r="J308" s="31"/>
      <c r="K308" s="85"/>
      <c r="L308" s="31"/>
      <c r="M308" s="31"/>
    </row>
    <row r="309" spans="2:13" x14ac:dyDescent="0.25">
      <c r="B309" s="37"/>
      <c r="C309" s="31"/>
      <c r="D309" s="31"/>
      <c r="F309" s="31"/>
      <c r="G309" s="31"/>
      <c r="H309" s="31"/>
      <c r="I309" s="31"/>
      <c r="J309" s="31"/>
      <c r="K309" s="85"/>
      <c r="L309" s="31"/>
      <c r="M309" s="31"/>
    </row>
    <row r="310" spans="2:13" ht="15.75" thickBot="1" x14ac:dyDescent="0.3">
      <c r="B310" s="37"/>
      <c r="C310" s="31"/>
      <c r="D310" s="31"/>
      <c r="F310" s="31"/>
      <c r="G310" s="31"/>
      <c r="H310" s="31"/>
      <c r="I310" s="31"/>
      <c r="J310" s="31"/>
      <c r="K310" s="85"/>
      <c r="L310" s="31"/>
      <c r="M310" s="31"/>
    </row>
    <row r="311" spans="2:13" ht="21.75" thickBot="1" x14ac:dyDescent="0.4">
      <c r="B311" s="91" t="str">
        <f>"Total"&amp;" "&amp;$B$2</f>
        <v>Total 2017</v>
      </c>
      <c r="C311" s="92"/>
      <c r="D311" s="92"/>
      <c r="E311" s="93"/>
      <c r="F311" s="29">
        <f>SUM(F4:F300)</f>
        <v>34565</v>
      </c>
      <c r="G311" s="36">
        <f>SUM(G4:G300)</f>
        <v>25600</v>
      </c>
      <c r="H311" s="89" t="str">
        <f>"Total"&amp;" "&amp;$H$2</f>
        <v>Total 2018</v>
      </c>
      <c r="I311" s="90"/>
      <c r="J311" s="90"/>
      <c r="K311" s="90"/>
      <c r="L311" s="30">
        <f>SUM(L4:L300)</f>
        <v>17502</v>
      </c>
      <c r="M311" s="30">
        <f>SUM(M4:M300)</f>
        <v>432</v>
      </c>
    </row>
  </sheetData>
  <autoFilter ref="A3:M136">
    <sortState ref="A4:M136">
      <sortCondition descending="1" ref="B3:B136"/>
    </sortState>
  </autoFilter>
  <mergeCells count="9">
    <mergeCell ref="B1:M1"/>
    <mergeCell ref="H301:K301"/>
    <mergeCell ref="H306:K306"/>
    <mergeCell ref="H311:K311"/>
    <mergeCell ref="B301:E301"/>
    <mergeCell ref="B306:E306"/>
    <mergeCell ref="B311:E311"/>
    <mergeCell ref="B2:G2"/>
    <mergeCell ref="H2:M2"/>
  </mergeCells>
  <conditionalFormatting sqref="C1:C1048576 B4:G300">
    <cfRule type="expression" dxfId="10" priority="6">
      <formula>$Q1="jaune"</formula>
    </cfRule>
    <cfRule type="expression" dxfId="9" priority="7">
      <formula>$Q1="vert"</formula>
    </cfRule>
    <cfRule type="expression" dxfId="8" priority="8">
      <formula>$Q1="azur"</formula>
    </cfRule>
    <cfRule type="expression" dxfId="7" priority="9">
      <formula>$Q1="soleil"</formula>
    </cfRule>
    <cfRule type="expression" dxfId="6" priority="10">
      <formula>$Q1="orange"</formula>
    </cfRule>
    <cfRule type="expression" dxfId="5" priority="11">
      <formula>$Q1="bleu"</formula>
    </cfRule>
  </conditionalFormatting>
  <conditionalFormatting sqref="I1:I1048576 H4:M300">
    <cfRule type="expression" dxfId="4" priority="1">
      <formula>$R1="orange"</formula>
    </cfRule>
    <cfRule type="expression" dxfId="3" priority="2">
      <formula>$R1="bleu"</formula>
    </cfRule>
    <cfRule type="expression" dxfId="2" priority="3">
      <formula>$R1="vert"</formula>
    </cfRule>
    <cfRule type="expression" dxfId="1" priority="4">
      <formula>$R1="azur"</formula>
    </cfRule>
    <cfRule type="expression" dxfId="0" priority="5">
      <formula>$R1="jaune"</formula>
    </cfRule>
  </conditionalFormatting>
  <dataValidations count="2">
    <dataValidation type="list" allowBlank="1" showInputMessage="1" showErrorMessage="1" sqref="J3 D3 B8:B12">
      <formula1>Mois</formula1>
    </dataValidation>
    <dataValidation type="list" allowBlank="1" showInputMessage="1" showErrorMessage="1" sqref="C3 A2 I3">
      <formula1>Client</formula1>
    </dataValidation>
  </dataValidations>
  <pageMargins left="0" right="0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31"/>
  <sheetViews>
    <sheetView workbookViewId="0">
      <selection activeCell="C4" sqref="C4:C7"/>
    </sheetView>
  </sheetViews>
  <sheetFormatPr baseColWidth="10" defaultRowHeight="15" x14ac:dyDescent="0.25"/>
  <cols>
    <col min="1" max="1" width="15.42578125" bestFit="1" customWidth="1"/>
    <col min="2" max="2" width="32.28515625" bestFit="1" customWidth="1"/>
    <col min="3" max="3" width="17.140625" bestFit="1" customWidth="1"/>
    <col min="8" max="8" width="15.7109375" bestFit="1" customWidth="1"/>
    <col min="9" max="9" width="37" bestFit="1" customWidth="1"/>
    <col min="10" max="10" width="22" bestFit="1" customWidth="1"/>
    <col min="11" max="11" width="37" bestFit="1" customWidth="1"/>
    <col min="255" max="255" width="15.42578125" bestFit="1" customWidth="1"/>
    <col min="256" max="256" width="32.28515625" bestFit="1" customWidth="1"/>
    <col min="511" max="511" width="15.42578125" bestFit="1" customWidth="1"/>
    <col min="512" max="512" width="32.28515625" bestFit="1" customWidth="1"/>
    <col min="767" max="767" width="15.42578125" bestFit="1" customWidth="1"/>
    <col min="768" max="768" width="32.28515625" bestFit="1" customWidth="1"/>
    <col min="1023" max="1023" width="15.42578125" bestFit="1" customWidth="1"/>
    <col min="1024" max="1024" width="32.28515625" bestFit="1" customWidth="1"/>
    <col min="1279" max="1279" width="15.42578125" bestFit="1" customWidth="1"/>
    <col min="1280" max="1280" width="32.28515625" bestFit="1" customWidth="1"/>
    <col min="1535" max="1535" width="15.42578125" bestFit="1" customWidth="1"/>
    <col min="1536" max="1536" width="32.28515625" bestFit="1" customWidth="1"/>
    <col min="1791" max="1791" width="15.42578125" bestFit="1" customWidth="1"/>
    <col min="1792" max="1792" width="32.28515625" bestFit="1" customWidth="1"/>
    <col min="2047" max="2047" width="15.42578125" bestFit="1" customWidth="1"/>
    <col min="2048" max="2048" width="32.28515625" bestFit="1" customWidth="1"/>
    <col min="2303" max="2303" width="15.42578125" bestFit="1" customWidth="1"/>
    <col min="2304" max="2304" width="32.28515625" bestFit="1" customWidth="1"/>
    <col min="2559" max="2559" width="15.42578125" bestFit="1" customWidth="1"/>
    <col min="2560" max="2560" width="32.28515625" bestFit="1" customWidth="1"/>
    <col min="2815" max="2815" width="15.42578125" bestFit="1" customWidth="1"/>
    <col min="2816" max="2816" width="32.28515625" bestFit="1" customWidth="1"/>
    <col min="3071" max="3071" width="15.42578125" bestFit="1" customWidth="1"/>
    <col min="3072" max="3072" width="32.28515625" bestFit="1" customWidth="1"/>
    <col min="3327" max="3327" width="15.42578125" bestFit="1" customWidth="1"/>
    <col min="3328" max="3328" width="32.28515625" bestFit="1" customWidth="1"/>
    <col min="3583" max="3583" width="15.42578125" bestFit="1" customWidth="1"/>
    <col min="3584" max="3584" width="32.28515625" bestFit="1" customWidth="1"/>
    <col min="3839" max="3839" width="15.42578125" bestFit="1" customWidth="1"/>
    <col min="3840" max="3840" width="32.28515625" bestFit="1" customWidth="1"/>
    <col min="4095" max="4095" width="15.42578125" bestFit="1" customWidth="1"/>
    <col min="4096" max="4096" width="32.28515625" bestFit="1" customWidth="1"/>
    <col min="4351" max="4351" width="15.42578125" bestFit="1" customWidth="1"/>
    <col min="4352" max="4352" width="32.28515625" bestFit="1" customWidth="1"/>
    <col min="4607" max="4607" width="15.42578125" bestFit="1" customWidth="1"/>
    <col min="4608" max="4608" width="32.28515625" bestFit="1" customWidth="1"/>
    <col min="4863" max="4863" width="15.42578125" bestFit="1" customWidth="1"/>
    <col min="4864" max="4864" width="32.28515625" bestFit="1" customWidth="1"/>
    <col min="5119" max="5119" width="15.42578125" bestFit="1" customWidth="1"/>
    <col min="5120" max="5120" width="32.28515625" bestFit="1" customWidth="1"/>
    <col min="5375" max="5375" width="15.42578125" bestFit="1" customWidth="1"/>
    <col min="5376" max="5376" width="32.28515625" bestFit="1" customWidth="1"/>
    <col min="5631" max="5631" width="15.42578125" bestFit="1" customWidth="1"/>
    <col min="5632" max="5632" width="32.28515625" bestFit="1" customWidth="1"/>
    <col min="5887" max="5887" width="15.42578125" bestFit="1" customWidth="1"/>
    <col min="5888" max="5888" width="32.28515625" bestFit="1" customWidth="1"/>
    <col min="6143" max="6143" width="15.42578125" bestFit="1" customWidth="1"/>
    <col min="6144" max="6144" width="32.28515625" bestFit="1" customWidth="1"/>
    <col min="6399" max="6399" width="15.42578125" bestFit="1" customWidth="1"/>
    <col min="6400" max="6400" width="32.28515625" bestFit="1" customWidth="1"/>
    <col min="6655" max="6655" width="15.42578125" bestFit="1" customWidth="1"/>
    <col min="6656" max="6656" width="32.28515625" bestFit="1" customWidth="1"/>
    <col min="6911" max="6911" width="15.42578125" bestFit="1" customWidth="1"/>
    <col min="6912" max="6912" width="32.28515625" bestFit="1" customWidth="1"/>
    <col min="7167" max="7167" width="15.42578125" bestFit="1" customWidth="1"/>
    <col min="7168" max="7168" width="32.28515625" bestFit="1" customWidth="1"/>
    <col min="7423" max="7423" width="15.42578125" bestFit="1" customWidth="1"/>
    <col min="7424" max="7424" width="32.28515625" bestFit="1" customWidth="1"/>
    <col min="7679" max="7679" width="15.42578125" bestFit="1" customWidth="1"/>
    <col min="7680" max="7680" width="32.28515625" bestFit="1" customWidth="1"/>
    <col min="7935" max="7935" width="15.42578125" bestFit="1" customWidth="1"/>
    <col min="7936" max="7936" width="32.28515625" bestFit="1" customWidth="1"/>
    <col min="8191" max="8191" width="15.42578125" bestFit="1" customWidth="1"/>
    <col min="8192" max="8192" width="32.28515625" bestFit="1" customWidth="1"/>
    <col min="8447" max="8447" width="15.42578125" bestFit="1" customWidth="1"/>
    <col min="8448" max="8448" width="32.28515625" bestFit="1" customWidth="1"/>
    <col min="8703" max="8703" width="15.42578125" bestFit="1" customWidth="1"/>
    <col min="8704" max="8704" width="32.28515625" bestFit="1" customWidth="1"/>
    <col min="8959" max="8959" width="15.42578125" bestFit="1" customWidth="1"/>
    <col min="8960" max="8960" width="32.28515625" bestFit="1" customWidth="1"/>
    <col min="9215" max="9215" width="15.42578125" bestFit="1" customWidth="1"/>
    <col min="9216" max="9216" width="32.28515625" bestFit="1" customWidth="1"/>
    <col min="9471" max="9471" width="15.42578125" bestFit="1" customWidth="1"/>
    <col min="9472" max="9472" width="32.28515625" bestFit="1" customWidth="1"/>
    <col min="9727" max="9727" width="15.42578125" bestFit="1" customWidth="1"/>
    <col min="9728" max="9728" width="32.28515625" bestFit="1" customWidth="1"/>
    <col min="9983" max="9983" width="15.42578125" bestFit="1" customWidth="1"/>
    <col min="9984" max="9984" width="32.28515625" bestFit="1" customWidth="1"/>
    <col min="10239" max="10239" width="15.42578125" bestFit="1" customWidth="1"/>
    <col min="10240" max="10240" width="32.28515625" bestFit="1" customWidth="1"/>
    <col min="10495" max="10495" width="15.42578125" bestFit="1" customWidth="1"/>
    <col min="10496" max="10496" width="32.28515625" bestFit="1" customWidth="1"/>
    <col min="10751" max="10751" width="15.42578125" bestFit="1" customWidth="1"/>
    <col min="10752" max="10752" width="32.28515625" bestFit="1" customWidth="1"/>
    <col min="11007" max="11007" width="15.42578125" bestFit="1" customWidth="1"/>
    <col min="11008" max="11008" width="32.28515625" bestFit="1" customWidth="1"/>
    <col min="11263" max="11263" width="15.42578125" bestFit="1" customWidth="1"/>
    <col min="11264" max="11264" width="32.28515625" bestFit="1" customWidth="1"/>
    <col min="11519" max="11519" width="15.42578125" bestFit="1" customWidth="1"/>
    <col min="11520" max="11520" width="32.28515625" bestFit="1" customWidth="1"/>
    <col min="11775" max="11775" width="15.42578125" bestFit="1" customWidth="1"/>
    <col min="11776" max="11776" width="32.28515625" bestFit="1" customWidth="1"/>
    <col min="12031" max="12031" width="15.42578125" bestFit="1" customWidth="1"/>
    <col min="12032" max="12032" width="32.28515625" bestFit="1" customWidth="1"/>
    <col min="12287" max="12287" width="15.42578125" bestFit="1" customWidth="1"/>
    <col min="12288" max="12288" width="32.28515625" bestFit="1" customWidth="1"/>
    <col min="12543" max="12543" width="15.42578125" bestFit="1" customWidth="1"/>
    <col min="12544" max="12544" width="32.28515625" bestFit="1" customWidth="1"/>
    <col min="12799" max="12799" width="15.42578125" bestFit="1" customWidth="1"/>
    <col min="12800" max="12800" width="32.28515625" bestFit="1" customWidth="1"/>
    <col min="13055" max="13055" width="15.42578125" bestFit="1" customWidth="1"/>
    <col min="13056" max="13056" width="32.28515625" bestFit="1" customWidth="1"/>
    <col min="13311" max="13311" width="15.42578125" bestFit="1" customWidth="1"/>
    <col min="13312" max="13312" width="32.28515625" bestFit="1" customWidth="1"/>
    <col min="13567" max="13567" width="15.42578125" bestFit="1" customWidth="1"/>
    <col min="13568" max="13568" width="32.28515625" bestFit="1" customWidth="1"/>
    <col min="13823" max="13823" width="15.42578125" bestFit="1" customWidth="1"/>
    <col min="13824" max="13824" width="32.28515625" bestFit="1" customWidth="1"/>
    <col min="14079" max="14079" width="15.42578125" bestFit="1" customWidth="1"/>
    <col min="14080" max="14080" width="32.28515625" bestFit="1" customWidth="1"/>
    <col min="14335" max="14335" width="15.42578125" bestFit="1" customWidth="1"/>
    <col min="14336" max="14336" width="32.28515625" bestFit="1" customWidth="1"/>
    <col min="14591" max="14591" width="15.42578125" bestFit="1" customWidth="1"/>
    <col min="14592" max="14592" width="32.28515625" bestFit="1" customWidth="1"/>
    <col min="14847" max="14847" width="15.42578125" bestFit="1" customWidth="1"/>
    <col min="14848" max="14848" width="32.28515625" bestFit="1" customWidth="1"/>
    <col min="15103" max="15103" width="15.42578125" bestFit="1" customWidth="1"/>
    <col min="15104" max="15104" width="32.28515625" bestFit="1" customWidth="1"/>
    <col min="15359" max="15359" width="15.42578125" bestFit="1" customWidth="1"/>
    <col min="15360" max="15360" width="32.28515625" bestFit="1" customWidth="1"/>
    <col min="15615" max="15615" width="15.42578125" bestFit="1" customWidth="1"/>
    <col min="15616" max="15616" width="32.28515625" bestFit="1" customWidth="1"/>
    <col min="15871" max="15871" width="15.42578125" bestFit="1" customWidth="1"/>
    <col min="15872" max="15872" width="32.28515625" bestFit="1" customWidth="1"/>
    <col min="16127" max="16127" width="15.42578125" bestFit="1" customWidth="1"/>
    <col min="16128" max="16128" width="32.28515625" bestFit="1" customWidth="1"/>
  </cols>
  <sheetData>
    <row r="3" spans="1:10" x14ac:dyDescent="0.25">
      <c r="A3" t="s">
        <v>18</v>
      </c>
      <c r="C3" t="s">
        <v>19</v>
      </c>
      <c r="E3" t="s">
        <v>20</v>
      </c>
      <c r="F3" t="s">
        <v>46</v>
      </c>
      <c r="H3" t="s">
        <v>31</v>
      </c>
      <c r="I3" s="39" t="s">
        <v>70</v>
      </c>
      <c r="J3" s="39" t="s">
        <v>1</v>
      </c>
    </row>
    <row r="4" spans="1:10" x14ac:dyDescent="0.25">
      <c r="A4" t="s">
        <v>21</v>
      </c>
      <c r="C4" t="s">
        <v>95</v>
      </c>
      <c r="E4" t="s">
        <v>16</v>
      </c>
      <c r="F4" t="s">
        <v>41</v>
      </c>
      <c r="H4" t="s">
        <v>44</v>
      </c>
      <c r="I4" s="41" t="s">
        <v>99</v>
      </c>
      <c r="J4" s="40" t="s">
        <v>99</v>
      </c>
    </row>
    <row r="5" spans="1:10" x14ac:dyDescent="0.25">
      <c r="A5" t="s">
        <v>22</v>
      </c>
      <c r="C5" t="s">
        <v>96</v>
      </c>
      <c r="D5">
        <v>2</v>
      </c>
      <c r="E5" t="s">
        <v>13</v>
      </c>
      <c r="F5" t="s">
        <v>42</v>
      </c>
      <c r="H5" t="s">
        <v>1</v>
      </c>
      <c r="I5" s="40" t="s">
        <v>100</v>
      </c>
      <c r="J5" s="40" t="s">
        <v>100</v>
      </c>
    </row>
    <row r="6" spans="1:10" x14ac:dyDescent="0.25">
      <c r="A6" t="s">
        <v>23</v>
      </c>
      <c r="C6" t="s">
        <v>97</v>
      </c>
      <c r="D6">
        <v>3</v>
      </c>
      <c r="E6" t="s">
        <v>12</v>
      </c>
      <c r="F6" t="s">
        <v>43</v>
      </c>
      <c r="I6" s="41" t="s">
        <v>101</v>
      </c>
      <c r="J6" s="40" t="s">
        <v>101</v>
      </c>
    </row>
    <row r="7" spans="1:10" x14ac:dyDescent="0.25">
      <c r="C7" t="s">
        <v>98</v>
      </c>
      <c r="D7">
        <v>4</v>
      </c>
      <c r="E7" t="s">
        <v>10</v>
      </c>
      <c r="I7" s="41" t="s">
        <v>102</v>
      </c>
      <c r="J7" s="40" t="s">
        <v>102</v>
      </c>
    </row>
    <row r="8" spans="1:10" x14ac:dyDescent="0.25">
      <c r="D8">
        <v>5</v>
      </c>
      <c r="E8" t="s">
        <v>11</v>
      </c>
      <c r="I8" s="41" t="s">
        <v>103</v>
      </c>
      <c r="J8" s="40" t="s">
        <v>103</v>
      </c>
    </row>
    <row r="9" spans="1:10" x14ac:dyDescent="0.25">
      <c r="D9">
        <v>6</v>
      </c>
      <c r="E9" t="s">
        <v>15</v>
      </c>
      <c r="I9" s="40" t="s">
        <v>104</v>
      </c>
      <c r="J9" s="40" t="s">
        <v>104</v>
      </c>
    </row>
    <row r="10" spans="1:10" x14ac:dyDescent="0.25">
      <c r="D10">
        <v>7</v>
      </c>
      <c r="E10" t="s">
        <v>7</v>
      </c>
      <c r="I10" s="41" t="s">
        <v>105</v>
      </c>
      <c r="J10" s="40" t="s">
        <v>105</v>
      </c>
    </row>
    <row r="11" spans="1:10" x14ac:dyDescent="0.25">
      <c r="D11">
        <v>8</v>
      </c>
      <c r="E11" t="s">
        <v>8</v>
      </c>
      <c r="I11" s="41"/>
      <c r="J11" s="40"/>
    </row>
    <row r="12" spans="1:10" x14ac:dyDescent="0.25">
      <c r="D12">
        <v>9</v>
      </c>
      <c r="E12" t="s">
        <v>17</v>
      </c>
      <c r="I12" s="40"/>
      <c r="J12" s="40"/>
    </row>
    <row r="13" spans="1:10" x14ac:dyDescent="0.25">
      <c r="D13">
        <v>10</v>
      </c>
      <c r="E13" t="s">
        <v>14</v>
      </c>
      <c r="I13" s="40"/>
      <c r="J13" s="40"/>
    </row>
    <row r="14" spans="1:10" x14ac:dyDescent="0.25">
      <c r="D14">
        <v>11</v>
      </c>
      <c r="E14" t="s">
        <v>9</v>
      </c>
      <c r="I14" s="41"/>
      <c r="J14" s="40"/>
    </row>
    <row r="15" spans="1:10" x14ac:dyDescent="0.25">
      <c r="D15">
        <v>12</v>
      </c>
      <c r="E15" t="s">
        <v>24</v>
      </c>
      <c r="I15" s="40"/>
      <c r="J15" s="40"/>
    </row>
    <row r="16" spans="1:10" x14ac:dyDescent="0.25">
      <c r="I16" s="41"/>
      <c r="J16" s="40"/>
    </row>
    <row r="17" spans="9:10" x14ac:dyDescent="0.25">
      <c r="I17" s="41"/>
      <c r="J17" s="41"/>
    </row>
    <row r="18" spans="9:10" x14ac:dyDescent="0.25">
      <c r="I18" s="41"/>
      <c r="J18" s="41"/>
    </row>
    <row r="19" spans="9:10" x14ac:dyDescent="0.25">
      <c r="I19" s="40"/>
      <c r="J19" s="40"/>
    </row>
    <row r="20" spans="9:10" x14ac:dyDescent="0.25">
      <c r="I20" s="55"/>
      <c r="J20" s="55"/>
    </row>
    <row r="21" spans="9:10" x14ac:dyDescent="0.25">
      <c r="I21" s="41"/>
      <c r="J21" s="41"/>
    </row>
    <row r="23" spans="9:10" x14ac:dyDescent="0.25">
      <c r="I23" s="41"/>
      <c r="J23" s="41"/>
    </row>
    <row r="24" spans="9:10" x14ac:dyDescent="0.25">
      <c r="I24" s="41"/>
      <c r="J24" s="41"/>
    </row>
    <row r="25" spans="9:10" x14ac:dyDescent="0.25">
      <c r="I25" s="40"/>
      <c r="J25" s="40"/>
    </row>
    <row r="26" spans="9:10" x14ac:dyDescent="0.25">
      <c r="I26" s="40"/>
      <c r="J26" s="40"/>
    </row>
    <row r="27" spans="9:10" x14ac:dyDescent="0.25">
      <c r="I27" s="41"/>
      <c r="J27" s="41"/>
    </row>
    <row r="28" spans="9:10" x14ac:dyDescent="0.25">
      <c r="I28" s="41"/>
      <c r="J28" s="41"/>
    </row>
    <row r="29" spans="9:10" x14ac:dyDescent="0.25">
      <c r="I29" s="41"/>
      <c r="J29" s="41"/>
    </row>
    <row r="30" spans="9:10" x14ac:dyDescent="0.25">
      <c r="I30" s="41"/>
      <c r="J30" s="41"/>
    </row>
    <row r="31" spans="9:10" x14ac:dyDescent="0.25">
      <c r="I31" s="41"/>
      <c r="J31" s="41"/>
    </row>
  </sheetData>
  <dataConsolidate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00"/>
  <sheetViews>
    <sheetView workbookViewId="0">
      <selection activeCell="B2" sqref="B2:C12"/>
    </sheetView>
  </sheetViews>
  <sheetFormatPr baseColWidth="10" defaultRowHeight="15" x14ac:dyDescent="0.25"/>
  <cols>
    <col min="1" max="1" width="10.28515625" style="38" bestFit="1" customWidth="1"/>
    <col min="2" max="2" width="13.7109375" style="38" bestFit="1" customWidth="1"/>
    <col min="3" max="3" width="34.42578125" style="38" bestFit="1" customWidth="1"/>
    <col min="4" max="4" width="19.42578125" style="38" customWidth="1"/>
    <col min="5" max="5" width="24.7109375" style="38" bestFit="1" customWidth="1"/>
    <col min="6" max="16384" width="11.42578125" style="38"/>
  </cols>
  <sheetData>
    <row r="1" spans="1:5" x14ac:dyDescent="0.25">
      <c r="A1" s="38" t="s">
        <v>47</v>
      </c>
      <c r="B1" s="38" t="s">
        <v>48</v>
      </c>
      <c r="C1" s="38" t="s">
        <v>49</v>
      </c>
      <c r="D1" s="38" t="s">
        <v>71</v>
      </c>
      <c r="E1" s="38" t="s">
        <v>50</v>
      </c>
    </row>
    <row r="2" spans="1:5" x14ac:dyDescent="0.25">
      <c r="A2" s="38">
        <v>1110</v>
      </c>
      <c r="B2" s="38">
        <v>30200080</v>
      </c>
      <c r="C2" s="38" t="s">
        <v>106</v>
      </c>
      <c r="D2" s="38" t="s">
        <v>72</v>
      </c>
      <c r="E2" s="38" t="s">
        <v>117</v>
      </c>
    </row>
    <row r="3" spans="1:5" x14ac:dyDescent="0.25">
      <c r="A3" s="38">
        <v>1110</v>
      </c>
      <c r="B3" s="38">
        <v>30200100</v>
      </c>
      <c r="C3" s="38" t="s">
        <v>107</v>
      </c>
      <c r="D3" s="38" t="s">
        <v>72</v>
      </c>
      <c r="E3" s="38" t="s">
        <v>117</v>
      </c>
    </row>
    <row r="4" spans="1:5" x14ac:dyDescent="0.25">
      <c r="A4" s="38">
        <v>1110</v>
      </c>
      <c r="B4" s="38">
        <v>30200110</v>
      </c>
      <c r="C4" s="38" t="s">
        <v>108</v>
      </c>
      <c r="D4" s="38" t="s">
        <v>72</v>
      </c>
      <c r="E4" s="38" t="s">
        <v>117</v>
      </c>
    </row>
    <row r="5" spans="1:5" x14ac:dyDescent="0.25">
      <c r="A5" s="38">
        <v>1110</v>
      </c>
      <c r="B5" s="38">
        <v>30203910</v>
      </c>
      <c r="C5" s="38" t="s">
        <v>109</v>
      </c>
      <c r="D5" s="38" t="s">
        <v>72</v>
      </c>
      <c r="E5" s="38" t="s">
        <v>117</v>
      </c>
    </row>
    <row r="6" spans="1:5" x14ac:dyDescent="0.25">
      <c r="A6" s="38">
        <v>1110</v>
      </c>
      <c r="B6" s="38">
        <v>30203919</v>
      </c>
      <c r="C6" s="38" t="s">
        <v>110</v>
      </c>
      <c r="D6" s="38" t="s">
        <v>72</v>
      </c>
      <c r="E6" s="38" t="s">
        <v>118</v>
      </c>
    </row>
    <row r="7" spans="1:5" x14ac:dyDescent="0.25">
      <c r="A7" s="38">
        <v>1110</v>
      </c>
      <c r="B7" s="38">
        <v>30203920</v>
      </c>
      <c r="C7" s="38" t="s">
        <v>111</v>
      </c>
      <c r="D7" s="38" t="s">
        <v>72</v>
      </c>
      <c r="E7" s="38" t="s">
        <v>118</v>
      </c>
    </row>
    <row r="8" spans="1:5" x14ac:dyDescent="0.25">
      <c r="A8" s="38">
        <v>1110</v>
      </c>
      <c r="B8" s="38">
        <v>30203940</v>
      </c>
      <c r="C8" s="38" t="s">
        <v>112</v>
      </c>
      <c r="D8" s="38" t="s">
        <v>72</v>
      </c>
      <c r="E8" s="38" t="s">
        <v>118</v>
      </c>
    </row>
    <row r="9" spans="1:5" x14ac:dyDescent="0.25">
      <c r="A9" s="38">
        <v>1110</v>
      </c>
      <c r="B9" s="38">
        <v>30203950</v>
      </c>
      <c r="C9" s="38" t="s">
        <v>113</v>
      </c>
      <c r="D9" s="38" t="s">
        <v>72</v>
      </c>
      <c r="E9" s="38" t="s">
        <v>119</v>
      </c>
    </row>
    <row r="10" spans="1:5" x14ac:dyDescent="0.25">
      <c r="A10" s="38">
        <v>1110</v>
      </c>
      <c r="B10" s="38">
        <v>30203960</v>
      </c>
      <c r="C10" s="38" t="s">
        <v>114</v>
      </c>
      <c r="D10" s="38" t="s">
        <v>72</v>
      </c>
      <c r="E10" s="38" t="s">
        <v>119</v>
      </c>
    </row>
    <row r="11" spans="1:5" x14ac:dyDescent="0.25">
      <c r="A11" s="38">
        <v>1110</v>
      </c>
      <c r="B11" s="38">
        <v>30205029</v>
      </c>
      <c r="C11" s="38" t="s">
        <v>115</v>
      </c>
      <c r="D11" s="38" t="s">
        <v>72</v>
      </c>
      <c r="E11" s="38" t="s">
        <v>119</v>
      </c>
    </row>
    <row r="12" spans="1:5" x14ac:dyDescent="0.25">
      <c r="A12" s="38">
        <v>1110</v>
      </c>
      <c r="B12" s="38">
        <v>30218310</v>
      </c>
      <c r="C12" s="38" t="s">
        <v>116</v>
      </c>
      <c r="D12" s="38" t="s">
        <v>72</v>
      </c>
      <c r="E12" s="38" t="s">
        <v>119</v>
      </c>
    </row>
    <row r="141" spans="1:4" x14ac:dyDescent="0.25">
      <c r="A141" s="42"/>
      <c r="B141" s="42"/>
      <c r="C141" s="42"/>
      <c r="D141" s="42"/>
    </row>
    <row r="241" spans="1:4" x14ac:dyDescent="0.25">
      <c r="A241" s="42"/>
      <c r="B241" s="42"/>
      <c r="C241" s="42"/>
      <c r="D241" s="42"/>
    </row>
    <row r="243" spans="1:4" x14ac:dyDescent="0.25">
      <c r="A243" s="45"/>
      <c r="B243" s="45"/>
      <c r="C243" s="45"/>
      <c r="D243" s="45"/>
    </row>
    <row r="244" spans="1:4" x14ac:dyDescent="0.25">
      <c r="A244" s="45"/>
      <c r="B244" s="45"/>
      <c r="C244" s="45"/>
      <c r="D244" s="45"/>
    </row>
    <row r="245" spans="1:4" x14ac:dyDescent="0.25">
      <c r="A245" s="42"/>
      <c r="B245" s="42"/>
      <c r="C245" s="42"/>
      <c r="D245" s="42"/>
    </row>
    <row r="246" spans="1:4" x14ac:dyDescent="0.25">
      <c r="A246" s="43"/>
      <c r="B246" s="43"/>
      <c r="C246" s="43"/>
      <c r="D246" s="43"/>
    </row>
    <row r="247" spans="1:4" x14ac:dyDescent="0.25">
      <c r="A247" s="43"/>
      <c r="B247" s="43"/>
      <c r="C247" s="43"/>
      <c r="D247" s="43"/>
    </row>
    <row r="248" spans="1:4" x14ac:dyDescent="0.25">
      <c r="A248" s="46"/>
      <c r="B248" s="46"/>
      <c r="C248" s="46"/>
      <c r="D248" s="46"/>
    </row>
    <row r="249" spans="1:4" x14ac:dyDescent="0.25">
      <c r="A249" s="46"/>
      <c r="B249" s="46"/>
      <c r="C249" s="46"/>
      <c r="D249" s="46"/>
    </row>
    <row r="250" spans="1:4" x14ac:dyDescent="0.25">
      <c r="A250" s="46"/>
      <c r="B250" s="46"/>
      <c r="C250" s="46"/>
      <c r="D250" s="46"/>
    </row>
    <row r="255" spans="1:4" x14ac:dyDescent="0.25">
      <c r="A255" s="43"/>
      <c r="B255" s="43"/>
      <c r="C255" s="43"/>
      <c r="D255" s="43"/>
    </row>
    <row r="256" spans="1:4" x14ac:dyDescent="0.25">
      <c r="A256" s="43"/>
      <c r="B256" s="43"/>
      <c r="C256" s="43"/>
      <c r="D256" s="43"/>
    </row>
    <row r="257" spans="1:4" x14ac:dyDescent="0.25">
      <c r="A257" s="43"/>
      <c r="B257" s="43"/>
      <c r="C257" s="43"/>
      <c r="D257" s="43"/>
    </row>
    <row r="258" spans="1:4" x14ac:dyDescent="0.25">
      <c r="A258" s="43"/>
      <c r="B258" s="43"/>
      <c r="C258" s="43"/>
      <c r="D258" s="43"/>
    </row>
    <row r="261" spans="1:4" x14ac:dyDescent="0.25">
      <c r="A261" s="47"/>
      <c r="B261" s="47"/>
      <c r="C261" s="47"/>
      <c r="D261" s="47"/>
    </row>
    <row r="265" spans="1:4" x14ac:dyDescent="0.25">
      <c r="A265" s="42"/>
      <c r="B265" s="42"/>
      <c r="C265" s="42"/>
      <c r="D265" s="42"/>
    </row>
    <row r="266" spans="1:4" x14ac:dyDescent="0.25">
      <c r="A266" s="46"/>
      <c r="B266" s="46"/>
      <c r="C266" s="46"/>
      <c r="D266" s="46"/>
    </row>
    <row r="270" spans="1:4" x14ac:dyDescent="0.25">
      <c r="A270" s="46"/>
      <c r="B270" s="46"/>
      <c r="C270" s="46"/>
      <c r="D270" s="46"/>
    </row>
    <row r="278" spans="1:4" x14ac:dyDescent="0.25">
      <c r="A278" s="43"/>
      <c r="B278" s="43"/>
      <c r="C278" s="43"/>
      <c r="D278" s="43"/>
    </row>
    <row r="279" spans="1:4" x14ac:dyDescent="0.25">
      <c r="A279" s="43"/>
      <c r="B279" s="43"/>
      <c r="C279" s="43"/>
      <c r="D279" s="43"/>
    </row>
    <row r="280" spans="1:4" x14ac:dyDescent="0.25">
      <c r="A280" s="42"/>
      <c r="B280" s="42"/>
      <c r="C280" s="42"/>
      <c r="D280" s="42"/>
    </row>
    <row r="282" spans="1:4" x14ac:dyDescent="0.25">
      <c r="A282" s="46"/>
      <c r="B282" s="46"/>
      <c r="C282" s="46"/>
      <c r="D282" s="46"/>
    </row>
    <row r="285" spans="1:4" x14ac:dyDescent="0.25">
      <c r="A285" s="44"/>
      <c r="B285" s="44"/>
      <c r="C285" s="44"/>
      <c r="D285" s="44"/>
    </row>
    <row r="290" spans="1:4" x14ac:dyDescent="0.25">
      <c r="A290" s="46"/>
      <c r="B290" s="46"/>
      <c r="C290" s="46"/>
      <c r="D290" s="46"/>
    </row>
    <row r="291" spans="1:4" x14ac:dyDescent="0.25">
      <c r="A291" s="46"/>
      <c r="B291" s="46"/>
      <c r="C291" s="46"/>
      <c r="D291" s="46"/>
    </row>
    <row r="381" spans="2:3" x14ac:dyDescent="0.25">
      <c r="B381" s="38">
        <v>30240100008</v>
      </c>
      <c r="C381" s="38" t="s">
        <v>55</v>
      </c>
    </row>
    <row r="382" spans="2:3" x14ac:dyDescent="0.25">
      <c r="B382" s="38">
        <v>30240210008</v>
      </c>
      <c r="C382" s="38" t="s">
        <v>63</v>
      </c>
    </row>
    <row r="383" spans="2:3" x14ac:dyDescent="0.25">
      <c r="B383" s="38">
        <v>30240300008</v>
      </c>
      <c r="C383" s="38" t="s">
        <v>56</v>
      </c>
    </row>
    <row r="384" spans="2:3" x14ac:dyDescent="0.25">
      <c r="B384" s="38">
        <v>30240310008</v>
      </c>
      <c r="C384" s="38" t="s">
        <v>67</v>
      </c>
    </row>
    <row r="385" spans="2:5" x14ac:dyDescent="0.25">
      <c r="B385" s="38">
        <v>30240350008</v>
      </c>
      <c r="C385" s="38" t="s">
        <v>65</v>
      </c>
    </row>
    <row r="386" spans="2:5" x14ac:dyDescent="0.25">
      <c r="B386" s="38">
        <v>30240380008</v>
      </c>
      <c r="C386" s="38" t="s">
        <v>60</v>
      </c>
    </row>
    <row r="387" spans="2:5" x14ac:dyDescent="0.25">
      <c r="B387" s="38">
        <v>30240400008</v>
      </c>
      <c r="C387" s="38" t="s">
        <v>59</v>
      </c>
    </row>
    <row r="388" spans="2:5" x14ac:dyDescent="0.25">
      <c r="B388" s="38">
        <v>30380100010</v>
      </c>
      <c r="C388" s="38" t="s">
        <v>61</v>
      </c>
    </row>
    <row r="389" spans="2:5" x14ac:dyDescent="0.25">
      <c r="B389" s="38">
        <v>31650510010</v>
      </c>
      <c r="C389" s="38" t="s">
        <v>58</v>
      </c>
    </row>
    <row r="390" spans="2:5" x14ac:dyDescent="0.25">
      <c r="B390" s="38">
        <v>31650720010</v>
      </c>
      <c r="C390" s="38" t="s">
        <v>57</v>
      </c>
    </row>
    <row r="391" spans="2:5" x14ac:dyDescent="0.25">
      <c r="B391" s="38">
        <v>31660080008</v>
      </c>
      <c r="C391" s="38" t="s">
        <v>64</v>
      </c>
    </row>
    <row r="392" spans="2:5" x14ac:dyDescent="0.25">
      <c r="B392" s="38">
        <v>31660610010</v>
      </c>
      <c r="C392" s="38" t="s">
        <v>62</v>
      </c>
    </row>
    <row r="393" spans="2:5" x14ac:dyDescent="0.25">
      <c r="B393" s="38">
        <v>49074350010</v>
      </c>
      <c r="C393" s="38" t="s">
        <v>66</v>
      </c>
    </row>
    <row r="394" spans="2:5" x14ac:dyDescent="0.25">
      <c r="B394" s="38">
        <v>49065590008</v>
      </c>
      <c r="C394" s="38" t="s">
        <v>81</v>
      </c>
      <c r="D394" s="38" t="s">
        <v>78</v>
      </c>
      <c r="E394" s="38" t="s">
        <v>75</v>
      </c>
    </row>
    <row r="395" spans="2:5" x14ac:dyDescent="0.25">
      <c r="B395" s="38">
        <v>49092090008</v>
      </c>
      <c r="C395" s="38" t="s">
        <v>83</v>
      </c>
      <c r="D395" s="38" t="s">
        <v>78</v>
      </c>
      <c r="E395" s="38" t="s">
        <v>75</v>
      </c>
    </row>
    <row r="396" spans="2:5" x14ac:dyDescent="0.25">
      <c r="B396" s="38">
        <v>49082560008</v>
      </c>
      <c r="C396" s="38" t="s">
        <v>82</v>
      </c>
      <c r="D396" s="38" t="s">
        <v>78</v>
      </c>
      <c r="E396" s="38" t="s">
        <v>75</v>
      </c>
    </row>
    <row r="397" spans="2:5" x14ac:dyDescent="0.25">
      <c r="B397" s="38">
        <v>40092620001</v>
      </c>
      <c r="C397" s="38" t="s">
        <v>85</v>
      </c>
      <c r="D397" s="38" t="s">
        <v>78</v>
      </c>
      <c r="E397" s="38" t="s">
        <v>75</v>
      </c>
    </row>
    <row r="398" spans="2:5" x14ac:dyDescent="0.25">
      <c r="B398" s="38">
        <v>40082860001</v>
      </c>
      <c r="C398" s="38" t="s">
        <v>84</v>
      </c>
      <c r="D398" s="38" t="s">
        <v>78</v>
      </c>
      <c r="E398" s="38" t="s">
        <v>75</v>
      </c>
    </row>
    <row r="399" spans="2:5" x14ac:dyDescent="0.25">
      <c r="B399" s="38">
        <v>40065880001</v>
      </c>
      <c r="C399" s="38" t="s">
        <v>86</v>
      </c>
      <c r="D399" s="38" t="s">
        <v>78</v>
      </c>
      <c r="E399" s="38" t="s">
        <v>75</v>
      </c>
    </row>
    <row r="400" spans="2:5" x14ac:dyDescent="0.25">
      <c r="B400" s="38">
        <v>40060130001</v>
      </c>
      <c r="C400" s="38" t="s">
        <v>87</v>
      </c>
      <c r="D400" s="38" t="s">
        <v>78</v>
      </c>
      <c r="E400" s="38" t="s">
        <v>75</v>
      </c>
    </row>
  </sheetData>
  <autoFilter ref="A1:E4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données</vt:lpstr>
      <vt:lpstr>Visuel</vt:lpstr>
      <vt:lpstr>Détail</vt:lpstr>
      <vt:lpstr>Article</vt:lpstr>
      <vt:lpstr>Client</vt:lpstr>
      <vt:lpstr>Mois</vt:lpstr>
      <vt:lpstr>Produit</vt:lpstr>
      <vt:lpstr>Source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</cp:lastModifiedBy>
  <cp:lastPrinted>2018-01-12T08:57:16Z</cp:lastPrinted>
  <dcterms:created xsi:type="dcterms:W3CDTF">2017-09-21T12:26:15Z</dcterms:created>
  <dcterms:modified xsi:type="dcterms:W3CDTF">2018-01-15T16:07:58Z</dcterms:modified>
</cp:coreProperties>
</file>