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terim\Desktop\Etat Budget Général 2018 - TEST MACRO\"/>
    </mc:Choice>
  </mc:AlternateContent>
  <bookViews>
    <workbookView xWindow="0" yWindow="0" windowWidth="20490" windowHeight="7755" tabRatio="690" activeTab="1"/>
  </bookViews>
  <sheets>
    <sheet name="Menu" sheetId="10" r:id="rId1"/>
    <sheet name="Table 1" sheetId="1" r:id="rId2"/>
    <sheet name="Table 2" sheetId="2" r:id="rId3"/>
    <sheet name="Table 3" sheetId="11" r:id="rId4"/>
    <sheet name="Table 4" sheetId="4" r:id="rId5"/>
    <sheet name="Table 5" sheetId="5" r:id="rId6"/>
    <sheet name="Table 6" sheetId="6" r:id="rId7"/>
    <sheet name="Table 7" sheetId="7" r:id="rId8"/>
    <sheet name="Table 8" sheetId="8" r:id="rId9"/>
    <sheet name="Récap" sheetId="12" r:id="rId10"/>
  </sheets>
  <definedNames>
    <definedName name="_xlnm._FilterDatabase" localSheetId="1" hidden="1">'Table 1'!#REF!</definedName>
  </definedNames>
  <calcPr calcId="152511"/>
</workbook>
</file>

<file path=xl/calcChain.xml><?xml version="1.0" encoding="utf-8"?>
<calcChain xmlns="http://schemas.openxmlformats.org/spreadsheetml/2006/main">
  <c r="E4" i="1" l="1"/>
  <c r="R5" i="1" l="1"/>
  <c r="O4" i="1"/>
  <c r="Q4" i="1" s="1"/>
  <c r="R4" i="1" s="1"/>
  <c r="E4" i="8" l="1"/>
  <c r="F4" i="8"/>
  <c r="H4" i="8"/>
  <c r="E5" i="8"/>
  <c r="G5" i="8" s="1"/>
  <c r="F5" i="8"/>
  <c r="H5" i="8"/>
  <c r="E6" i="8"/>
  <c r="F6" i="8"/>
  <c r="H6" i="8"/>
  <c r="E7" i="8"/>
  <c r="F7" i="8"/>
  <c r="H7" i="8"/>
  <c r="E8" i="8"/>
  <c r="F8" i="8"/>
  <c r="H8" i="8"/>
  <c r="E9" i="8"/>
  <c r="F9" i="8"/>
  <c r="H9" i="8"/>
  <c r="E10" i="8"/>
  <c r="F10" i="8"/>
  <c r="H10" i="8"/>
  <c r="E11" i="8"/>
  <c r="F11" i="8"/>
  <c r="H11" i="8"/>
  <c r="E12" i="8"/>
  <c r="F12" i="8"/>
  <c r="H12" i="8"/>
  <c r="E13" i="8"/>
  <c r="G13" i="8" s="1"/>
  <c r="F13" i="8"/>
  <c r="H13" i="8"/>
  <c r="E14" i="8"/>
  <c r="F14" i="8"/>
  <c r="H14" i="8"/>
  <c r="E15" i="8"/>
  <c r="F15" i="8"/>
  <c r="H15" i="8"/>
  <c r="E16" i="8"/>
  <c r="F16" i="8"/>
  <c r="H16" i="8"/>
  <c r="E17" i="8"/>
  <c r="F17" i="8"/>
  <c r="H17" i="8"/>
  <c r="E18" i="8"/>
  <c r="F18" i="8"/>
  <c r="H18" i="8"/>
  <c r="E19" i="8"/>
  <c r="F19" i="8"/>
  <c r="H19" i="8"/>
  <c r="E20" i="8"/>
  <c r="F20" i="8"/>
  <c r="H20" i="8"/>
  <c r="E21" i="8"/>
  <c r="F21" i="8"/>
  <c r="H21" i="8"/>
  <c r="E22" i="8"/>
  <c r="F22" i="8"/>
  <c r="H22" i="8"/>
  <c r="E23" i="8"/>
  <c r="F23" i="8"/>
  <c r="H23" i="8"/>
  <c r="E24" i="8"/>
  <c r="F24" i="8"/>
  <c r="H24" i="8"/>
  <c r="E25" i="8"/>
  <c r="G25" i="8" s="1"/>
  <c r="F25" i="8"/>
  <c r="H25" i="8"/>
  <c r="E26" i="8"/>
  <c r="F26" i="8"/>
  <c r="H26" i="8"/>
  <c r="E27" i="8"/>
  <c r="F27" i="8"/>
  <c r="H27" i="8"/>
  <c r="E28" i="8"/>
  <c r="F28" i="8"/>
  <c r="H28" i="8"/>
  <c r="E29" i="8"/>
  <c r="F29" i="8"/>
  <c r="H29" i="8"/>
  <c r="E30" i="8"/>
  <c r="F30" i="8"/>
  <c r="H30" i="8"/>
  <c r="E31" i="8"/>
  <c r="F31" i="8"/>
  <c r="H31" i="8"/>
  <c r="E32" i="8"/>
  <c r="F32" i="8"/>
  <c r="H32" i="8"/>
  <c r="H3" i="8"/>
  <c r="F3" i="8"/>
  <c r="E3" i="8"/>
  <c r="G25" i="7"/>
  <c r="H25" i="7"/>
  <c r="J25" i="7"/>
  <c r="J24" i="7"/>
  <c r="H24" i="7"/>
  <c r="G24" i="7"/>
  <c r="G18" i="7"/>
  <c r="H18" i="7"/>
  <c r="I18" i="7"/>
  <c r="J18" i="7"/>
  <c r="G19" i="7"/>
  <c r="H19" i="7"/>
  <c r="I19" i="7"/>
  <c r="J19" i="7"/>
  <c r="G20" i="7"/>
  <c r="H20" i="7"/>
  <c r="I20" i="7"/>
  <c r="J20" i="7"/>
  <c r="G11" i="7"/>
  <c r="H11" i="7"/>
  <c r="J11" i="7"/>
  <c r="G12" i="7"/>
  <c r="H12" i="7"/>
  <c r="J12" i="7"/>
  <c r="G13" i="7"/>
  <c r="H13" i="7"/>
  <c r="J13" i="7"/>
  <c r="J17" i="7"/>
  <c r="H17" i="7"/>
  <c r="G17" i="7"/>
  <c r="J10" i="7"/>
  <c r="H10" i="7"/>
  <c r="G10" i="7"/>
  <c r="G4" i="7"/>
  <c r="I4" i="7" s="1"/>
  <c r="H4" i="7"/>
  <c r="J4" i="7"/>
  <c r="G5" i="7"/>
  <c r="H5" i="7"/>
  <c r="J5" i="7"/>
  <c r="G6" i="7"/>
  <c r="H6" i="7"/>
  <c r="J6" i="7"/>
  <c r="J3" i="7"/>
  <c r="G3" i="7"/>
  <c r="H3" i="7"/>
  <c r="E4" i="6"/>
  <c r="G4" i="6" s="1"/>
  <c r="F4" i="6"/>
  <c r="H4" i="6"/>
  <c r="E5" i="6"/>
  <c r="F5" i="6"/>
  <c r="H5" i="6"/>
  <c r="E6" i="6"/>
  <c r="F6" i="6"/>
  <c r="H6" i="6"/>
  <c r="E7" i="6"/>
  <c r="F7" i="6"/>
  <c r="H7" i="6"/>
  <c r="E8" i="6"/>
  <c r="F8" i="6"/>
  <c r="H8" i="6"/>
  <c r="E9" i="6"/>
  <c r="F9" i="6"/>
  <c r="H9" i="6"/>
  <c r="E10" i="6"/>
  <c r="F10" i="6"/>
  <c r="H10" i="6"/>
  <c r="E11" i="6"/>
  <c r="F11" i="6"/>
  <c r="H11" i="6"/>
  <c r="E12" i="6"/>
  <c r="G12" i="6" s="1"/>
  <c r="F12" i="6"/>
  <c r="H12" i="6"/>
  <c r="E13" i="6"/>
  <c r="F13" i="6"/>
  <c r="H13" i="6"/>
  <c r="E14" i="6"/>
  <c r="F14" i="6"/>
  <c r="H14" i="6"/>
  <c r="E15" i="6"/>
  <c r="F15" i="6"/>
  <c r="H15" i="6"/>
  <c r="E16" i="6"/>
  <c r="F16" i="6"/>
  <c r="H16" i="6"/>
  <c r="E17" i="6"/>
  <c r="F17" i="6"/>
  <c r="H17" i="6"/>
  <c r="E18" i="6"/>
  <c r="F18" i="6"/>
  <c r="H18" i="6"/>
  <c r="E19" i="6"/>
  <c r="F19" i="6"/>
  <c r="H19" i="6"/>
  <c r="E20" i="6"/>
  <c r="F20" i="6"/>
  <c r="H20" i="6"/>
  <c r="E21" i="6"/>
  <c r="F21" i="6"/>
  <c r="H21" i="6"/>
  <c r="E22" i="6"/>
  <c r="F22" i="6"/>
  <c r="H22" i="6"/>
  <c r="E23" i="6"/>
  <c r="F23" i="6"/>
  <c r="H23" i="6"/>
  <c r="E24" i="6"/>
  <c r="G24" i="6" s="1"/>
  <c r="F24" i="6"/>
  <c r="H24" i="6"/>
  <c r="E25" i="6"/>
  <c r="F25" i="6"/>
  <c r="H25" i="6"/>
  <c r="E26" i="6"/>
  <c r="F26" i="6"/>
  <c r="H26" i="6"/>
  <c r="E27" i="6"/>
  <c r="F27" i="6"/>
  <c r="H27" i="6"/>
  <c r="E28" i="6"/>
  <c r="F28" i="6"/>
  <c r="H28" i="6"/>
  <c r="E29" i="6"/>
  <c r="F29" i="6"/>
  <c r="H29" i="6"/>
  <c r="E30" i="6"/>
  <c r="F30" i="6"/>
  <c r="H30" i="6"/>
  <c r="E31" i="6"/>
  <c r="F31" i="6"/>
  <c r="H31" i="6"/>
  <c r="E32" i="6"/>
  <c r="G32" i="6" s="1"/>
  <c r="F32" i="6"/>
  <c r="H32" i="6"/>
  <c r="E33" i="6"/>
  <c r="F33" i="6"/>
  <c r="H33" i="6"/>
  <c r="E34" i="6"/>
  <c r="F34" i="6"/>
  <c r="H34" i="6"/>
  <c r="E35" i="6"/>
  <c r="F35" i="6"/>
  <c r="H35" i="6"/>
  <c r="E36" i="6"/>
  <c r="G36" i="6" s="1"/>
  <c r="F36" i="6"/>
  <c r="H36" i="6"/>
  <c r="E37" i="6"/>
  <c r="F37" i="6"/>
  <c r="H37" i="6"/>
  <c r="E38" i="6"/>
  <c r="F38" i="6"/>
  <c r="H38" i="6"/>
  <c r="E39" i="6"/>
  <c r="F39" i="6"/>
  <c r="H39" i="6"/>
  <c r="E40" i="6"/>
  <c r="G40" i="6" s="1"/>
  <c r="F40" i="6"/>
  <c r="H40" i="6"/>
  <c r="H3" i="6"/>
  <c r="F3" i="6"/>
  <c r="E3" i="6"/>
  <c r="E5" i="5"/>
  <c r="F5" i="5"/>
  <c r="H5" i="5"/>
  <c r="E6" i="5"/>
  <c r="F6" i="5"/>
  <c r="H6" i="5"/>
  <c r="H4" i="5"/>
  <c r="F4" i="5"/>
  <c r="E4" i="5"/>
  <c r="G41" i="4"/>
  <c r="E41" i="4"/>
  <c r="D41" i="4"/>
  <c r="D34" i="4"/>
  <c r="E34" i="4"/>
  <c r="F34" i="4" s="1"/>
  <c r="G34" i="4"/>
  <c r="D35" i="4"/>
  <c r="H35" i="4" s="1"/>
  <c r="E35" i="4"/>
  <c r="F35" i="4" s="1"/>
  <c r="G35" i="4"/>
  <c r="D36" i="4"/>
  <c r="H36" i="4" s="1"/>
  <c r="E36" i="4"/>
  <c r="G36" i="4"/>
  <c r="D37" i="4"/>
  <c r="E37" i="4"/>
  <c r="G37" i="4"/>
  <c r="G33" i="4"/>
  <c r="E33" i="4"/>
  <c r="D33" i="4"/>
  <c r="D25" i="4"/>
  <c r="E25" i="4"/>
  <c r="F25" i="4"/>
  <c r="G25" i="4"/>
  <c r="D26" i="4"/>
  <c r="E26" i="4"/>
  <c r="F26" i="4"/>
  <c r="G26" i="4"/>
  <c r="D27" i="4"/>
  <c r="E27" i="4"/>
  <c r="F27" i="4" s="1"/>
  <c r="G27" i="4"/>
  <c r="D28" i="4"/>
  <c r="E28" i="4"/>
  <c r="G28" i="4"/>
  <c r="D29" i="4"/>
  <c r="E29" i="4"/>
  <c r="G29" i="4"/>
  <c r="G24" i="4"/>
  <c r="E24" i="4"/>
  <c r="D24" i="4"/>
  <c r="D15" i="4"/>
  <c r="E15" i="4"/>
  <c r="G15" i="4"/>
  <c r="D16" i="4"/>
  <c r="E16" i="4"/>
  <c r="G16" i="4"/>
  <c r="D17" i="4"/>
  <c r="H17" i="4" s="1"/>
  <c r="E17" i="4"/>
  <c r="F17" i="4" s="1"/>
  <c r="G17" i="4"/>
  <c r="D18" i="4"/>
  <c r="E18" i="4"/>
  <c r="F18" i="4" s="1"/>
  <c r="G18" i="4"/>
  <c r="D19" i="4"/>
  <c r="E19" i="4"/>
  <c r="F19" i="4"/>
  <c r="G19" i="4"/>
  <c r="H19" i="4" s="1"/>
  <c r="D20" i="4"/>
  <c r="E20" i="4"/>
  <c r="F20" i="4"/>
  <c r="G20" i="4"/>
  <c r="H20" i="4" s="1"/>
  <c r="G14" i="4"/>
  <c r="E14" i="4"/>
  <c r="D14" i="4"/>
  <c r="G5" i="4"/>
  <c r="G6" i="4"/>
  <c r="G7" i="4"/>
  <c r="G8" i="4"/>
  <c r="G9" i="4"/>
  <c r="G10" i="4"/>
  <c r="D5" i="4"/>
  <c r="E5" i="4"/>
  <c r="D6" i="4"/>
  <c r="E6" i="4"/>
  <c r="D7" i="4"/>
  <c r="E7" i="4"/>
  <c r="D8" i="4"/>
  <c r="E8" i="4"/>
  <c r="D9" i="4"/>
  <c r="E9" i="4"/>
  <c r="D10" i="4"/>
  <c r="E10" i="4"/>
  <c r="G4" i="4"/>
  <c r="E4" i="4"/>
  <c r="D4" i="4"/>
  <c r="J34" i="11"/>
  <c r="H34" i="11"/>
  <c r="G34" i="11"/>
  <c r="G11" i="11"/>
  <c r="H11" i="11"/>
  <c r="I11" i="11" s="1"/>
  <c r="J11" i="11"/>
  <c r="G12" i="11"/>
  <c r="H12" i="11"/>
  <c r="I12" i="11" s="1"/>
  <c r="J12" i="11"/>
  <c r="G13" i="11"/>
  <c r="H13" i="11"/>
  <c r="I13" i="11" s="1"/>
  <c r="J13" i="11"/>
  <c r="G14" i="11"/>
  <c r="H14" i="11"/>
  <c r="I14" i="11" s="1"/>
  <c r="J14" i="11"/>
  <c r="G15" i="11"/>
  <c r="H15" i="11"/>
  <c r="I15" i="11" s="1"/>
  <c r="J15" i="11"/>
  <c r="G16" i="11"/>
  <c r="H16" i="11"/>
  <c r="I16" i="11" s="1"/>
  <c r="J16" i="11"/>
  <c r="G17" i="11"/>
  <c r="H17" i="11"/>
  <c r="I17" i="11" s="1"/>
  <c r="J17" i="11"/>
  <c r="G18" i="11"/>
  <c r="H18" i="11"/>
  <c r="I18" i="11" s="1"/>
  <c r="J18" i="11"/>
  <c r="G19" i="11"/>
  <c r="H19" i="11"/>
  <c r="I19" i="11" s="1"/>
  <c r="J19" i="11"/>
  <c r="G20" i="11"/>
  <c r="H20" i="11"/>
  <c r="I20" i="11" s="1"/>
  <c r="J20" i="11"/>
  <c r="G21" i="11"/>
  <c r="H21" i="11"/>
  <c r="I21" i="11" s="1"/>
  <c r="J21" i="11"/>
  <c r="G22" i="11"/>
  <c r="H22" i="11"/>
  <c r="I22" i="11" s="1"/>
  <c r="J22" i="11"/>
  <c r="G23" i="11"/>
  <c r="H23" i="11"/>
  <c r="I23" i="11" s="1"/>
  <c r="J23" i="11"/>
  <c r="G24" i="11"/>
  <c r="H24" i="11"/>
  <c r="I24" i="11" s="1"/>
  <c r="J24" i="11"/>
  <c r="G25" i="11"/>
  <c r="H25" i="11"/>
  <c r="I25" i="11" s="1"/>
  <c r="J25" i="11"/>
  <c r="G26" i="11"/>
  <c r="H26" i="11"/>
  <c r="I26" i="11" s="1"/>
  <c r="J26" i="11"/>
  <c r="G27" i="11"/>
  <c r="H27" i="11"/>
  <c r="I27" i="11" s="1"/>
  <c r="J27" i="11"/>
  <c r="G28" i="11"/>
  <c r="H28" i="11"/>
  <c r="I28" i="11" s="1"/>
  <c r="J28" i="11"/>
  <c r="G29" i="11"/>
  <c r="H29" i="11"/>
  <c r="I29" i="11" s="1"/>
  <c r="J29" i="11"/>
  <c r="G30" i="11"/>
  <c r="H30" i="11"/>
  <c r="I30" i="11" s="1"/>
  <c r="J30" i="11"/>
  <c r="J10" i="11"/>
  <c r="H10" i="11"/>
  <c r="G10" i="11"/>
  <c r="J4" i="11"/>
  <c r="J5" i="11"/>
  <c r="J6" i="11"/>
  <c r="G4" i="11"/>
  <c r="H4" i="11"/>
  <c r="G5" i="11"/>
  <c r="H5" i="11"/>
  <c r="G6" i="11"/>
  <c r="H6" i="11"/>
  <c r="J3" i="11"/>
  <c r="H3" i="11"/>
  <c r="G3" i="11"/>
  <c r="D29" i="2"/>
  <c r="E29" i="2"/>
  <c r="G29" i="2"/>
  <c r="D30" i="2"/>
  <c r="E30" i="2"/>
  <c r="G30" i="2"/>
  <c r="D31" i="2"/>
  <c r="F31" i="2" s="1"/>
  <c r="E31" i="2"/>
  <c r="G31" i="2"/>
  <c r="G28" i="2"/>
  <c r="E28" i="2"/>
  <c r="D28" i="2"/>
  <c r="D22" i="2"/>
  <c r="E22" i="2"/>
  <c r="F22" i="2" s="1"/>
  <c r="G22" i="2"/>
  <c r="D23" i="2"/>
  <c r="E23" i="2"/>
  <c r="F23" i="2" s="1"/>
  <c r="G23" i="2"/>
  <c r="D24" i="2"/>
  <c r="E24" i="2"/>
  <c r="G24" i="2"/>
  <c r="G21" i="2"/>
  <c r="E21" i="2"/>
  <c r="F21" i="2" s="1"/>
  <c r="D21" i="2"/>
  <c r="G17" i="2"/>
  <c r="E17" i="2"/>
  <c r="D17" i="2"/>
  <c r="G5" i="2"/>
  <c r="G6" i="2"/>
  <c r="G7" i="2"/>
  <c r="G8" i="2"/>
  <c r="G9" i="2"/>
  <c r="G10" i="2"/>
  <c r="G11" i="2"/>
  <c r="G12" i="2"/>
  <c r="G13" i="2"/>
  <c r="E5" i="2"/>
  <c r="E6" i="2"/>
  <c r="E7" i="2"/>
  <c r="E8" i="2"/>
  <c r="E9" i="2"/>
  <c r="E10" i="2"/>
  <c r="E11" i="2"/>
  <c r="E12" i="2"/>
  <c r="E13" i="2"/>
  <c r="G4" i="2"/>
  <c r="E4" i="2"/>
  <c r="D5" i="2"/>
  <c r="D6" i="2"/>
  <c r="D7" i="2"/>
  <c r="D8" i="2"/>
  <c r="D9" i="2"/>
  <c r="D10" i="2"/>
  <c r="D11" i="2"/>
  <c r="D12" i="2"/>
  <c r="D13" i="2"/>
  <c r="D4" i="2"/>
  <c r="F29" i="2" l="1"/>
  <c r="F33" i="4"/>
  <c r="F16" i="4"/>
  <c r="H29" i="4"/>
  <c r="F28" i="4"/>
  <c r="F36" i="4"/>
  <c r="G28" i="6"/>
  <c r="G20" i="6"/>
  <c r="G16" i="6"/>
  <c r="G8" i="6"/>
  <c r="I12" i="7"/>
  <c r="G29" i="8"/>
  <c r="G21" i="8"/>
  <c r="G17" i="8"/>
  <c r="G9" i="8"/>
  <c r="F29" i="4"/>
  <c r="F30" i="2"/>
  <c r="H24" i="4"/>
  <c r="H33" i="4"/>
  <c r="F17" i="2"/>
  <c r="F24" i="2"/>
  <c r="I34" i="11"/>
  <c r="F14" i="4"/>
  <c r="F15" i="4"/>
  <c r="F37" i="4"/>
  <c r="G37" i="6"/>
  <c r="G33" i="6"/>
  <c r="G29" i="6"/>
  <c r="G25" i="6"/>
  <c r="G21" i="6"/>
  <c r="G17" i="6"/>
  <c r="G13" i="6"/>
  <c r="G9" i="6"/>
  <c r="G5" i="6"/>
  <c r="I5" i="7"/>
  <c r="I17" i="7"/>
  <c r="I13" i="7"/>
  <c r="I24" i="7"/>
  <c r="I25" i="7"/>
  <c r="G30" i="8"/>
  <c r="G26" i="8"/>
  <c r="G22" i="8"/>
  <c r="G18" i="8"/>
  <c r="G14" i="8"/>
  <c r="G10" i="8"/>
  <c r="G6" i="8"/>
  <c r="I10" i="11"/>
  <c r="H14" i="4"/>
  <c r="H18" i="4"/>
  <c r="H16" i="4"/>
  <c r="H15" i="4"/>
  <c r="H27" i="4"/>
  <c r="H37" i="4"/>
  <c r="G5" i="5"/>
  <c r="G38" i="6"/>
  <c r="G34" i="6"/>
  <c r="G30" i="6"/>
  <c r="G26" i="6"/>
  <c r="G22" i="6"/>
  <c r="G18" i="6"/>
  <c r="G14" i="6"/>
  <c r="G10" i="6"/>
  <c r="G6" i="6"/>
  <c r="I6" i="7"/>
  <c r="I10" i="7"/>
  <c r="G31" i="8"/>
  <c r="G27" i="8"/>
  <c r="G23" i="8"/>
  <c r="G19" i="8"/>
  <c r="G15" i="8"/>
  <c r="G11" i="8"/>
  <c r="G7" i="8"/>
  <c r="F28" i="2"/>
  <c r="F24" i="4"/>
  <c r="H28" i="4"/>
  <c r="H26" i="4"/>
  <c r="H25" i="4"/>
  <c r="H34" i="4"/>
  <c r="F41" i="4"/>
  <c r="G6" i="5"/>
  <c r="G39" i="6"/>
  <c r="G35" i="6"/>
  <c r="G31" i="6"/>
  <c r="G27" i="6"/>
  <c r="G23" i="6"/>
  <c r="G19" i="6"/>
  <c r="G15" i="6"/>
  <c r="G11" i="6"/>
  <c r="G7" i="6"/>
  <c r="I11" i="7"/>
  <c r="G32" i="8"/>
  <c r="G28" i="8"/>
  <c r="G24" i="8"/>
  <c r="G20" i="8"/>
  <c r="G16" i="8"/>
  <c r="G12" i="8"/>
  <c r="G8" i="8"/>
  <c r="G4" i="8"/>
  <c r="L7" i="12"/>
  <c r="F5" i="2"/>
  <c r="O5" i="2"/>
  <c r="L11" i="11"/>
  <c r="H4" i="1" l="1"/>
  <c r="G35" i="11"/>
  <c r="R35" i="11" s="1"/>
  <c r="F16" i="10"/>
  <c r="A7" i="12"/>
  <c r="A6" i="12"/>
  <c r="J4" i="8"/>
  <c r="J5" i="8"/>
  <c r="J6" i="8"/>
  <c r="J7" i="8"/>
  <c r="J8" i="8"/>
  <c r="J9" i="8"/>
  <c r="J10" i="8"/>
  <c r="J11" i="8"/>
  <c r="J12" i="8"/>
  <c r="J13" i="8"/>
  <c r="J14" i="8"/>
  <c r="J15" i="8"/>
  <c r="J16" i="8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" i="8"/>
  <c r="L25" i="7"/>
  <c r="L18" i="7"/>
  <c r="M18" i="7" s="1"/>
  <c r="L19" i="7"/>
  <c r="M19" i="7" s="1"/>
  <c r="L20" i="7"/>
  <c r="M20" i="7" s="1"/>
  <c r="L24" i="7"/>
  <c r="L17" i="7"/>
  <c r="L11" i="7"/>
  <c r="L12" i="7"/>
  <c r="M12" i="7" s="1"/>
  <c r="L13" i="7"/>
  <c r="L10" i="7"/>
  <c r="M10" i="7" s="1"/>
  <c r="L4" i="7"/>
  <c r="M4" i="7" s="1"/>
  <c r="L5" i="7"/>
  <c r="M5" i="7" s="1"/>
  <c r="L6" i="7"/>
  <c r="L3" i="7"/>
  <c r="M3" i="7" s="1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3" i="6"/>
  <c r="J5" i="5"/>
  <c r="J6" i="5"/>
  <c r="J4" i="5"/>
  <c r="I41" i="4"/>
  <c r="I34" i="4"/>
  <c r="I35" i="4"/>
  <c r="I36" i="4"/>
  <c r="I37" i="4"/>
  <c r="I33" i="4"/>
  <c r="I25" i="4"/>
  <c r="I26" i="4"/>
  <c r="I27" i="4"/>
  <c r="I28" i="4"/>
  <c r="I29" i="4"/>
  <c r="I24" i="4"/>
  <c r="I19" i="4"/>
  <c r="I15" i="4"/>
  <c r="I16" i="4"/>
  <c r="I17" i="4"/>
  <c r="I18" i="4"/>
  <c r="I20" i="4"/>
  <c r="I14" i="4"/>
  <c r="I5" i="4"/>
  <c r="I6" i="4"/>
  <c r="I7" i="4"/>
  <c r="I8" i="4"/>
  <c r="I9" i="4"/>
  <c r="I10" i="4"/>
  <c r="I4" i="4"/>
  <c r="L34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10" i="11"/>
  <c r="L4" i="11"/>
  <c r="L5" i="11"/>
  <c r="L6" i="11"/>
  <c r="L3" i="11"/>
  <c r="I29" i="2"/>
  <c r="I30" i="2"/>
  <c r="I31" i="2"/>
  <c r="I28" i="2"/>
  <c r="I22" i="2"/>
  <c r="I23" i="2"/>
  <c r="I24" i="2"/>
  <c r="I21" i="2"/>
  <c r="I17" i="2"/>
  <c r="I5" i="2"/>
  <c r="I6" i="2"/>
  <c r="I7" i="2"/>
  <c r="I8" i="2"/>
  <c r="I9" i="2"/>
  <c r="I10" i="2"/>
  <c r="I11" i="2"/>
  <c r="I12" i="2"/>
  <c r="I13" i="2"/>
  <c r="I4" i="2"/>
  <c r="A5" i="12"/>
  <c r="A4" i="12"/>
  <c r="Q7" i="11"/>
  <c r="E33" i="8"/>
  <c r="Q7" i="7"/>
  <c r="H7" i="7"/>
  <c r="J7" i="7"/>
  <c r="G7" i="7"/>
  <c r="E5" i="1"/>
  <c r="Q26" i="7"/>
  <c r="L26" i="7"/>
  <c r="M26" i="7" s="1"/>
  <c r="J26" i="7"/>
  <c r="H26" i="7"/>
  <c r="G26" i="7"/>
  <c r="R26" i="7" s="1"/>
  <c r="G21" i="7"/>
  <c r="K25" i="7"/>
  <c r="O25" i="7" s="1"/>
  <c r="P25" i="7" s="1"/>
  <c r="M25" i="7"/>
  <c r="R25" i="7"/>
  <c r="R24" i="7"/>
  <c r="M24" i="7"/>
  <c r="K24" i="7"/>
  <c r="O24" i="7" s="1"/>
  <c r="K18" i="7"/>
  <c r="O18" i="7" s="1"/>
  <c r="P18" i="7" s="1"/>
  <c r="R18" i="7"/>
  <c r="K19" i="7"/>
  <c r="O19" i="7" s="1"/>
  <c r="P19" i="7" s="1"/>
  <c r="R19" i="7"/>
  <c r="K20" i="7"/>
  <c r="O20" i="7"/>
  <c r="P20" i="7" s="1"/>
  <c r="R20" i="7"/>
  <c r="R17" i="7"/>
  <c r="M17" i="7"/>
  <c r="K17" i="7"/>
  <c r="O17" i="7" s="1"/>
  <c r="Q21" i="7"/>
  <c r="J21" i="7"/>
  <c r="H21" i="7"/>
  <c r="K11" i="7"/>
  <c r="O11" i="7" s="1"/>
  <c r="P11" i="7" s="1"/>
  <c r="R11" i="7"/>
  <c r="K12" i="7"/>
  <c r="O12" i="7" s="1"/>
  <c r="P12" i="7" s="1"/>
  <c r="R12" i="7"/>
  <c r="K13" i="7"/>
  <c r="O13" i="7" s="1"/>
  <c r="P13" i="7" s="1"/>
  <c r="M13" i="7"/>
  <c r="R13" i="7"/>
  <c r="R10" i="7"/>
  <c r="K10" i="7"/>
  <c r="O10" i="7"/>
  <c r="G14" i="7"/>
  <c r="R14" i="7" s="1"/>
  <c r="Q14" i="7"/>
  <c r="J14" i="7"/>
  <c r="H14" i="7"/>
  <c r="K4" i="7"/>
  <c r="O4" i="7" s="1"/>
  <c r="P4" i="7" s="1"/>
  <c r="R4" i="7"/>
  <c r="K5" i="7"/>
  <c r="O5" i="7" s="1"/>
  <c r="P5" i="7" s="1"/>
  <c r="R5" i="7"/>
  <c r="K6" i="7"/>
  <c r="O6" i="7" s="1"/>
  <c r="P6" i="7" s="1"/>
  <c r="M6" i="7"/>
  <c r="R6" i="7"/>
  <c r="R3" i="7"/>
  <c r="K3" i="7"/>
  <c r="I3" i="7"/>
  <c r="E4" i="12" l="1"/>
  <c r="I4" i="1"/>
  <c r="I26" i="7"/>
  <c r="K26" i="7"/>
  <c r="L14" i="7"/>
  <c r="M14" i="7" s="1"/>
  <c r="K21" i="7"/>
  <c r="R21" i="7"/>
  <c r="K7" i="7"/>
  <c r="O3" i="7"/>
  <c r="P3" i="7" s="1"/>
  <c r="I7" i="7"/>
  <c r="R7" i="7"/>
  <c r="M11" i="7"/>
  <c r="L7" i="7"/>
  <c r="M7" i="7" s="1"/>
  <c r="P24" i="7"/>
  <c r="I21" i="7"/>
  <c r="P17" i="7"/>
  <c r="L21" i="7"/>
  <c r="M21" i="7" s="1"/>
  <c r="P10" i="7"/>
  <c r="I14" i="7"/>
  <c r="K14" i="7"/>
  <c r="O33" i="8"/>
  <c r="P33" i="8" s="1"/>
  <c r="J33" i="8"/>
  <c r="K33" i="8" s="1"/>
  <c r="H33" i="8"/>
  <c r="I33" i="8" s="1"/>
  <c r="F33" i="8"/>
  <c r="G33" i="8" s="1"/>
  <c r="I4" i="8"/>
  <c r="M4" i="8" s="1"/>
  <c r="K4" i="8"/>
  <c r="P4" i="8"/>
  <c r="I5" i="8"/>
  <c r="M5" i="8" s="1"/>
  <c r="N5" i="8" s="1"/>
  <c r="K5" i="8"/>
  <c r="P5" i="8"/>
  <c r="I6" i="8"/>
  <c r="M6" i="8" s="1"/>
  <c r="N6" i="8" s="1"/>
  <c r="K6" i="8"/>
  <c r="P6" i="8"/>
  <c r="I7" i="8"/>
  <c r="M7" i="8" s="1"/>
  <c r="N7" i="8" s="1"/>
  <c r="K7" i="8"/>
  <c r="P7" i="8"/>
  <c r="I8" i="8"/>
  <c r="M8" i="8" s="1"/>
  <c r="N8" i="8" s="1"/>
  <c r="K8" i="8"/>
  <c r="P8" i="8"/>
  <c r="I9" i="8"/>
  <c r="M9" i="8" s="1"/>
  <c r="N9" i="8" s="1"/>
  <c r="K9" i="8"/>
  <c r="P9" i="8"/>
  <c r="I10" i="8"/>
  <c r="M10" i="8" s="1"/>
  <c r="N10" i="8" s="1"/>
  <c r="K10" i="8"/>
  <c r="P10" i="8"/>
  <c r="I11" i="8"/>
  <c r="M11" i="8" s="1"/>
  <c r="N11" i="8" s="1"/>
  <c r="K11" i="8"/>
  <c r="P11" i="8"/>
  <c r="I12" i="8"/>
  <c r="M12" i="8" s="1"/>
  <c r="N12" i="8" s="1"/>
  <c r="K12" i="8"/>
  <c r="P12" i="8"/>
  <c r="I13" i="8"/>
  <c r="M13" i="8" s="1"/>
  <c r="N13" i="8" s="1"/>
  <c r="K13" i="8"/>
  <c r="P13" i="8"/>
  <c r="I14" i="8"/>
  <c r="M14" i="8" s="1"/>
  <c r="N14" i="8" s="1"/>
  <c r="K14" i="8"/>
  <c r="P14" i="8"/>
  <c r="I15" i="8"/>
  <c r="M15" i="8" s="1"/>
  <c r="N15" i="8" s="1"/>
  <c r="K15" i="8"/>
  <c r="P15" i="8"/>
  <c r="I16" i="8"/>
  <c r="M16" i="8" s="1"/>
  <c r="N16" i="8" s="1"/>
  <c r="K16" i="8"/>
  <c r="P16" i="8"/>
  <c r="I17" i="8"/>
  <c r="M17" i="8" s="1"/>
  <c r="N17" i="8" s="1"/>
  <c r="K17" i="8"/>
  <c r="P17" i="8"/>
  <c r="I18" i="8"/>
  <c r="M18" i="8" s="1"/>
  <c r="N18" i="8" s="1"/>
  <c r="K18" i="8"/>
  <c r="P18" i="8"/>
  <c r="I19" i="8"/>
  <c r="M19" i="8" s="1"/>
  <c r="N19" i="8" s="1"/>
  <c r="K19" i="8"/>
  <c r="P19" i="8"/>
  <c r="I20" i="8"/>
  <c r="M20" i="8" s="1"/>
  <c r="N20" i="8" s="1"/>
  <c r="K20" i="8"/>
  <c r="P20" i="8"/>
  <c r="I21" i="8"/>
  <c r="M21" i="8" s="1"/>
  <c r="N21" i="8" s="1"/>
  <c r="K21" i="8"/>
  <c r="P21" i="8"/>
  <c r="I22" i="8"/>
  <c r="M22" i="8" s="1"/>
  <c r="N22" i="8" s="1"/>
  <c r="K22" i="8"/>
  <c r="P22" i="8"/>
  <c r="I23" i="8"/>
  <c r="M23" i="8" s="1"/>
  <c r="N23" i="8" s="1"/>
  <c r="K23" i="8"/>
  <c r="P23" i="8"/>
  <c r="I24" i="8"/>
  <c r="M24" i="8" s="1"/>
  <c r="N24" i="8" s="1"/>
  <c r="K24" i="8"/>
  <c r="P24" i="8"/>
  <c r="I25" i="8"/>
  <c r="M25" i="8" s="1"/>
  <c r="N25" i="8" s="1"/>
  <c r="K25" i="8"/>
  <c r="P25" i="8"/>
  <c r="I26" i="8"/>
  <c r="M26" i="8" s="1"/>
  <c r="N26" i="8" s="1"/>
  <c r="K26" i="8"/>
  <c r="P26" i="8"/>
  <c r="I27" i="8"/>
  <c r="M27" i="8" s="1"/>
  <c r="N27" i="8" s="1"/>
  <c r="K27" i="8"/>
  <c r="P27" i="8"/>
  <c r="I28" i="8"/>
  <c r="M28" i="8" s="1"/>
  <c r="N28" i="8" s="1"/>
  <c r="K28" i="8"/>
  <c r="P28" i="8"/>
  <c r="I29" i="8"/>
  <c r="M29" i="8" s="1"/>
  <c r="N29" i="8" s="1"/>
  <c r="K29" i="8"/>
  <c r="P29" i="8"/>
  <c r="I30" i="8"/>
  <c r="M30" i="8" s="1"/>
  <c r="N30" i="8" s="1"/>
  <c r="K30" i="8"/>
  <c r="P30" i="8"/>
  <c r="I31" i="8"/>
  <c r="M31" i="8" s="1"/>
  <c r="N31" i="8" s="1"/>
  <c r="K31" i="8"/>
  <c r="P31" i="8"/>
  <c r="I32" i="8"/>
  <c r="M32" i="8" s="1"/>
  <c r="N32" i="8" s="1"/>
  <c r="K32" i="8"/>
  <c r="P32" i="8"/>
  <c r="P3" i="8"/>
  <c r="K3" i="8"/>
  <c r="I3" i="8"/>
  <c r="G3" i="8"/>
  <c r="I4" i="6"/>
  <c r="M4" i="6" s="1"/>
  <c r="N4" i="6" s="1"/>
  <c r="K4" i="6"/>
  <c r="P4" i="6"/>
  <c r="I5" i="6"/>
  <c r="M5" i="6" s="1"/>
  <c r="N5" i="6" s="1"/>
  <c r="K5" i="6"/>
  <c r="P5" i="6"/>
  <c r="I6" i="6"/>
  <c r="M6" i="6" s="1"/>
  <c r="N6" i="6" s="1"/>
  <c r="K6" i="6"/>
  <c r="P6" i="6"/>
  <c r="I7" i="6"/>
  <c r="M7" i="6" s="1"/>
  <c r="N7" i="6" s="1"/>
  <c r="K7" i="6"/>
  <c r="P7" i="6"/>
  <c r="I8" i="6"/>
  <c r="M8" i="6" s="1"/>
  <c r="N8" i="6" s="1"/>
  <c r="K8" i="6"/>
  <c r="P8" i="6"/>
  <c r="I9" i="6"/>
  <c r="M9" i="6" s="1"/>
  <c r="N9" i="6" s="1"/>
  <c r="K9" i="6"/>
  <c r="P9" i="6"/>
  <c r="I10" i="6"/>
  <c r="M10" i="6" s="1"/>
  <c r="N10" i="6" s="1"/>
  <c r="K10" i="6"/>
  <c r="P10" i="6"/>
  <c r="I11" i="6"/>
  <c r="M11" i="6" s="1"/>
  <c r="N11" i="6" s="1"/>
  <c r="K11" i="6"/>
  <c r="P11" i="6"/>
  <c r="I12" i="6"/>
  <c r="M12" i="6" s="1"/>
  <c r="N12" i="6" s="1"/>
  <c r="K12" i="6"/>
  <c r="P12" i="6"/>
  <c r="I13" i="6"/>
  <c r="M13" i="6" s="1"/>
  <c r="N13" i="6" s="1"/>
  <c r="K13" i="6"/>
  <c r="P13" i="6"/>
  <c r="I14" i="6"/>
  <c r="M14" i="6" s="1"/>
  <c r="N14" i="6" s="1"/>
  <c r="K14" i="6"/>
  <c r="P14" i="6"/>
  <c r="I15" i="6"/>
  <c r="M15" i="6" s="1"/>
  <c r="N15" i="6" s="1"/>
  <c r="K15" i="6"/>
  <c r="P15" i="6"/>
  <c r="I16" i="6"/>
  <c r="M16" i="6" s="1"/>
  <c r="N16" i="6" s="1"/>
  <c r="K16" i="6"/>
  <c r="P16" i="6"/>
  <c r="I17" i="6"/>
  <c r="M17" i="6" s="1"/>
  <c r="N17" i="6" s="1"/>
  <c r="K17" i="6"/>
  <c r="P17" i="6"/>
  <c r="I18" i="6"/>
  <c r="M18" i="6" s="1"/>
  <c r="N18" i="6" s="1"/>
  <c r="K18" i="6"/>
  <c r="P18" i="6"/>
  <c r="I19" i="6"/>
  <c r="M19" i="6" s="1"/>
  <c r="N19" i="6" s="1"/>
  <c r="K19" i="6"/>
  <c r="P19" i="6"/>
  <c r="I20" i="6"/>
  <c r="M20" i="6" s="1"/>
  <c r="N20" i="6" s="1"/>
  <c r="K20" i="6"/>
  <c r="P20" i="6"/>
  <c r="I21" i="6"/>
  <c r="M21" i="6" s="1"/>
  <c r="N21" i="6" s="1"/>
  <c r="K21" i="6"/>
  <c r="P21" i="6"/>
  <c r="I22" i="6"/>
  <c r="M22" i="6" s="1"/>
  <c r="N22" i="6" s="1"/>
  <c r="K22" i="6"/>
  <c r="P22" i="6"/>
  <c r="I23" i="6"/>
  <c r="M23" i="6" s="1"/>
  <c r="N23" i="6" s="1"/>
  <c r="K23" i="6"/>
  <c r="P23" i="6"/>
  <c r="I24" i="6"/>
  <c r="M24" i="6" s="1"/>
  <c r="N24" i="6" s="1"/>
  <c r="K24" i="6"/>
  <c r="P24" i="6"/>
  <c r="I25" i="6"/>
  <c r="M25" i="6" s="1"/>
  <c r="N25" i="6" s="1"/>
  <c r="K25" i="6"/>
  <c r="P25" i="6"/>
  <c r="I26" i="6"/>
  <c r="M26" i="6" s="1"/>
  <c r="N26" i="6" s="1"/>
  <c r="K26" i="6"/>
  <c r="P26" i="6"/>
  <c r="I27" i="6"/>
  <c r="M27" i="6" s="1"/>
  <c r="N27" i="6" s="1"/>
  <c r="K27" i="6"/>
  <c r="P27" i="6"/>
  <c r="I28" i="6"/>
  <c r="M28" i="6" s="1"/>
  <c r="N28" i="6" s="1"/>
  <c r="K28" i="6"/>
  <c r="P28" i="6"/>
  <c r="I29" i="6"/>
  <c r="M29" i="6" s="1"/>
  <c r="N29" i="6" s="1"/>
  <c r="K29" i="6"/>
  <c r="P29" i="6"/>
  <c r="I30" i="6"/>
  <c r="M30" i="6" s="1"/>
  <c r="N30" i="6" s="1"/>
  <c r="K30" i="6"/>
  <c r="P30" i="6"/>
  <c r="I31" i="6"/>
  <c r="M31" i="6" s="1"/>
  <c r="N31" i="6" s="1"/>
  <c r="K31" i="6"/>
  <c r="P31" i="6"/>
  <c r="I32" i="6"/>
  <c r="M32" i="6" s="1"/>
  <c r="N32" i="6" s="1"/>
  <c r="K32" i="6"/>
  <c r="P32" i="6"/>
  <c r="I33" i="6"/>
  <c r="M33" i="6" s="1"/>
  <c r="N33" i="6" s="1"/>
  <c r="K33" i="6"/>
  <c r="P33" i="6"/>
  <c r="I34" i="6"/>
  <c r="M34" i="6" s="1"/>
  <c r="N34" i="6" s="1"/>
  <c r="K34" i="6"/>
  <c r="P34" i="6"/>
  <c r="I35" i="6"/>
  <c r="M35" i="6" s="1"/>
  <c r="N35" i="6" s="1"/>
  <c r="K35" i="6"/>
  <c r="P35" i="6"/>
  <c r="I36" i="6"/>
  <c r="M36" i="6" s="1"/>
  <c r="N36" i="6" s="1"/>
  <c r="K36" i="6"/>
  <c r="P36" i="6"/>
  <c r="I37" i="6"/>
  <c r="M37" i="6" s="1"/>
  <c r="N37" i="6" s="1"/>
  <c r="K37" i="6"/>
  <c r="P37" i="6"/>
  <c r="I38" i="6"/>
  <c r="M38" i="6" s="1"/>
  <c r="N38" i="6" s="1"/>
  <c r="K38" i="6"/>
  <c r="P38" i="6"/>
  <c r="I39" i="6"/>
  <c r="M39" i="6" s="1"/>
  <c r="N39" i="6" s="1"/>
  <c r="K39" i="6"/>
  <c r="P39" i="6"/>
  <c r="I40" i="6"/>
  <c r="M40" i="6" s="1"/>
  <c r="N40" i="6" s="1"/>
  <c r="K40" i="6"/>
  <c r="P40" i="6"/>
  <c r="P3" i="6"/>
  <c r="K3" i="6"/>
  <c r="I3" i="6"/>
  <c r="G3" i="6"/>
  <c r="E7" i="5"/>
  <c r="E34" i="8" s="1"/>
  <c r="J7" i="5"/>
  <c r="H7" i="5"/>
  <c r="F7" i="5"/>
  <c r="O7" i="5"/>
  <c r="I5" i="5"/>
  <c r="M5" i="5" s="1"/>
  <c r="N5" i="5" s="1"/>
  <c r="K5" i="5"/>
  <c r="P5" i="5"/>
  <c r="I6" i="5"/>
  <c r="M6" i="5" s="1"/>
  <c r="N6" i="5" s="1"/>
  <c r="K6" i="5"/>
  <c r="P6" i="5"/>
  <c r="P4" i="5"/>
  <c r="K4" i="5"/>
  <c r="I4" i="5"/>
  <c r="G4" i="5"/>
  <c r="N42" i="4"/>
  <c r="I42" i="4"/>
  <c r="G42" i="4"/>
  <c r="H42" i="4" s="1"/>
  <c r="E42" i="4"/>
  <c r="D42" i="4"/>
  <c r="O42" i="4" s="1"/>
  <c r="O41" i="4"/>
  <c r="J41" i="4"/>
  <c r="H41" i="4"/>
  <c r="N38" i="4"/>
  <c r="I38" i="4"/>
  <c r="G38" i="4"/>
  <c r="E38" i="4"/>
  <c r="D38" i="4"/>
  <c r="O38" i="4" s="1"/>
  <c r="L34" i="4"/>
  <c r="M34" i="4" s="1"/>
  <c r="J34" i="4"/>
  <c r="O34" i="4"/>
  <c r="L35" i="4"/>
  <c r="M35" i="4" s="1"/>
  <c r="J35" i="4"/>
  <c r="O35" i="4"/>
  <c r="L36" i="4"/>
  <c r="M36" i="4" s="1"/>
  <c r="J36" i="4"/>
  <c r="O36" i="4"/>
  <c r="L37" i="4"/>
  <c r="M37" i="4" s="1"/>
  <c r="J37" i="4"/>
  <c r="O37" i="4"/>
  <c r="O33" i="4"/>
  <c r="J33" i="4"/>
  <c r="N30" i="4"/>
  <c r="I30" i="4"/>
  <c r="G30" i="4"/>
  <c r="D30" i="4"/>
  <c r="E30" i="4"/>
  <c r="J25" i="4"/>
  <c r="L25" i="4"/>
  <c r="M25" i="4" s="1"/>
  <c r="O25" i="4"/>
  <c r="L26" i="4"/>
  <c r="M26" i="4" s="1"/>
  <c r="J26" i="4"/>
  <c r="O26" i="4"/>
  <c r="J27" i="4"/>
  <c r="L27" i="4"/>
  <c r="M27" i="4" s="1"/>
  <c r="O27" i="4"/>
  <c r="L28" i="4"/>
  <c r="M28" i="4" s="1"/>
  <c r="J28" i="4"/>
  <c r="O28" i="4"/>
  <c r="J29" i="4"/>
  <c r="L29" i="4"/>
  <c r="M29" i="4" s="1"/>
  <c r="O29" i="4"/>
  <c r="O24" i="4"/>
  <c r="J24" i="4"/>
  <c r="L24" i="4"/>
  <c r="I21" i="4"/>
  <c r="G21" i="4"/>
  <c r="E21" i="4"/>
  <c r="D21" i="4"/>
  <c r="L15" i="4"/>
  <c r="M15" i="4" s="1"/>
  <c r="J15" i="4"/>
  <c r="O15" i="4"/>
  <c r="L16" i="4"/>
  <c r="M16" i="4" s="1"/>
  <c r="J16" i="4"/>
  <c r="O16" i="4"/>
  <c r="L17" i="4"/>
  <c r="M17" i="4" s="1"/>
  <c r="J17" i="4"/>
  <c r="O17" i="4"/>
  <c r="J18" i="4"/>
  <c r="O18" i="4"/>
  <c r="L19" i="4"/>
  <c r="M19" i="4" s="1"/>
  <c r="J19" i="4"/>
  <c r="O19" i="4"/>
  <c r="L20" i="4"/>
  <c r="M20" i="4" s="1"/>
  <c r="J20" i="4"/>
  <c r="O20" i="4"/>
  <c r="O14" i="4"/>
  <c r="J14" i="4"/>
  <c r="N21" i="4"/>
  <c r="N11" i="4"/>
  <c r="I11" i="4"/>
  <c r="G11" i="4"/>
  <c r="E11" i="4"/>
  <c r="D11" i="4"/>
  <c r="F6" i="4"/>
  <c r="F5" i="4"/>
  <c r="F7" i="4"/>
  <c r="F8" i="4"/>
  <c r="F9" i="4"/>
  <c r="F10" i="4"/>
  <c r="H5" i="4"/>
  <c r="J5" i="4"/>
  <c r="O5" i="4"/>
  <c r="H6" i="4"/>
  <c r="J6" i="4"/>
  <c r="O6" i="4"/>
  <c r="H7" i="4"/>
  <c r="J7" i="4"/>
  <c r="O7" i="4"/>
  <c r="H8" i="4"/>
  <c r="J8" i="4"/>
  <c r="O8" i="4"/>
  <c r="H9" i="4"/>
  <c r="J9" i="4"/>
  <c r="O9" i="4"/>
  <c r="H10" i="4"/>
  <c r="J10" i="4"/>
  <c r="O10" i="4"/>
  <c r="O4" i="4"/>
  <c r="J4" i="4"/>
  <c r="H4" i="4"/>
  <c r="F4" i="4"/>
  <c r="M34" i="11"/>
  <c r="K34" i="11"/>
  <c r="O34" i="11"/>
  <c r="M30" i="11"/>
  <c r="G32" i="2"/>
  <c r="E32" i="2"/>
  <c r="D32" i="2"/>
  <c r="R34" i="11"/>
  <c r="Q35" i="11"/>
  <c r="J35" i="11"/>
  <c r="H35" i="11"/>
  <c r="M11" i="11"/>
  <c r="K11" i="11"/>
  <c r="R11" i="11"/>
  <c r="K12" i="11"/>
  <c r="M12" i="11"/>
  <c r="R12" i="11"/>
  <c r="K13" i="11"/>
  <c r="M13" i="11"/>
  <c r="R13" i="11"/>
  <c r="K14" i="11"/>
  <c r="M14" i="11"/>
  <c r="R14" i="11"/>
  <c r="K15" i="11"/>
  <c r="M15" i="11"/>
  <c r="R15" i="11"/>
  <c r="K16" i="11"/>
  <c r="M16" i="11"/>
  <c r="R16" i="11"/>
  <c r="K17" i="11"/>
  <c r="M17" i="11"/>
  <c r="R17" i="11"/>
  <c r="K18" i="11"/>
  <c r="M18" i="11"/>
  <c r="R18" i="11"/>
  <c r="K19" i="11"/>
  <c r="M19" i="11"/>
  <c r="R19" i="11"/>
  <c r="K20" i="11"/>
  <c r="M20" i="11"/>
  <c r="R20" i="11"/>
  <c r="K21" i="11"/>
  <c r="M21" i="11"/>
  <c r="R21" i="11"/>
  <c r="K22" i="11"/>
  <c r="M22" i="11"/>
  <c r="R22" i="11"/>
  <c r="K23" i="11"/>
  <c r="M23" i="11"/>
  <c r="R23" i="11"/>
  <c r="K24" i="11"/>
  <c r="M24" i="11"/>
  <c r="R24" i="11"/>
  <c r="K25" i="11"/>
  <c r="M25" i="11"/>
  <c r="R25" i="11"/>
  <c r="K26" i="11"/>
  <c r="M26" i="11"/>
  <c r="R26" i="11"/>
  <c r="K27" i="11"/>
  <c r="M27" i="11"/>
  <c r="R27" i="11"/>
  <c r="K28" i="11"/>
  <c r="M28" i="11"/>
  <c r="R28" i="11"/>
  <c r="K29" i="11"/>
  <c r="M29" i="11"/>
  <c r="R29" i="11"/>
  <c r="K30" i="11"/>
  <c r="R30" i="11"/>
  <c r="R10" i="11"/>
  <c r="K10" i="11"/>
  <c r="Q31" i="11"/>
  <c r="J31" i="11"/>
  <c r="H31" i="11"/>
  <c r="G31" i="11"/>
  <c r="K4" i="11"/>
  <c r="M4" i="11"/>
  <c r="R4" i="11"/>
  <c r="K5" i="11"/>
  <c r="M5" i="11"/>
  <c r="R5" i="11"/>
  <c r="K6" i="11"/>
  <c r="M6" i="11"/>
  <c r="R6" i="11"/>
  <c r="I4" i="11"/>
  <c r="I5" i="11"/>
  <c r="I6" i="11"/>
  <c r="J7" i="11"/>
  <c r="H7" i="11"/>
  <c r="G7" i="11"/>
  <c r="R7" i="11" s="1"/>
  <c r="R3" i="11"/>
  <c r="M3" i="11"/>
  <c r="K3" i="11"/>
  <c r="I3" i="11"/>
  <c r="L5" i="4" l="1"/>
  <c r="M5" i="4" s="1"/>
  <c r="H38" i="4"/>
  <c r="O7" i="7"/>
  <c r="P7" i="7" s="1"/>
  <c r="O4" i="11"/>
  <c r="P4" i="11" s="1"/>
  <c r="L10" i="4"/>
  <c r="M10" i="4" s="1"/>
  <c r="L7" i="4"/>
  <c r="M7" i="4" s="1"/>
  <c r="H30" i="4"/>
  <c r="O6" i="11"/>
  <c r="P6" i="11" s="1"/>
  <c r="L4" i="4"/>
  <c r="M4" i="4" s="1"/>
  <c r="L8" i="4"/>
  <c r="M8" i="4" s="1"/>
  <c r="L9" i="4"/>
  <c r="M9" i="4" s="1"/>
  <c r="F38" i="4"/>
  <c r="O14" i="7"/>
  <c r="P14" i="7" s="1"/>
  <c r="O21" i="7"/>
  <c r="P21" i="7" s="1"/>
  <c r="O26" i="7"/>
  <c r="P26" i="7" s="1"/>
  <c r="H34" i="8"/>
  <c r="E7" i="12" s="1"/>
  <c r="M3" i="8"/>
  <c r="N3" i="8" s="1"/>
  <c r="F34" i="8"/>
  <c r="C7" i="12" s="1"/>
  <c r="M33" i="8"/>
  <c r="N33" i="8" s="1"/>
  <c r="M3" i="6"/>
  <c r="N3" i="6" s="1"/>
  <c r="G7" i="5"/>
  <c r="M4" i="5"/>
  <c r="N4" i="5" s="1"/>
  <c r="I7" i="5"/>
  <c r="B7" i="12"/>
  <c r="M7" i="12" s="1"/>
  <c r="J42" i="4"/>
  <c r="F42" i="4"/>
  <c r="L42" i="4" s="1"/>
  <c r="M42" i="4" s="1"/>
  <c r="E43" i="4"/>
  <c r="C6" i="12" s="1"/>
  <c r="L38" i="4"/>
  <c r="M38" i="4" s="1"/>
  <c r="J38" i="4"/>
  <c r="F30" i="4"/>
  <c r="J30" i="4"/>
  <c r="O30" i="4"/>
  <c r="D43" i="4"/>
  <c r="B6" i="12" s="1"/>
  <c r="M6" i="12" s="1"/>
  <c r="H21" i="4"/>
  <c r="F21" i="4"/>
  <c r="J21" i="4"/>
  <c r="O21" i="4"/>
  <c r="G43" i="4"/>
  <c r="E6" i="12" s="1"/>
  <c r="L6" i="4"/>
  <c r="M6" i="4" s="1"/>
  <c r="H11" i="4"/>
  <c r="J11" i="4"/>
  <c r="F11" i="4"/>
  <c r="O11" i="4"/>
  <c r="O3" i="11"/>
  <c r="P3" i="11" s="1"/>
  <c r="I7" i="11"/>
  <c r="O34" i="8"/>
  <c r="P7" i="5"/>
  <c r="N43" i="4"/>
  <c r="R31" i="11"/>
  <c r="J34" i="8"/>
  <c r="K7" i="5"/>
  <c r="I43" i="4"/>
  <c r="N4" i="8"/>
  <c r="L41" i="4"/>
  <c r="L33" i="4"/>
  <c r="M24" i="4"/>
  <c r="L18" i="4"/>
  <c r="M18" i="4" s="1"/>
  <c r="L14" i="4"/>
  <c r="M14" i="4" s="1"/>
  <c r="L35" i="11"/>
  <c r="M35" i="11" s="1"/>
  <c r="P34" i="11"/>
  <c r="I31" i="11"/>
  <c r="O29" i="11"/>
  <c r="P29" i="11" s="1"/>
  <c r="O25" i="11"/>
  <c r="P25" i="11" s="1"/>
  <c r="O21" i="11"/>
  <c r="P21" i="11" s="1"/>
  <c r="O17" i="11"/>
  <c r="P17" i="11" s="1"/>
  <c r="O13" i="11"/>
  <c r="P13" i="11" s="1"/>
  <c r="K7" i="11"/>
  <c r="O30" i="11"/>
  <c r="P30" i="11" s="1"/>
  <c r="O26" i="11"/>
  <c r="P26" i="11" s="1"/>
  <c r="O22" i="11"/>
  <c r="P22" i="11" s="1"/>
  <c r="O18" i="11"/>
  <c r="P18" i="11" s="1"/>
  <c r="O14" i="11"/>
  <c r="P14" i="11" s="1"/>
  <c r="I35" i="11"/>
  <c r="F32" i="2"/>
  <c r="H32" i="2"/>
  <c r="O28" i="11"/>
  <c r="P28" i="11" s="1"/>
  <c r="O27" i="11"/>
  <c r="P27" i="11" s="1"/>
  <c r="O24" i="11"/>
  <c r="P24" i="11" s="1"/>
  <c r="O23" i="11"/>
  <c r="P23" i="11" s="1"/>
  <c r="O20" i="11"/>
  <c r="P20" i="11" s="1"/>
  <c r="O19" i="11"/>
  <c r="P19" i="11" s="1"/>
  <c r="O16" i="11"/>
  <c r="P16" i="11" s="1"/>
  <c r="O15" i="11"/>
  <c r="O12" i="11"/>
  <c r="P12" i="11" s="1"/>
  <c r="O5" i="11"/>
  <c r="P5" i="11" s="1"/>
  <c r="K31" i="11"/>
  <c r="O11" i="11"/>
  <c r="P11" i="11" s="1"/>
  <c r="K35" i="11"/>
  <c r="L31" i="11"/>
  <c r="M10" i="11"/>
  <c r="O10" i="11"/>
  <c r="P10" i="11" s="1"/>
  <c r="L7" i="11"/>
  <c r="M7" i="11" s="1"/>
  <c r="L30" i="4" l="1"/>
  <c r="M30" i="4" s="1"/>
  <c r="G34" i="8"/>
  <c r="D7" i="12" s="1"/>
  <c r="I34" i="8"/>
  <c r="F7" i="12" s="1"/>
  <c r="M7" i="5"/>
  <c r="N7" i="5" s="1"/>
  <c r="F43" i="4"/>
  <c r="D6" i="12" s="1"/>
  <c r="L21" i="4"/>
  <c r="M21" i="4" s="1"/>
  <c r="H43" i="4"/>
  <c r="F6" i="12" s="1"/>
  <c r="L11" i="4"/>
  <c r="M11" i="4" s="1"/>
  <c r="J43" i="4"/>
  <c r="H6" i="12" s="1"/>
  <c r="G6" i="12"/>
  <c r="O35" i="11"/>
  <c r="P35" i="11" s="1"/>
  <c r="O31" i="11"/>
  <c r="P31" i="11" s="1"/>
  <c r="O7" i="11"/>
  <c r="P7" i="11" s="1"/>
  <c r="K34" i="8"/>
  <c r="H7" i="12" s="1"/>
  <c r="G7" i="12"/>
  <c r="L32" i="2"/>
  <c r="M32" i="2" s="1"/>
  <c r="P34" i="8"/>
  <c r="N7" i="12" s="1"/>
  <c r="L6" i="12"/>
  <c r="O43" i="4"/>
  <c r="N6" i="12" s="1"/>
  <c r="M33" i="4"/>
  <c r="M41" i="4"/>
  <c r="M31" i="11"/>
  <c r="P15" i="11"/>
  <c r="J31" i="2"/>
  <c r="H30" i="2"/>
  <c r="L30" i="2" s="1"/>
  <c r="N32" i="2"/>
  <c r="O32" i="2" s="1"/>
  <c r="O31" i="2"/>
  <c r="O30" i="2"/>
  <c r="O29" i="2"/>
  <c r="O28" i="2"/>
  <c r="N25" i="2"/>
  <c r="O24" i="2"/>
  <c r="O23" i="2"/>
  <c r="O22" i="2"/>
  <c r="O21" i="2"/>
  <c r="O17" i="2"/>
  <c r="N18" i="2"/>
  <c r="N14" i="2"/>
  <c r="O6" i="2"/>
  <c r="O7" i="2"/>
  <c r="O8" i="2"/>
  <c r="O9" i="2"/>
  <c r="O10" i="2"/>
  <c r="O11" i="2"/>
  <c r="O12" i="2"/>
  <c r="O13" i="2"/>
  <c r="O4" i="2"/>
  <c r="O5" i="1"/>
  <c r="L4" i="12"/>
  <c r="H29" i="2"/>
  <c r="J29" i="2"/>
  <c r="J30" i="2"/>
  <c r="H31" i="2"/>
  <c r="H28" i="2"/>
  <c r="G18" i="2"/>
  <c r="G25" i="2"/>
  <c r="E25" i="2"/>
  <c r="D25" i="2"/>
  <c r="H22" i="2"/>
  <c r="J22" i="2"/>
  <c r="H23" i="2"/>
  <c r="J23" i="2"/>
  <c r="H24" i="2"/>
  <c r="L24" i="2" s="1"/>
  <c r="M24" i="2" s="1"/>
  <c r="J24" i="2"/>
  <c r="J21" i="2"/>
  <c r="H21" i="2"/>
  <c r="E18" i="2"/>
  <c r="D18" i="2"/>
  <c r="J17" i="2"/>
  <c r="H17" i="2"/>
  <c r="O18" i="2" l="1"/>
  <c r="J7" i="12"/>
  <c r="K7" i="12" s="1"/>
  <c r="M34" i="8"/>
  <c r="N34" i="8" s="1"/>
  <c r="L43" i="4"/>
  <c r="M43" i="4" s="1"/>
  <c r="J6" i="12"/>
  <c r="K6" i="12" s="1"/>
  <c r="L31" i="2"/>
  <c r="O25" i="2"/>
  <c r="Q36" i="11"/>
  <c r="M30" i="2"/>
  <c r="L17" i="2"/>
  <c r="L28" i="2"/>
  <c r="M28" i="2" s="1"/>
  <c r="J28" i="2"/>
  <c r="I32" i="2"/>
  <c r="L29" i="2"/>
  <c r="M29" i="2" s="1"/>
  <c r="H18" i="2"/>
  <c r="H25" i="2"/>
  <c r="L22" i="2"/>
  <c r="M22" i="2" s="1"/>
  <c r="L21" i="2"/>
  <c r="M21" i="2" s="1"/>
  <c r="L23" i="2"/>
  <c r="M23" i="2" s="1"/>
  <c r="I18" i="2"/>
  <c r="J18" i="2" s="1"/>
  <c r="F25" i="2"/>
  <c r="M31" i="2"/>
  <c r="I25" i="2"/>
  <c r="J25" i="2" s="1"/>
  <c r="F18" i="2"/>
  <c r="J13" i="2"/>
  <c r="H13" i="2"/>
  <c r="F13" i="2"/>
  <c r="G14" i="2"/>
  <c r="J36" i="11" s="1"/>
  <c r="E5" i="12" s="1"/>
  <c r="E8" i="12" s="1"/>
  <c r="E14" i="2"/>
  <c r="H36" i="11" s="1"/>
  <c r="C5" i="12" s="1"/>
  <c r="D14" i="2"/>
  <c r="H5" i="2"/>
  <c r="L5" i="2" s="1"/>
  <c r="M5" i="2" s="1"/>
  <c r="J5" i="2"/>
  <c r="H6" i="2"/>
  <c r="J6" i="2"/>
  <c r="H7" i="2"/>
  <c r="J7" i="2"/>
  <c r="H8" i="2"/>
  <c r="J8" i="2"/>
  <c r="H9" i="2"/>
  <c r="J9" i="2"/>
  <c r="H10" i="2"/>
  <c r="J10" i="2"/>
  <c r="H11" i="2"/>
  <c r="J11" i="2"/>
  <c r="H12" i="2"/>
  <c r="J12" i="2"/>
  <c r="F6" i="2"/>
  <c r="F7" i="2"/>
  <c r="F8" i="2"/>
  <c r="F9" i="2"/>
  <c r="F10" i="2"/>
  <c r="F11" i="2"/>
  <c r="F12" i="2"/>
  <c r="J4" i="2"/>
  <c r="J5" i="1"/>
  <c r="K5" i="1" s="1"/>
  <c r="H4" i="2"/>
  <c r="F4" i="2"/>
  <c r="F4" i="1"/>
  <c r="F5" i="1"/>
  <c r="G5" i="1" s="1"/>
  <c r="H5" i="1"/>
  <c r="I5" i="1" s="1"/>
  <c r="G4" i="1" l="1"/>
  <c r="M4" i="1" s="1"/>
  <c r="N4" i="1" s="1"/>
  <c r="J4" i="1"/>
  <c r="C4" i="12"/>
  <c r="C8" i="12" s="1"/>
  <c r="M5" i="1"/>
  <c r="N5" i="1" s="1"/>
  <c r="L18" i="2"/>
  <c r="M18" i="2" s="1"/>
  <c r="L25" i="2"/>
  <c r="M25" i="2" s="1"/>
  <c r="F4" i="12"/>
  <c r="B4" i="12"/>
  <c r="M4" i="12" s="1"/>
  <c r="N4" i="12"/>
  <c r="G36" i="11"/>
  <c r="B5" i="12" s="1"/>
  <c r="O14" i="2"/>
  <c r="L5" i="12"/>
  <c r="L8" i="12" s="1"/>
  <c r="M17" i="2"/>
  <c r="J32" i="2"/>
  <c r="L6" i="2"/>
  <c r="M6" i="2" s="1"/>
  <c r="L8" i="2"/>
  <c r="M8" i="2" s="1"/>
  <c r="L12" i="2"/>
  <c r="M12" i="2" s="1"/>
  <c r="L11" i="2"/>
  <c r="M11" i="2" s="1"/>
  <c r="L13" i="2"/>
  <c r="M13" i="2" s="1"/>
  <c r="L4" i="2"/>
  <c r="L9" i="2"/>
  <c r="M9" i="2" s="1"/>
  <c r="L10" i="2"/>
  <c r="M10" i="2" s="1"/>
  <c r="L7" i="2"/>
  <c r="M7" i="2" s="1"/>
  <c r="F14" i="2"/>
  <c r="H14" i="2"/>
  <c r="I14" i="2"/>
  <c r="K4" i="1" l="1"/>
  <c r="H4" i="12" s="1"/>
  <c r="G4" i="12"/>
  <c r="M5" i="12"/>
  <c r="D4" i="12"/>
  <c r="J4" i="12" s="1"/>
  <c r="K4" i="12" s="1"/>
  <c r="B8" i="12"/>
  <c r="F8" i="12" s="1"/>
  <c r="L14" i="2"/>
  <c r="M14" i="2" s="1"/>
  <c r="R36" i="11"/>
  <c r="N5" i="12" s="1"/>
  <c r="K36" i="11"/>
  <c r="F5" i="12" s="1"/>
  <c r="I36" i="11"/>
  <c r="D5" i="12" s="1"/>
  <c r="B10" i="12"/>
  <c r="B11" i="12" s="1"/>
  <c r="J14" i="2"/>
  <c r="L36" i="11"/>
  <c r="M4" i="2"/>
  <c r="N8" i="12" l="1"/>
  <c r="D8" i="12"/>
  <c r="J8" i="12" s="1"/>
  <c r="K8" i="12" s="1"/>
  <c r="J5" i="12"/>
  <c r="K5" i="12" s="1"/>
  <c r="O36" i="11"/>
  <c r="P36" i="11" s="1"/>
  <c r="G5" i="12"/>
  <c r="G8" i="12" s="1"/>
  <c r="H8" i="12" s="1"/>
  <c r="M36" i="11"/>
  <c r="H5" i="12" s="1"/>
</calcChain>
</file>

<file path=xl/sharedStrings.xml><?xml version="1.0" encoding="utf-8"?>
<sst xmlns="http://schemas.openxmlformats.org/spreadsheetml/2006/main" count="839" uniqueCount="268">
  <si>
    <r>
      <rPr>
        <sz val="8"/>
        <color rgb="FFFFFFFF"/>
        <rFont val="Trebuchet MS"/>
        <family val="2"/>
      </rPr>
      <t>Total achats / assurances :</t>
    </r>
  </si>
  <si>
    <r>
      <rPr>
        <sz val="8"/>
        <color rgb="FFFFFFFF"/>
        <rFont val="Trebuchet MS"/>
        <family val="2"/>
      </rPr>
      <t>Total dt centre ville :</t>
    </r>
  </si>
  <si>
    <r>
      <rPr>
        <sz val="8"/>
        <color rgb="FFFFFFFF"/>
        <rFont val="Trebuchet MS"/>
        <family val="2"/>
      </rPr>
      <t>Total dt fosses jean :</t>
    </r>
  </si>
  <si>
    <r>
      <rPr>
        <sz val="8"/>
        <color rgb="FFFFFFFF"/>
        <rFont val="Trebuchet MS"/>
        <family val="2"/>
      </rPr>
      <t>Total dt petit colombes :</t>
    </r>
  </si>
  <si>
    <r>
      <rPr>
        <sz val="8"/>
        <color rgb="FFFFFFFF"/>
        <rFont val="Trebuchet MS"/>
        <family val="2"/>
      </rPr>
      <t>Total exploitation :</t>
    </r>
  </si>
  <si>
    <r>
      <rPr>
        <sz val="8"/>
        <color rgb="FFFFFFFF"/>
        <rFont val="Trebuchet MS"/>
        <family val="2"/>
      </rPr>
      <t>Total personnels du c.v. :</t>
    </r>
  </si>
  <si>
    <r>
      <rPr>
        <sz val="8"/>
        <color rgb="FFFFFFFF"/>
        <rFont val="Trebuchet MS"/>
        <family val="2"/>
      </rPr>
      <t>Total personnel des f.j. :</t>
    </r>
  </si>
  <si>
    <r>
      <rPr>
        <sz val="8"/>
        <color rgb="FFFFFFFF"/>
        <rFont val="Trebuchet MS"/>
        <family val="2"/>
      </rPr>
      <t>Total personnels du p.c. :</t>
    </r>
  </si>
  <si>
    <r>
      <rPr>
        <sz val="8"/>
        <color rgb="FFFFFFFF"/>
        <rFont val="Trebuchet MS"/>
        <family val="2"/>
      </rPr>
      <t>Total proximite :</t>
    </r>
  </si>
  <si>
    <r>
      <rPr>
        <sz val="8"/>
        <color rgb="FFFFFFFF"/>
        <rFont val="Trebuchet MS"/>
        <family val="2"/>
      </rPr>
      <t>Total contentieux :</t>
    </r>
  </si>
  <si>
    <r>
      <rPr>
        <sz val="8"/>
        <color rgb="FFFFFFFF"/>
        <rFont val="Trebuchet MS"/>
        <family val="2"/>
      </rPr>
      <t>Total finances :</t>
    </r>
  </si>
  <si>
    <r>
      <rPr>
        <sz val="8"/>
        <color rgb="FFFFFFFF"/>
        <rFont val="Trebuchet MS"/>
        <family val="2"/>
      </rPr>
      <t>Total informatique :</t>
    </r>
  </si>
  <si>
    <t>Instance</t>
  </si>
  <si>
    <t>Poste</t>
  </si>
  <si>
    <t>Libellé poste</t>
  </si>
  <si>
    <t>Budget alloué</t>
  </si>
  <si>
    <t>Reste engagé</t>
  </si>
  <si>
    <t>%</t>
  </si>
  <si>
    <t>Réalisé</t>
  </si>
  <si>
    <t>Disponible</t>
  </si>
  <si>
    <t>Ecart %</t>
  </si>
  <si>
    <t>Ecart Val.</t>
  </si>
  <si>
    <t>Commentaire</t>
  </si>
  <si>
    <t>Suivi budgétaire - Direction Générale</t>
  </si>
  <si>
    <t>FRACTDIV</t>
  </si>
  <si>
    <t>FRAIS ACTES ET CONTENTIEUX DIVERS</t>
  </si>
  <si>
    <t>COMMUNICATION</t>
  </si>
  <si>
    <t>Total Direction GÈnÈrale :</t>
  </si>
  <si>
    <t>Total communication :</t>
  </si>
  <si>
    <t>Ecart disponible à ce jour %</t>
  </si>
  <si>
    <t>Ecart disponible à ce jour Val.</t>
  </si>
  <si>
    <t>Mois acquis</t>
  </si>
  <si>
    <t>Jour du mois présent</t>
  </si>
  <si>
    <t>Pourcentage de référence</t>
  </si>
  <si>
    <t>Suivi budgétaire - Direction Technique</t>
  </si>
  <si>
    <t>Budget Alloué</t>
  </si>
  <si>
    <t>ACAS</t>
  </si>
  <si>
    <t>ASSURST</t>
  </si>
  <si>
    <t>ASSURANCES - ST</t>
  </si>
  <si>
    <t>FOUROP</t>
  </si>
  <si>
    <t>FOURNITURES DIVERSES SIEGE ET LOGES</t>
  </si>
  <si>
    <t>FRDIVERS</t>
  </si>
  <si>
    <t>DOCUM-FR.CONGRES-COTIS-REDEVANCES-CH.DIV</t>
  </si>
  <si>
    <t>LOCMOBIL</t>
  </si>
  <si>
    <t>LOCATIONS ENTRETIEN DIVERSES</t>
  </si>
  <si>
    <t>MAINTOP</t>
  </si>
  <si>
    <t>MAINTENANCE MATERIEL</t>
  </si>
  <si>
    <t>MISSIONS</t>
  </si>
  <si>
    <t>PUBLICIT</t>
  </si>
  <si>
    <t>PUBLICITE</t>
  </si>
  <si>
    <t>CHEXPNR</t>
  </si>
  <si>
    <t>CH EXPLOIT DIV INTERVENANT EXTERIEUR NR</t>
  </si>
  <si>
    <t>ESSENCE</t>
  </si>
  <si>
    <t>IMMCORPO</t>
  </si>
  <si>
    <t>IMMOBILISATIONS CORPORELLES</t>
  </si>
  <si>
    <t>DTCV</t>
  </si>
  <si>
    <t>VANDAL</t>
  </si>
  <si>
    <t>PETIT ENTRETIEN SUITE A VANDALISME</t>
  </si>
  <si>
    <t>PTENTNR</t>
  </si>
  <si>
    <t>PETIT ENTRETIEN NON RECUPERABLE</t>
  </si>
  <si>
    <t>GRENTRST</t>
  </si>
  <si>
    <t>GROS ENTRETIEN-DMO</t>
  </si>
  <si>
    <t>PTENTR</t>
  </si>
  <si>
    <t>PETIT ENTRETIEN RECUPERABLE</t>
  </si>
  <si>
    <t>DTFJ</t>
  </si>
  <si>
    <t>ACHATS / ASSURANCES</t>
  </si>
  <si>
    <t>DT CENTRE VILLE</t>
  </si>
  <si>
    <t>DT FOSSES JEAN</t>
  </si>
  <si>
    <t>Réduction du budget alloué</t>
  </si>
  <si>
    <t>Libellé Poste</t>
  </si>
  <si>
    <t>Suivi budgétaire - Direction du Secrétariat Général</t>
  </si>
  <si>
    <t>Suivi budgétaire - Direction de la Proximité</t>
  </si>
  <si>
    <t>Total Maitrise d'ouvrage</t>
  </si>
  <si>
    <t>Total Direction Technique</t>
  </si>
  <si>
    <t>DT PETIT COLOMBES</t>
  </si>
  <si>
    <t>DTPC</t>
  </si>
  <si>
    <t>EXPLOITATION</t>
  </si>
  <si>
    <t>EXPL</t>
  </si>
  <si>
    <t>SINISTRE</t>
  </si>
  <si>
    <t>CHARGES EXCEPTIONNELLES SINISTRES</t>
  </si>
  <si>
    <t>PARKINGR</t>
  </si>
  <si>
    <t>PARKINGS RECUPERABLES</t>
  </si>
  <si>
    <t>GRENTEDL</t>
  </si>
  <si>
    <t>GROS ENTRETIEN-ETATS DES LIEUX</t>
  </si>
  <si>
    <t>GECHP3</t>
  </si>
  <si>
    <t>GROS ENTRETIEN -CHAUFFAGE P3</t>
  </si>
  <si>
    <t>FOURATR</t>
  </si>
  <si>
    <t>FOURNITURES ATELIER RECUPERABLES</t>
  </si>
  <si>
    <t>FOURATNR</t>
  </si>
  <si>
    <t>FOURNITURES ATELIER NON RECUPERABLES</t>
  </si>
  <si>
    <t>EVERTSR</t>
  </si>
  <si>
    <t>ESPACES VERTS RECUPERABLES</t>
  </si>
  <si>
    <t>EVERTSNR</t>
  </si>
  <si>
    <t>ESPACES VERTS NON RECUPERABLES</t>
  </si>
  <si>
    <t>ETUDRECH</t>
  </si>
  <si>
    <t>FRAIS ETUDES ET RECHERCHES</t>
  </si>
  <si>
    <t>CHEXPLR</t>
  </si>
  <si>
    <t>CH. EXPLOIT. DIV INTERVENANT EXTERIEUR R</t>
  </si>
  <si>
    <t>CHAUFFR</t>
  </si>
  <si>
    <t>CHAUFFAGE RECUPERABLE</t>
  </si>
  <si>
    <t>CH EXANT</t>
  </si>
  <si>
    <t>CHARGES SUR EXERCICES ANTERIEURS</t>
  </si>
  <si>
    <t>ASCR</t>
  </si>
  <si>
    <t>ASCENSEURS RECUPERABLES</t>
  </si>
  <si>
    <t>ASCNR</t>
  </si>
  <si>
    <t>ASCENSEURS NON RECUPERABLES</t>
  </si>
  <si>
    <t>MAITRISE D'OUVRAGE</t>
  </si>
  <si>
    <t>MO</t>
  </si>
  <si>
    <t>IMMENCOU</t>
  </si>
  <si>
    <t>IMMOBILISATIONS EN COURS</t>
  </si>
  <si>
    <t>PRX</t>
  </si>
  <si>
    <t>IMMCOPRO</t>
  </si>
  <si>
    <t>Total Direction de la Proximité</t>
  </si>
  <si>
    <t>PERSONNELS DU C.V.</t>
  </si>
  <si>
    <t>CV</t>
  </si>
  <si>
    <t>NETTOYR</t>
  </si>
  <si>
    <t>NETTOYAGE RECUPERABLE</t>
  </si>
  <si>
    <t>PDENTCOM</t>
  </si>
  <si>
    <t>PRODUITS ENTRETIEN RECUPERABLES</t>
  </si>
  <si>
    <t>PERSONNEL DES F.J.</t>
  </si>
  <si>
    <t>FJ</t>
  </si>
  <si>
    <t>PERSONNELS DU P.C.</t>
  </si>
  <si>
    <t>PC</t>
  </si>
  <si>
    <t>PROXIMITE</t>
  </si>
  <si>
    <t>CONTENTIEUX</t>
  </si>
  <si>
    <t>CTX</t>
  </si>
  <si>
    <t>FRACTEGL</t>
  </si>
  <si>
    <t>FRAIS ACTES ET CONTENTIEUX-GEST.LOCAT.</t>
  </si>
  <si>
    <t>PERTES SUR CREANCES IRRECOUVRABLES LOCAT</t>
  </si>
  <si>
    <t>FINANCES</t>
  </si>
  <si>
    <t>FIN</t>
  </si>
  <si>
    <t>VIGNETTE</t>
  </si>
  <si>
    <t>TAXES DIFFERENT.SUR VEHICULES A MOTEUR</t>
  </si>
  <si>
    <t>VALACTCE</t>
  </si>
  <si>
    <t>VALEUR COMPTABLE ELEMENTS ACTIFS CEDES</t>
  </si>
  <si>
    <t>TFPB</t>
  </si>
  <si>
    <t>TAXES FONCIERES SUR PROPRIETES BATIES</t>
  </si>
  <si>
    <t>TEL BUR</t>
  </si>
  <si>
    <t>TELEPHONE BUREAUX ATELIER</t>
  </si>
  <si>
    <t>TAXDIV</t>
  </si>
  <si>
    <t>AUTRES IMPOTS,TAXES DIVERSES</t>
  </si>
  <si>
    <t>SUBV ACC</t>
  </si>
  <si>
    <t>SUBVENTIONS ACCORDEES</t>
  </si>
  <si>
    <t>S BANCAI</t>
  </si>
  <si>
    <t>SERVICES BANCAIRES ET ASSIMILES</t>
  </si>
  <si>
    <t>PRVRISQU</t>
  </si>
  <si>
    <t>DOTATION PROVIS POUR RISQUES</t>
  </si>
  <si>
    <t>PRVGREP</t>
  </si>
  <si>
    <t>DOTATION PROVIS POUR GROSSES REPARATIONS</t>
  </si>
  <si>
    <t>PRVCRLOC</t>
  </si>
  <si>
    <t>DOTATION PROVIS POUR CREANCES LOCATAIRES</t>
  </si>
  <si>
    <t>PEN AMEN</t>
  </si>
  <si>
    <t>PENALITES ET AMENDES</t>
  </si>
  <si>
    <t>ORD MENA</t>
  </si>
  <si>
    <t>AUTRES IMPOTS LOCAUX ORDURES MENAGERES</t>
  </si>
  <si>
    <t>MOBILIER</t>
  </si>
  <si>
    <t>DOTATION AMORTISST MOBILIER</t>
  </si>
  <si>
    <t>MATTRANS</t>
  </si>
  <si>
    <t>DOTATION AMORTISST MATERIEL DE TRANSPORT</t>
  </si>
  <si>
    <t>MATOUTIL</t>
  </si>
  <si>
    <t>DOTATION AMORTISST MATERIEL ET OUTILLAGE</t>
  </si>
  <si>
    <t>MATBURIN</t>
  </si>
  <si>
    <t>DOTATION AMORTISST MAT BUREAU INFORMATIQ</t>
  </si>
  <si>
    <t>INT/TRES</t>
  </si>
  <si>
    <t>INTERETS DES AUTRES DETTES</t>
  </si>
  <si>
    <t>INT MORA</t>
  </si>
  <si>
    <t>INTERETS MORATOIRES</t>
  </si>
  <si>
    <t>INT EMPR</t>
  </si>
  <si>
    <t>INTERETS EMPRUNTS FINANCEMENT DEFINITIF</t>
  </si>
  <si>
    <t>IMMRAPPO</t>
  </si>
  <si>
    <t>DOTATION AMORTISST IMMEUBLES DE RAPPORT</t>
  </si>
  <si>
    <t>IMMOINCO</t>
  </si>
  <si>
    <t>DOTATION AMORTISST IMMOBIL INCORPORELLES</t>
  </si>
  <si>
    <t>GAZNR</t>
  </si>
  <si>
    <t>GAZ  NR</t>
  </si>
  <si>
    <t>EDFOP</t>
  </si>
  <si>
    <t>ELECTRICITE SIEGE ET LOGES NR</t>
  </si>
  <si>
    <t>EDFCOM</t>
  </si>
  <si>
    <t>ELECTRICITE DES COMMUNS RECUPERABLE</t>
  </si>
  <si>
    <t>EAUOP</t>
  </si>
  <si>
    <t>EAU OFFICE</t>
  </si>
  <si>
    <t>EAU</t>
  </si>
  <si>
    <t>DEPLADMI</t>
  </si>
  <si>
    <t>DEPLACEMENTS ADMINISTRATEURS</t>
  </si>
  <si>
    <t>COMPAREP</t>
  </si>
  <si>
    <t>DOTATION AMORT INT COMPENSAT A REPARTIR</t>
  </si>
  <si>
    <t>COMBUST</t>
  </si>
  <si>
    <t>COMBUSTIBLES GAZ</t>
  </si>
  <si>
    <t>CHEXCDIV</t>
  </si>
  <si>
    <t>CHARGES EXCEPTIONNELLES DIVERSES</t>
  </si>
  <si>
    <t>CHAUFOP</t>
  </si>
  <si>
    <t>CHAUFFAGE SIEGE OPAC</t>
  </si>
  <si>
    <t>PERSONNEL / ADM GENE</t>
  </si>
  <si>
    <t>PERS</t>
  </si>
  <si>
    <t>CNFPT</t>
  </si>
  <si>
    <t>COTISATION CNFPT</t>
  </si>
  <si>
    <t>PERSONNEL EXTERIEUR A L'OFFICE</t>
  </si>
  <si>
    <t>ALL CHOM</t>
  </si>
  <si>
    <t>ALLOCATION DE CHOMAGE</t>
  </si>
  <si>
    <t>APPRENT</t>
  </si>
  <si>
    <t>TAXE APPRENTISSAGE</t>
  </si>
  <si>
    <t>ASSEDIC</t>
  </si>
  <si>
    <t>COTISATIONS ASSEDIC</t>
  </si>
  <si>
    <t>ASSUPERS</t>
  </si>
  <si>
    <t>ASSURANCES - PERSONNEL</t>
  </si>
  <si>
    <t>CE</t>
  </si>
  <si>
    <t>COMITE D'ENTREPRISE</t>
  </si>
  <si>
    <t>CHSOCDIV</t>
  </si>
  <si>
    <t>AUTRES CHARGES SOCIALES- DIVERS</t>
  </si>
  <si>
    <t>CIG</t>
  </si>
  <si>
    <t>COTISATION CIG</t>
  </si>
  <si>
    <t>URSSAF</t>
  </si>
  <si>
    <t>COTISATIONS URSSAF</t>
  </si>
  <si>
    <t>TAX/SAL</t>
  </si>
  <si>
    <t>TAXES SUR SALAIRES</t>
  </si>
  <si>
    <t>SUP FAMI</t>
  </si>
  <si>
    <t>SUPPLEMENT FAMILIAL</t>
  </si>
  <si>
    <t>RETRAITE</t>
  </si>
  <si>
    <t>RETRAITE COMPLEMENTAIRE</t>
  </si>
  <si>
    <t>PREVOY</t>
  </si>
  <si>
    <t>PREVOYANCE</t>
  </si>
  <si>
    <t>PAIES</t>
  </si>
  <si>
    <t>SALAIRES ET TRAITEMENTS</t>
  </si>
  <si>
    <t>MUTUEL</t>
  </si>
  <si>
    <t>MUTUELLES</t>
  </si>
  <si>
    <t>MED TRAV</t>
  </si>
  <si>
    <t>MEDECINE DU TRAVAIL-PHARMACIE</t>
  </si>
  <si>
    <t>IRCANTEC</t>
  </si>
  <si>
    <t>COTISATIONS IRCANTEC</t>
  </si>
  <si>
    <t>IND TELE</t>
  </si>
  <si>
    <t>INDEMNITES DE TELEPHONE</t>
  </si>
  <si>
    <t>IND RESI</t>
  </si>
  <si>
    <t>INDEMNITES DE RESIDENCE</t>
  </si>
  <si>
    <t>IND AVAN</t>
  </si>
  <si>
    <t>INDEMNITES ET AVANTAGES DIVERS</t>
  </si>
  <si>
    <t>HS/PRIME</t>
  </si>
  <si>
    <t>HEURES SUP.PRIMES</t>
  </si>
  <si>
    <t>HEUR SUP</t>
  </si>
  <si>
    <t>HEURES SUPPLEMENTAIRES</t>
  </si>
  <si>
    <t>FORM PRO</t>
  </si>
  <si>
    <t>FORMATION PROFESSIONNELLE</t>
  </si>
  <si>
    <t>EFFCONST</t>
  </si>
  <si>
    <t>PART. EMPLOYEURS EFFORT CONSTRUCTION</t>
  </si>
  <si>
    <t>CNRACL</t>
  </si>
  <si>
    <t>COTISATIONS CNRACL</t>
  </si>
  <si>
    <t>Total Direction du Secretariat GÈnÈral :</t>
  </si>
  <si>
    <t>Total personnel / adm gene :</t>
  </si>
  <si>
    <t>AFFRANCH</t>
  </si>
  <si>
    <t>AFFRANCHISSEMENT</t>
  </si>
  <si>
    <t>CAUTIONS</t>
  </si>
  <si>
    <t>DEPOTS DE GARANTIE LOCATAIRES</t>
  </si>
  <si>
    <t>DEPOTS</t>
  </si>
  <si>
    <t>DEPOTS DE GARANTIE</t>
  </si>
  <si>
    <t>INT.COMP</t>
  </si>
  <si>
    <t>INTERETS COMPENSATEURS</t>
  </si>
  <si>
    <t>DETT.FIN</t>
  </si>
  <si>
    <t>DETTES FINANCIERES EMPRUNT PRINCIPAL</t>
  </si>
  <si>
    <t>INFORMATIQUE</t>
  </si>
  <si>
    <t>INF</t>
  </si>
  <si>
    <t>IMMINCOR</t>
  </si>
  <si>
    <t>IMMOBILISATIONS INCORPORELLES</t>
  </si>
  <si>
    <t>TOTAL</t>
  </si>
  <si>
    <t>Réduction Objectif</t>
  </si>
  <si>
    <t>Réduction Réalisée</t>
  </si>
  <si>
    <t>Ecart</t>
  </si>
  <si>
    <t xml:space="preserve">  </t>
  </si>
  <si>
    <t>Nouveau Budget</t>
  </si>
  <si>
    <t>Augmentation du budget alloué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</si>
</sst>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color rgb="FF000000"/>
      <name val="Times New Roman"/>
      <charset val="204"/>
    </font>
    <font>
      <sz val="8"/>
      <name val="Trebuchet MS"/>
      <family val="2"/>
    </font>
    <font>
      <sz val="8"/>
      <color rgb="FFFFFFFF"/>
      <name val="Trebuchet MS"/>
      <family val="2"/>
    </font>
    <font>
      <sz val="8"/>
      <color theme="0"/>
      <name val="Trebuchet MS"/>
      <family val="2"/>
    </font>
    <font>
      <sz val="10"/>
      <color rgb="FF000000"/>
      <name val="Times New Roman"/>
      <family val="1"/>
    </font>
    <font>
      <sz val="8"/>
      <color rgb="FF000000"/>
      <name val="Trebuchet MS"/>
      <family val="2"/>
    </font>
    <font>
      <b/>
      <sz val="16"/>
      <color rgb="FF000000"/>
      <name val="Trebuchet MS"/>
      <family val="2"/>
    </font>
    <font>
      <sz val="16"/>
      <color rgb="FF000000"/>
      <name val="Trebuchet MS"/>
      <family val="2"/>
    </font>
    <font>
      <sz val="10"/>
      <color rgb="FF000000"/>
      <name val="Trebuchet MS"/>
      <family val="2"/>
    </font>
    <font>
      <b/>
      <sz val="8"/>
      <color theme="0"/>
      <name val="Trebuchet MS"/>
      <family val="2"/>
    </font>
    <font>
      <b/>
      <sz val="8"/>
      <color rgb="FF000000"/>
      <name val="Trebuchet MS"/>
      <family val="2"/>
    </font>
    <font>
      <b/>
      <sz val="10"/>
      <name val="Trebuchet MS"/>
      <family val="2"/>
    </font>
    <font>
      <b/>
      <sz val="10"/>
      <color rgb="FF00000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D3E1ED"/>
      </patternFill>
    </fill>
    <fill>
      <patternFill patternType="solid">
        <fgColor rgb="FFFFFFE8"/>
      </patternFill>
    </fill>
    <fill>
      <patternFill patternType="solid">
        <fgColor theme="1"/>
        <bgColor indexed="64"/>
      </patternFill>
    </fill>
    <fill>
      <patternFill patternType="solid">
        <fgColor rgb="FFD3E1ED"/>
        <bgColor indexed="64"/>
      </patternFill>
    </fill>
    <fill>
      <patternFill patternType="solid">
        <fgColor rgb="FFFFFFE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E8"/>
        <bgColor indexed="64"/>
      </patternFill>
    </fill>
    <fill>
      <patternFill patternType="lightUp"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4" fillId="0" borderId="0"/>
  </cellStyleXfs>
  <cellXfs count="154">
    <xf numFmtId="0" fontId="0" fillId="0" borderId="0" xfId="0" applyFill="1" applyBorder="1" applyAlignment="1">
      <alignment horizontal="left" vertical="top"/>
    </xf>
    <xf numFmtId="10" fontId="3" fillId="5" borderId="0" xfId="0" applyNumberFormat="1" applyFont="1" applyFill="1" applyBorder="1" applyAlignment="1">
      <alignment horizontal="center" vertical="center"/>
    </xf>
    <xf numFmtId="3" fontId="3" fillId="5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/>
    </xf>
    <xf numFmtId="3" fontId="5" fillId="0" borderId="0" xfId="0" applyNumberFormat="1" applyFont="1" applyFill="1" applyBorder="1" applyAlignment="1">
      <alignment horizontal="left" vertical="center"/>
    </xf>
    <xf numFmtId="1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left" vertical="center"/>
    </xf>
    <xf numFmtId="10" fontId="5" fillId="0" borderId="0" xfId="1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left" vertical="center"/>
    </xf>
    <xf numFmtId="3" fontId="5" fillId="0" borderId="0" xfId="2" applyNumberFormat="1" applyFont="1" applyFill="1" applyBorder="1" applyAlignment="1">
      <alignment horizontal="left" vertical="center"/>
    </xf>
    <xf numFmtId="0" fontId="5" fillId="0" borderId="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1" fillId="2" borderId="0" xfId="2" applyFont="1" applyFill="1" applyBorder="1" applyAlignment="1">
      <alignment horizontal="right" vertical="center" wrapText="1"/>
    </xf>
    <xf numFmtId="0" fontId="3" fillId="2" borderId="0" xfId="0" applyFont="1" applyFill="1" applyBorder="1" applyAlignment="1">
      <alignment horizontal="right" vertical="center" wrapText="1"/>
    </xf>
    <xf numFmtId="0" fontId="5" fillId="2" borderId="0" xfId="0" applyFont="1" applyFill="1" applyBorder="1" applyAlignment="1">
      <alignment horizontal="center" vertical="center" wrapText="1"/>
    </xf>
    <xf numFmtId="3" fontId="3" fillId="2" borderId="0" xfId="0" applyNumberFormat="1" applyFont="1" applyFill="1" applyBorder="1" applyAlignment="1">
      <alignment horizontal="center" vertical="center" shrinkToFit="1"/>
    </xf>
    <xf numFmtId="0" fontId="3" fillId="5" borderId="0" xfId="0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right" vertical="center" wrapText="1"/>
    </xf>
    <xf numFmtId="0" fontId="3" fillId="5" borderId="0" xfId="0" applyFont="1" applyFill="1" applyBorder="1" applyAlignment="1">
      <alignment horizontal="right" vertical="center" wrapText="1" indent="1"/>
    </xf>
    <xf numFmtId="3" fontId="5" fillId="0" borderId="0" xfId="0" applyNumberFormat="1" applyFont="1" applyFill="1" applyBorder="1" applyAlignment="1">
      <alignment horizontal="left" vertical="top"/>
    </xf>
    <xf numFmtId="4" fontId="3" fillId="5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11" borderId="0" xfId="0" applyFont="1" applyFill="1" applyBorder="1" applyAlignment="1">
      <alignment horizontal="left" vertical="center"/>
    </xf>
    <xf numFmtId="0" fontId="3" fillId="10" borderId="0" xfId="0" applyFont="1" applyFill="1" applyBorder="1" applyAlignment="1">
      <alignment horizontal="center" vertical="center"/>
    </xf>
    <xf numFmtId="4" fontId="3" fillId="5" borderId="0" xfId="0" applyNumberFormat="1" applyFont="1" applyFill="1" applyBorder="1" applyAlignment="1">
      <alignment horizontal="center" vertical="center" shrinkToFit="1"/>
    </xf>
    <xf numFmtId="10" fontId="3" fillId="2" borderId="0" xfId="1" applyNumberFormat="1" applyFont="1" applyFill="1" applyBorder="1" applyAlignment="1">
      <alignment horizontal="center" vertical="center" wrapText="1"/>
    </xf>
    <xf numFmtId="10" fontId="5" fillId="5" borderId="0" xfId="0" applyNumberFormat="1" applyFont="1" applyFill="1" applyBorder="1" applyAlignment="1">
      <alignment horizontal="right" vertical="center"/>
    </xf>
    <xf numFmtId="4" fontId="5" fillId="5" borderId="0" xfId="0" applyNumberFormat="1" applyFont="1" applyFill="1" applyBorder="1" applyAlignment="1">
      <alignment horizontal="right" vertical="center"/>
    </xf>
    <xf numFmtId="4" fontId="3" fillId="5" borderId="0" xfId="0" applyNumberFormat="1" applyFont="1" applyFill="1" applyBorder="1" applyAlignment="1">
      <alignment horizontal="center" vertical="center" wrapText="1"/>
    </xf>
    <xf numFmtId="10" fontId="3" fillId="5" borderId="0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left" vertical="center" wrapText="1"/>
    </xf>
    <xf numFmtId="10" fontId="5" fillId="6" borderId="0" xfId="0" applyNumberFormat="1" applyFont="1" applyFill="1" applyBorder="1" applyAlignment="1">
      <alignment horizontal="right" vertical="center"/>
    </xf>
    <xf numFmtId="10" fontId="5" fillId="10" borderId="0" xfId="0" applyNumberFormat="1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left" vertical="center" wrapText="1"/>
    </xf>
    <xf numFmtId="10" fontId="5" fillId="7" borderId="0" xfId="0" applyNumberFormat="1" applyFont="1" applyFill="1" applyBorder="1" applyAlignment="1">
      <alignment horizontal="right" vertical="center"/>
    </xf>
    <xf numFmtId="9" fontId="3" fillId="10" borderId="0" xfId="1" applyFont="1" applyFill="1" applyBorder="1" applyAlignment="1">
      <alignment horizontal="right" vertical="center" wrapText="1"/>
    </xf>
    <xf numFmtId="3" fontId="3" fillId="5" borderId="0" xfId="0" applyNumberFormat="1" applyFont="1" applyFill="1" applyBorder="1" applyAlignment="1">
      <alignment horizontal="center" vertical="center" shrinkToFit="1"/>
    </xf>
    <xf numFmtId="9" fontId="3" fillId="10" borderId="0" xfId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3" fontId="5" fillId="6" borderId="3" xfId="0" applyNumberFormat="1" applyFont="1" applyFill="1" applyBorder="1" applyAlignment="1">
      <alignment horizontal="right" vertical="center"/>
    </xf>
    <xf numFmtId="3" fontId="5" fillId="7" borderId="3" xfId="0" applyNumberFormat="1" applyFont="1" applyFill="1" applyBorder="1" applyAlignment="1">
      <alignment horizontal="right" vertical="center"/>
    </xf>
    <xf numFmtId="10" fontId="5" fillId="6" borderId="3" xfId="0" applyNumberFormat="1" applyFont="1" applyFill="1" applyBorder="1" applyAlignment="1">
      <alignment horizontal="right" vertical="center"/>
    </xf>
    <xf numFmtId="10" fontId="5" fillId="7" borderId="3" xfId="0" applyNumberFormat="1" applyFont="1" applyFill="1" applyBorder="1" applyAlignment="1">
      <alignment horizontal="right" vertical="center"/>
    </xf>
    <xf numFmtId="4" fontId="5" fillId="6" borderId="3" xfId="0" applyNumberFormat="1" applyFont="1" applyFill="1" applyBorder="1" applyAlignment="1">
      <alignment horizontal="right" vertical="center"/>
    </xf>
    <xf numFmtId="4" fontId="5" fillId="7" borderId="3" xfId="0" applyNumberFormat="1" applyFont="1" applyFill="1" applyBorder="1" applyAlignment="1">
      <alignment horizontal="right" vertical="center"/>
    </xf>
    <xf numFmtId="0" fontId="5" fillId="6" borderId="3" xfId="0" applyFont="1" applyFill="1" applyBorder="1" applyAlignment="1">
      <alignment horizontal="left" vertical="center"/>
    </xf>
    <xf numFmtId="0" fontId="5" fillId="7" borderId="3" xfId="0" applyFont="1" applyFill="1" applyBorder="1" applyAlignment="1">
      <alignment horizontal="left" vertical="center"/>
    </xf>
    <xf numFmtId="10" fontId="1" fillId="6" borderId="3" xfId="0" applyNumberFormat="1" applyFont="1" applyFill="1" applyBorder="1" applyAlignment="1">
      <alignment horizontal="right" vertical="center"/>
    </xf>
    <xf numFmtId="10" fontId="1" fillId="7" borderId="3" xfId="0" applyNumberFormat="1" applyFont="1" applyFill="1" applyBorder="1" applyAlignment="1">
      <alignment horizontal="right" vertical="center"/>
    </xf>
    <xf numFmtId="0" fontId="5" fillId="9" borderId="3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center" wrapText="1"/>
    </xf>
    <xf numFmtId="3" fontId="3" fillId="2" borderId="0" xfId="0" applyNumberFormat="1" applyFont="1" applyFill="1" applyBorder="1" applyAlignment="1">
      <alignment horizontal="center" vertical="center" wrapText="1"/>
    </xf>
    <xf numFmtId="4" fontId="3" fillId="2" borderId="0" xfId="0" applyNumberFormat="1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right" vertical="center" wrapText="1"/>
    </xf>
    <xf numFmtId="3" fontId="5" fillId="6" borderId="3" xfId="0" applyNumberFormat="1" applyFont="1" applyFill="1" applyBorder="1" applyAlignment="1">
      <alignment horizontal="right" vertical="center" shrinkToFit="1"/>
    </xf>
    <xf numFmtId="0" fontId="1" fillId="3" borderId="0" xfId="2" applyFont="1" applyFill="1" applyBorder="1" applyAlignment="1">
      <alignment horizontal="left" vertical="center" wrapText="1"/>
    </xf>
    <xf numFmtId="0" fontId="1" fillId="4" borderId="0" xfId="2" applyFont="1" applyFill="1" applyBorder="1" applyAlignment="1">
      <alignment horizontal="left" vertical="center" wrapText="1"/>
    </xf>
    <xf numFmtId="0" fontId="3" fillId="10" borderId="0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vertical="center" wrapText="1"/>
    </xf>
    <xf numFmtId="0" fontId="5" fillId="7" borderId="3" xfId="2" applyFont="1" applyFill="1" applyBorder="1" applyAlignment="1">
      <alignment horizontal="left" vertical="center"/>
    </xf>
    <xf numFmtId="0" fontId="5" fillId="6" borderId="3" xfId="2" applyFont="1" applyFill="1" applyBorder="1" applyAlignment="1">
      <alignment horizontal="left" vertical="center"/>
    </xf>
    <xf numFmtId="0" fontId="3" fillId="10" borderId="0" xfId="0" applyFont="1" applyFill="1" applyBorder="1" applyAlignment="1">
      <alignment horizontal="center" vertical="center" wrapText="1"/>
    </xf>
    <xf numFmtId="4" fontId="5" fillId="6" borderId="1" xfId="0" applyNumberFormat="1" applyFont="1" applyFill="1" applyBorder="1" applyAlignment="1">
      <alignment horizontal="right" vertical="center"/>
    </xf>
    <xf numFmtId="4" fontId="5" fillId="7" borderId="1" xfId="0" applyNumberFormat="1" applyFont="1" applyFill="1" applyBorder="1" applyAlignment="1">
      <alignment horizontal="right" vertical="center"/>
    </xf>
    <xf numFmtId="3" fontId="5" fillId="6" borderId="1" xfId="0" applyNumberFormat="1" applyFont="1" applyFill="1" applyBorder="1" applyAlignment="1">
      <alignment horizontal="right" vertical="center"/>
    </xf>
    <xf numFmtId="3" fontId="5" fillId="7" borderId="1" xfId="0" applyNumberFormat="1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left" vertical="top" wrapText="1"/>
    </xf>
    <xf numFmtId="0" fontId="1" fillId="4" borderId="0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4" borderId="0" xfId="0" applyFont="1" applyFill="1" applyBorder="1" applyAlignment="1">
      <alignment horizontal="left" vertical="center" wrapText="1"/>
    </xf>
    <xf numFmtId="3" fontId="5" fillId="3" borderId="3" xfId="0" applyNumberFormat="1" applyFont="1" applyFill="1" applyBorder="1" applyAlignment="1">
      <alignment horizontal="right" vertical="center" shrinkToFit="1"/>
    </xf>
    <xf numFmtId="0" fontId="1" fillId="2" borderId="0" xfId="0" applyFont="1" applyFill="1" applyBorder="1" applyAlignment="1">
      <alignment horizontal="right" vertical="center" wrapText="1"/>
    </xf>
    <xf numFmtId="4" fontId="3" fillId="5" borderId="0" xfId="0" applyNumberFormat="1" applyFont="1" applyFill="1" applyBorder="1" applyAlignment="1">
      <alignment horizontal="center" vertical="center" shrinkToFit="1"/>
    </xf>
    <xf numFmtId="3" fontId="5" fillId="7" borderId="3" xfId="0" applyNumberFormat="1" applyFont="1" applyFill="1" applyBorder="1" applyAlignment="1">
      <alignment horizontal="right" vertical="center" shrinkToFit="1"/>
    </xf>
    <xf numFmtId="4" fontId="2" fillId="2" borderId="0" xfId="0" applyNumberFormat="1" applyFont="1" applyFill="1" applyBorder="1" applyAlignment="1">
      <alignment horizontal="center" vertical="center" shrinkToFit="1"/>
    </xf>
    <xf numFmtId="0" fontId="3" fillId="5" borderId="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left" vertical="center"/>
    </xf>
    <xf numFmtId="4" fontId="5" fillId="6" borderId="0" xfId="0" applyNumberFormat="1" applyFont="1" applyFill="1" applyBorder="1" applyAlignment="1">
      <alignment horizontal="right" vertical="center"/>
    </xf>
    <xf numFmtId="10" fontId="5" fillId="6" borderId="0" xfId="1" applyNumberFormat="1" applyFont="1" applyFill="1" applyBorder="1" applyAlignment="1">
      <alignment horizontal="right" vertical="center"/>
    </xf>
    <xf numFmtId="0" fontId="5" fillId="7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left" vertical="center"/>
    </xf>
    <xf numFmtId="4" fontId="3" fillId="5" borderId="0" xfId="0" applyNumberFormat="1" applyFont="1" applyFill="1" applyBorder="1" applyAlignment="1">
      <alignment horizontal="right" vertical="center"/>
    </xf>
    <xf numFmtId="0" fontId="5" fillId="6" borderId="0" xfId="0" applyFont="1" applyFill="1" applyBorder="1" applyAlignment="1">
      <alignment horizontal="right" vertical="center"/>
    </xf>
    <xf numFmtId="10" fontId="5" fillId="6" borderId="0" xfId="0" applyNumberFormat="1" applyFont="1" applyFill="1" applyBorder="1" applyAlignment="1">
      <alignment horizontal="left" vertical="center"/>
    </xf>
    <xf numFmtId="10" fontId="5" fillId="6" borderId="3" xfId="1" applyNumberFormat="1" applyFont="1" applyFill="1" applyBorder="1" applyAlignment="1">
      <alignment horizontal="right" vertical="center"/>
    </xf>
    <xf numFmtId="10" fontId="5" fillId="7" borderId="3" xfId="1" applyNumberFormat="1" applyFont="1" applyFill="1" applyBorder="1" applyAlignment="1">
      <alignment horizontal="right" vertical="center"/>
    </xf>
    <xf numFmtId="0" fontId="5" fillId="6" borderId="3" xfId="0" applyFont="1" applyFill="1" applyBorder="1" applyAlignment="1">
      <alignment horizontal="right" vertical="center"/>
    </xf>
    <xf numFmtId="0" fontId="5" fillId="12" borderId="0" xfId="2" applyFont="1" applyFill="1" applyBorder="1" applyAlignment="1">
      <alignment horizontal="left" vertical="top"/>
    </xf>
    <xf numFmtId="10" fontId="10" fillId="12" borderId="2" xfId="2" applyNumberFormat="1" applyFont="1" applyFill="1" applyBorder="1" applyAlignment="1">
      <alignment horizontal="center" vertical="center"/>
    </xf>
    <xf numFmtId="14" fontId="5" fillId="12" borderId="0" xfId="2" applyNumberFormat="1" applyFont="1" applyFill="1" applyBorder="1" applyAlignment="1">
      <alignment horizontal="left" vertical="top"/>
    </xf>
    <xf numFmtId="2" fontId="5" fillId="12" borderId="0" xfId="2" applyNumberFormat="1" applyFont="1" applyFill="1" applyBorder="1" applyAlignment="1">
      <alignment horizontal="left" vertical="top"/>
    </xf>
    <xf numFmtId="0" fontId="9" fillId="5" borderId="7" xfId="2" applyFont="1" applyFill="1" applyBorder="1" applyAlignment="1">
      <alignment horizontal="center" vertical="center" wrapText="1"/>
    </xf>
    <xf numFmtId="0" fontId="9" fillId="5" borderId="8" xfId="2" applyFont="1" applyFill="1" applyBorder="1" applyAlignment="1">
      <alignment horizontal="center" vertical="center" wrapText="1"/>
    </xf>
    <xf numFmtId="0" fontId="5" fillId="12" borderId="9" xfId="2" applyFont="1" applyFill="1" applyBorder="1" applyAlignment="1">
      <alignment horizontal="left" vertical="top"/>
    </xf>
    <xf numFmtId="0" fontId="10" fillId="12" borderId="10" xfId="2" applyFont="1" applyFill="1" applyBorder="1" applyAlignment="1">
      <alignment horizontal="center" vertical="center"/>
    </xf>
    <xf numFmtId="0" fontId="10" fillId="12" borderId="11" xfId="2" applyFont="1" applyFill="1" applyBorder="1" applyAlignment="1">
      <alignment horizontal="center" vertical="center"/>
    </xf>
    <xf numFmtId="0" fontId="5" fillId="12" borderId="12" xfId="2" applyFont="1" applyFill="1" applyBorder="1" applyAlignment="1">
      <alignment horizontal="left" vertical="top"/>
    </xf>
    <xf numFmtId="10" fontId="5" fillId="6" borderId="1" xfId="0" applyNumberFormat="1" applyFont="1" applyFill="1" applyBorder="1" applyAlignment="1">
      <alignment horizontal="right" vertical="center"/>
    </xf>
    <xf numFmtId="10" fontId="5" fillId="7" borderId="1" xfId="0" applyNumberFormat="1" applyFont="1" applyFill="1" applyBorder="1" applyAlignment="1">
      <alignment horizontal="right" vertical="center"/>
    </xf>
    <xf numFmtId="0" fontId="1" fillId="11" borderId="0" xfId="0" applyFont="1" applyFill="1" applyBorder="1" applyAlignment="1">
      <alignment horizontal="left" vertical="center"/>
    </xf>
    <xf numFmtId="0" fontId="5" fillId="11" borderId="0" xfId="0" applyFont="1" applyFill="1" applyBorder="1" applyAlignment="1">
      <alignment horizontal="left" vertical="center"/>
    </xf>
    <xf numFmtId="0" fontId="5" fillId="11" borderId="0" xfId="2" applyFont="1" applyFill="1" applyBorder="1" applyAlignment="1">
      <alignment horizontal="left" vertical="center"/>
    </xf>
    <xf numFmtId="0" fontId="1" fillId="11" borderId="0" xfId="2" applyFont="1" applyFill="1" applyBorder="1" applyAlignment="1">
      <alignment horizontal="left" vertical="center"/>
    </xf>
    <xf numFmtId="0" fontId="5" fillId="11" borderId="0" xfId="0" applyFont="1" applyFill="1" applyBorder="1" applyAlignment="1">
      <alignment horizontal="left" vertical="center" wrapText="1"/>
    </xf>
    <xf numFmtId="0" fontId="1" fillId="11" borderId="0" xfId="0" applyFont="1" applyFill="1" applyBorder="1" applyAlignment="1">
      <alignment horizontal="left" vertical="top"/>
    </xf>
    <xf numFmtId="0" fontId="5" fillId="11" borderId="0" xfId="0" applyFont="1" applyFill="1" applyBorder="1" applyAlignment="1">
      <alignment horizontal="left" vertical="top"/>
    </xf>
    <xf numFmtId="0" fontId="1" fillId="7" borderId="0" xfId="0" applyFont="1" applyFill="1" applyBorder="1" applyAlignment="1">
      <alignment horizontal="left" vertical="center" wrapText="1"/>
    </xf>
    <xf numFmtId="0" fontId="1" fillId="6" borderId="0" xfId="0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right" vertical="center" wrapText="1"/>
    </xf>
    <xf numFmtId="10" fontId="3" fillId="5" borderId="0" xfId="0" applyNumberFormat="1" applyFont="1" applyFill="1" applyBorder="1" applyAlignment="1">
      <alignment horizontal="left" vertical="top"/>
    </xf>
    <xf numFmtId="2" fontId="3" fillId="5" borderId="0" xfId="0" applyNumberFormat="1" applyFont="1" applyFill="1" applyBorder="1" applyAlignment="1">
      <alignment horizontal="left" vertical="top"/>
    </xf>
    <xf numFmtId="10" fontId="3" fillId="5" borderId="0" xfId="1" applyNumberFormat="1" applyFont="1" applyFill="1" applyBorder="1" applyAlignment="1">
      <alignment horizontal="left" vertical="top"/>
    </xf>
    <xf numFmtId="10" fontId="3" fillId="5" borderId="0" xfId="1" applyNumberFormat="1" applyFont="1" applyFill="1" applyBorder="1" applyAlignment="1">
      <alignment horizontal="center" vertical="center" wrapText="1"/>
    </xf>
    <xf numFmtId="10" fontId="3" fillId="5" borderId="0" xfId="1" applyNumberFormat="1" applyFont="1" applyFill="1" applyBorder="1" applyAlignment="1">
      <alignment horizontal="center" vertical="center"/>
    </xf>
    <xf numFmtId="0" fontId="11" fillId="12" borderId="4" xfId="2" applyFont="1" applyFill="1" applyBorder="1" applyAlignment="1">
      <alignment horizontal="center" vertical="top"/>
    </xf>
    <xf numFmtId="0" fontId="11" fillId="12" borderId="5" xfId="2" applyFont="1" applyFill="1" applyBorder="1" applyAlignment="1">
      <alignment horizontal="center" vertical="top"/>
    </xf>
    <xf numFmtId="0" fontId="11" fillId="12" borderId="6" xfId="2" applyFont="1" applyFill="1" applyBorder="1" applyAlignment="1">
      <alignment horizontal="center" vertical="top"/>
    </xf>
    <xf numFmtId="0" fontId="6" fillId="8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 wrapText="1"/>
    </xf>
    <xf numFmtId="0" fontId="3" fillId="5" borderId="0" xfId="2" applyFont="1" applyFill="1" applyBorder="1" applyAlignment="1">
      <alignment horizontal="center" vertical="center"/>
    </xf>
    <xf numFmtId="0" fontId="1" fillId="3" borderId="0" xfId="2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4" borderId="0" xfId="2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 wrapText="1"/>
    </xf>
    <xf numFmtId="0" fontId="1" fillId="2" borderId="0" xfId="2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right" vertical="center" wrapText="1"/>
    </xf>
    <xf numFmtId="0" fontId="1" fillId="7" borderId="0" xfId="2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center" vertical="center"/>
    </xf>
    <xf numFmtId="0" fontId="1" fillId="11" borderId="0" xfId="0" applyFont="1" applyFill="1" applyBorder="1" applyAlignment="1">
      <alignment horizontal="left" vertical="center" wrapText="1"/>
    </xf>
    <xf numFmtId="0" fontId="5" fillId="11" borderId="0" xfId="0" applyFont="1" applyFill="1" applyBorder="1" applyAlignment="1">
      <alignment horizontal="left" vertical="center" wrapText="1"/>
    </xf>
    <xf numFmtId="1" fontId="5" fillId="3" borderId="0" xfId="0" applyNumberFormat="1" applyFont="1" applyFill="1" applyBorder="1" applyAlignment="1">
      <alignment horizontal="left" vertical="center" shrinkToFit="1"/>
    </xf>
    <xf numFmtId="0" fontId="1" fillId="4" borderId="0" xfId="0" applyFont="1" applyFill="1" applyBorder="1" applyAlignment="1">
      <alignment horizontal="left" vertical="center" wrapText="1"/>
    </xf>
    <xf numFmtId="0" fontId="1" fillId="3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" fillId="4" borderId="0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horizontal="left" vertical="top" wrapText="1"/>
    </xf>
    <xf numFmtId="1" fontId="5" fillId="4" borderId="0" xfId="0" applyNumberFormat="1" applyFont="1" applyFill="1" applyBorder="1" applyAlignment="1">
      <alignment horizontal="left" vertical="top" shrinkToFit="1"/>
    </xf>
  </cellXfs>
  <cellStyles count="3">
    <cellStyle name="Normal" xfId="0" builtinId="0"/>
    <cellStyle name="Normal 2" xfId="2"/>
    <cellStyle name="Pourcentage" xfId="1" builtinId="5"/>
  </cellStyles>
  <dxfs count="44"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  <dxf>
      <font>
        <b/>
        <i val="0"/>
        <color rgb="FFDA0000"/>
      </font>
    </dxf>
    <dxf>
      <font>
        <b/>
        <i val="0"/>
        <color rgb="FF00B050"/>
      </font>
    </dxf>
  </dxfs>
  <tableStyles count="0" defaultTableStyle="TableStyleMedium9" defaultPivotStyle="PivotStyleLight16"/>
  <colors>
    <mruColors>
      <color rgb="FFFFFFED"/>
      <color rgb="FFD3E1ED"/>
      <color rgb="FFD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baseline="0"/>
              <a:t>Réduction du budget alloué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0.15833333333333324"/>
                  <c:y val="-0.1018518518518518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3888888888888892"/>
                  <c:y val="2.31481481481481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Récap!$A$10:$A$11</c:f>
              <c:strCache>
                <c:ptCount val="2"/>
                <c:pt idx="0">
                  <c:v>Réduction Réalisée</c:v>
                </c:pt>
                <c:pt idx="1">
                  <c:v>Ecart</c:v>
                </c:pt>
              </c:strCache>
            </c:strRef>
          </c:cat>
          <c:val>
            <c:numRef>
              <c:f>Récap!$B$10:$B$11</c:f>
              <c:numCache>
                <c:formatCode>#,##0.00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</c:ser>
        <c:ser>
          <c:idx val="1"/>
          <c:order val="1"/>
          <c:tx>
            <c:strRef>
              <c:f>Récap!$A$9</c:f>
              <c:strCache>
                <c:ptCount val="1"/>
                <c:pt idx="0">
                  <c:v>Réduction Objectif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-5.0925337632079971E-17"/>
                  <c:y val="7.4074074074074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Récap!$B$9</c:f>
              <c:numCache>
                <c:formatCode>#,##0.00</c:formatCode>
                <c:ptCount val="1"/>
                <c:pt idx="0">
                  <c:v>1700000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cap="none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 sz="1600" b="1" i="0" cap="none" spc="10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Réduction du budget alloué par poste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cap="none" spc="10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chemeClr val="bg2">
            <a:lumMod val="75000"/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Récap!$B$3</c:f>
              <c:strCache>
                <c:ptCount val="1"/>
                <c:pt idx="0">
                  <c:v>Budget alloué</c:v>
                </c:pt>
              </c:strCache>
            </c:strRef>
          </c:tx>
          <c:spPr>
            <a:solidFill>
              <a:schemeClr val="accent1">
                <a:alpha val="88000"/>
              </a:schemeClr>
            </a:solidFill>
            <a:ln>
              <a:solidFill>
                <a:schemeClr val="accent1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1">
                  <a:lumMod val="50000"/>
                </a:schemeClr>
              </a:contourClr>
            </a:sp3d>
          </c:spPr>
          <c:invertIfNegative val="0"/>
          <c:dLbls>
            <c:spPr>
              <a:solidFill>
                <a:srgbClr val="4F81BD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Récap!$A$4:$A$7</c:f>
              <c:strCache>
                <c:ptCount val="4"/>
                <c:pt idx="0">
                  <c:v>Total communication :</c:v>
                </c:pt>
                <c:pt idx="1">
                  <c:v>Total Direction Technique</c:v>
                </c:pt>
                <c:pt idx="2">
                  <c:v>Total Direction de la Proximité</c:v>
                </c:pt>
                <c:pt idx="3">
                  <c:v>Total Direction du Secretariat GÈnÈral :</c:v>
                </c:pt>
              </c:strCache>
            </c:strRef>
          </c:cat>
          <c:val>
            <c:numRef>
              <c:f>Récap!$B$4:$B$7</c:f>
              <c:numCache>
                <c:formatCode>#,##0.00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Récap!$L$3</c:f>
              <c:strCache>
                <c:ptCount val="1"/>
                <c:pt idx="0">
                  <c:v>Réduction du budget alloué</c:v>
                </c:pt>
              </c:strCache>
            </c:strRef>
          </c:tx>
          <c:spPr>
            <a:solidFill>
              <a:schemeClr val="accent2">
                <a:alpha val="88000"/>
              </a:schemeClr>
            </a:solidFill>
            <a:ln>
              <a:solidFill>
                <a:schemeClr val="accent2">
                  <a:lumMod val="50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flat">
              <a:contourClr>
                <a:schemeClr val="accent2">
                  <a:lumMod val="50000"/>
                </a:schemeClr>
              </a:contourClr>
            </a:sp3d>
          </c:spPr>
          <c:invertIfNegative val="0"/>
          <c:dLbls>
            <c:dLbl>
              <c:idx val="0"/>
              <c:layout>
                <c:manualLayout>
                  <c:x val="0"/>
                  <c:y val="-8.33333333333334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1.0104011650641466E-2"/>
                  <c:y val="-8.79629629629630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rgbClr val="C0504D">
                  <a:alpha val="30000"/>
                </a:srgbClr>
              </a:solidFill>
              <a:ln>
                <a:solidFill>
                  <a:sysClr val="window" lastClr="FFFFFF">
                    <a:alpha val="50000"/>
                  </a:sys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Récap!$A$4:$A$7</c:f>
              <c:strCache>
                <c:ptCount val="4"/>
                <c:pt idx="0">
                  <c:v>Total communication :</c:v>
                </c:pt>
                <c:pt idx="1">
                  <c:v>Total Direction Technique</c:v>
                </c:pt>
                <c:pt idx="2">
                  <c:v>Total Direction de la Proximité</c:v>
                </c:pt>
                <c:pt idx="3">
                  <c:v>Total Direction du Secretariat GÈnÈral :</c:v>
                </c:pt>
              </c:strCache>
            </c:strRef>
          </c:cat>
          <c:val>
            <c:numRef>
              <c:f>Récap!$L$4:$L$7</c:f>
              <c:numCache>
                <c:formatCode>#,##0.00</c:formatCode>
                <c:ptCount val="4"/>
                <c:pt idx="0">
                  <c:v>0</c:v>
                </c:pt>
                <c:pt idx="1">
                  <c:v>997000</c:v>
                </c:pt>
                <c:pt idx="2">
                  <c:v>53000</c:v>
                </c:pt>
                <c:pt idx="3">
                  <c:v>134000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4"/>
        <c:gapDepth val="53"/>
        <c:shape val="box"/>
        <c:axId val="247822960"/>
        <c:axId val="345907968"/>
        <c:axId val="0"/>
      </c:bar3DChart>
      <c:catAx>
        <c:axId val="24782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907968"/>
        <c:crosses val="autoZero"/>
        <c:auto val="1"/>
        <c:lblAlgn val="ctr"/>
        <c:lblOffset val="100"/>
        <c:noMultiLvlLbl val="0"/>
      </c:catAx>
      <c:valAx>
        <c:axId val="345907968"/>
        <c:scaling>
          <c:orientation val="minMax"/>
        </c:scaling>
        <c:delete val="1"/>
        <c:axPos val="l"/>
        <c:majorGridlines>
          <c:spPr>
            <a:ln w="9525">
              <a:solidFill>
                <a:schemeClr val="lt1">
                  <a:lumMod val="50000"/>
                </a:schemeClr>
              </a:solidFill>
            </a:ln>
            <a:effectLst/>
          </c:spPr>
        </c:majorGridlines>
        <c:numFmt formatCode="#,##0.00" sourceLinked="1"/>
        <c:majorTickMark val="out"/>
        <c:minorTickMark val="none"/>
        <c:tickLblPos val="nextTo"/>
        <c:crossAx val="24782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1">
  <cs:axisTitle>
    <cs:lnRef idx="0"/>
    <cs:fillRef idx="0"/>
    <cs:effectRef idx="0"/>
    <cs:fontRef idx="minor">
      <a:schemeClr val="lt1">
        <a:lumMod val="75000"/>
      </a:schemeClr>
    </cs:fontRef>
    <cs:defRPr sz="900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6350" cap="flat" cmpd="sng" algn="ctr">
        <a:solidFill>
          <a:schemeClr val="dk1">
            <a:tint val="75000"/>
          </a:schemeClr>
        </a:solidFill>
        <a:round/>
      </a:ln>
    </cs:spPr>
    <cs:defRPr sz="1000" kern="1200"/>
  </cs:chartArea>
  <cs:dataLabel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</cs:dataLabel>
  <cs:dataLabelCallout>
    <cs:lnRef idx="0"/>
    <cs:fillRef idx="0">
      <cs:styleClr val="auto"/>
    </cs:fillRef>
    <cs:effectRef idx="0"/>
    <cs:fontRef idx="minor">
      <a:schemeClr val="lt1"/>
    </cs:fontRef>
    <cs:spPr>
      <a:solidFill>
        <a:schemeClr val="phClr">
          <a:alpha val="30000"/>
        </a:schemeClr>
      </a:solidFill>
      <a:ln>
        <a:solidFill>
          <a:schemeClr val="lt1">
            <a:alpha val="50000"/>
          </a:schemeClr>
        </a:solidFill>
        <a:round/>
      </a:ln>
      <a:effectLst>
        <a:outerShdw blurRad="63500" dist="88900" dir="2700000" algn="tl" rotWithShape="0">
          <a:prstClr val="black">
            <a:alpha val="40000"/>
          </a:prstClr>
        </a:outerShdw>
      </a:effectLst>
    </cs:spPr>
    <cs:defRPr sz="9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88000"/>
        </a:schemeClr>
      </a:solidFill>
      <a:ln>
        <a:solidFill>
          <a:schemeClr val="phClr">
            <a:lumMod val="50000"/>
          </a:schemeClr>
        </a:solidFill>
      </a:ln>
      <a:scene3d>
        <a:camera prst="orthographicFront"/>
        <a:lightRig rig="threePt" dir="t"/>
      </a:scene3d>
      <a:sp3d prstMaterial="flat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dk1">
            <a:lumMod val="75000"/>
            <a:lumOff val="2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bg2">
          <a:lumMod val="75000"/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>
        <a:solidFill>
          <a:schemeClr val="lt1">
            <a:lumMod val="50000"/>
          </a:schemeClr>
        </a:solidFill>
      </a:ln>
    </cs:spPr>
  </cs:gridlineMajor>
  <cs:gridlineMinor>
    <cs:lnRef idx="0"/>
    <cs:fillRef idx="0"/>
    <cs:effectRef idx="0"/>
    <cs:fontRef idx="minor">
      <a:schemeClr val="tx1"/>
    </cs:fontRef>
    <cs:spPr>
      <a:ln w="9525">
        <a:solidFill>
          <a:schemeClr val="lt1">
            <a:lumMod val="40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/>
    </cs:fontRef>
    <cs:defRPr sz="1800" b="0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10</xdr:row>
          <xdr:rowOff>0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14</xdr:row>
          <xdr:rowOff>123825</xdr:rowOff>
        </xdr:from>
        <xdr:to>
          <xdr:col>2</xdr:col>
          <xdr:colOff>885825</xdr:colOff>
          <xdr:row>17</xdr:row>
          <xdr:rowOff>38100</xdr:rowOff>
        </xdr:to>
        <xdr:sp macro="" textlink="">
          <xdr:nvSpPr>
            <xdr:cNvPr id="9218" name="Button 2" descr="Lancer la macro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Table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56030</xdr:colOff>
      <xdr:row>11</xdr:row>
      <xdr:rowOff>57149</xdr:rowOff>
    </xdr:from>
    <xdr:to>
      <xdr:col>3</xdr:col>
      <xdr:colOff>616324</xdr:colOff>
      <xdr:row>25</xdr:row>
      <xdr:rowOff>133349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67235</xdr:colOff>
      <xdr:row>11</xdr:row>
      <xdr:rowOff>57150</xdr:rowOff>
    </xdr:from>
    <xdr:to>
      <xdr:col>14</xdr:col>
      <xdr:colOff>1389530</xdr:colOff>
      <xdr:row>25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1"/>
  </sheetPr>
  <dimension ref="F8:I16"/>
  <sheetViews>
    <sheetView zoomScaleNormal="100" workbookViewId="0">
      <selection activeCell="F15" sqref="F15"/>
    </sheetView>
  </sheetViews>
  <sheetFormatPr baseColWidth="10" defaultRowHeight="13.5" x14ac:dyDescent="0.2"/>
  <cols>
    <col min="1" max="1" width="3.33203125" style="99" customWidth="1"/>
    <col min="2" max="4" width="18.5" style="99" customWidth="1"/>
    <col min="5" max="5" width="12" style="99"/>
    <col min="6" max="8" width="19.33203125" style="99" customWidth="1"/>
    <col min="9" max="9" width="12.1640625" style="99" customWidth="1"/>
    <col min="10" max="16384" width="12" style="99"/>
  </cols>
  <sheetData>
    <row r="8" spans="6:9" ht="14.25" thickBot="1" x14ac:dyDescent="0.25"/>
    <row r="9" spans="6:9" ht="15.75" thickBot="1" x14ac:dyDescent="0.25">
      <c r="F9" s="128" t="s">
        <v>33</v>
      </c>
      <c r="G9" s="129"/>
      <c r="H9" s="129"/>
      <c r="I9" s="130"/>
    </row>
    <row r="10" spans="6:9" ht="14.25" thickBot="1" x14ac:dyDescent="0.25"/>
    <row r="11" spans="6:9" ht="27.75" thickBot="1" x14ac:dyDescent="0.25">
      <c r="F11" s="103" t="s">
        <v>31</v>
      </c>
      <c r="G11" s="104" t="s">
        <v>32</v>
      </c>
      <c r="H11" s="104" t="s">
        <v>33</v>
      </c>
      <c r="I11" s="105"/>
    </row>
    <row r="12" spans="6:9" ht="14.25" thickBot="1" x14ac:dyDescent="0.25">
      <c r="F12" s="106">
        <v>0</v>
      </c>
      <c r="G12" s="107">
        <v>31</v>
      </c>
      <c r="H12" s="100">
        <v>8.611111111111111E-2</v>
      </c>
      <c r="I12" s="108"/>
    </row>
    <row r="15" spans="6:9" x14ac:dyDescent="0.2">
      <c r="F15" s="101"/>
    </row>
    <row r="16" spans="6:9" x14ac:dyDescent="0.2">
      <c r="F16" s="102" t="str">
        <f>MID(F15,1,2)</f>
        <v/>
      </c>
    </row>
  </sheetData>
  <mergeCells count="1">
    <mergeCell ref="F9:I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Menu_quest">
                <anchor moveWithCells="1" sizeWithCells="1">
                  <from>
                    <xdr:col>8</xdr:col>
                    <xdr:colOff>0</xdr:colOff>
                    <xdr:row>10</xdr:row>
                    <xdr:rowOff>0</xdr:rowOff>
                  </from>
                  <to>
                    <xdr:col>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5" name="Button 2">
              <controlPr defaultSize="0" print="0" autoFill="0" autoPict="0" macro="[0]!Table1.table1_loop_recherche" altText="Lancer la macro">
                <anchor moveWithCells="1" sizeWithCells="1">
                  <from>
                    <xdr:col>2</xdr:col>
                    <xdr:colOff>114300</xdr:colOff>
                    <xdr:row>14</xdr:row>
                    <xdr:rowOff>123825</xdr:rowOff>
                  </from>
                  <to>
                    <xdr:col>2</xdr:col>
                    <xdr:colOff>885825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ED"/>
  </sheetPr>
  <dimension ref="A1:S10"/>
  <sheetViews>
    <sheetView tabSelected="1" zoomScale="80" zoomScaleNormal="80" workbookViewId="0">
      <selection activeCell="D23" sqref="D23"/>
    </sheetView>
  </sheetViews>
  <sheetFormatPr baseColWidth="10" defaultColWidth="9.33203125" defaultRowHeight="13.5" x14ac:dyDescent="0.2"/>
  <cols>
    <col min="1" max="1" width="15.6640625" style="3" bestFit="1" customWidth="1"/>
    <col min="2" max="2" width="4.6640625" style="3" customWidth="1"/>
    <col min="3" max="3" width="12.5" style="3" customWidth="1"/>
    <col min="4" max="4" width="40.33203125" style="3" customWidth="1"/>
    <col min="5" max="5" width="13.83203125" style="3" bestFit="1" customWidth="1"/>
    <col min="6" max="6" width="13" style="3" bestFit="1" customWidth="1"/>
    <col min="7" max="7" width="10.83203125" style="3" bestFit="1" customWidth="1"/>
    <col min="8" max="8" width="10" style="3" bestFit="1" customWidth="1"/>
    <col min="9" max="9" width="7" style="3" bestFit="1" customWidth="1"/>
    <col min="10" max="10" width="11.33203125" style="3" bestFit="1" customWidth="1"/>
    <col min="11" max="11" width="7" style="3" bestFit="1" customWidth="1"/>
    <col min="12" max="12" width="1.1640625" style="3" customWidth="1"/>
    <col min="13" max="13" width="16.33203125" style="3" bestFit="1" customWidth="1"/>
    <col min="14" max="17" width="16" style="3" customWidth="1"/>
    <col min="18" max="18" width="7.6640625" style="3" bestFit="1" customWidth="1"/>
    <col min="19" max="19" width="32" style="3" customWidth="1"/>
    <col min="20" max="16384" width="9.33203125" style="3"/>
  </cols>
  <sheetData>
    <row r="1" spans="1:19" ht="21" x14ac:dyDescent="0.2">
      <c r="A1" s="131" t="s">
        <v>23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ht="11.45" customHeight="1" x14ac:dyDescent="0.2">
      <c r="A2" s="111" t="s">
        <v>26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</row>
    <row r="3" spans="1:19" s="8" customFormat="1" ht="27" x14ac:dyDescent="0.2">
      <c r="A3" s="120" t="s">
        <v>12</v>
      </c>
      <c r="B3" s="132" t="s">
        <v>13</v>
      </c>
      <c r="C3" s="132"/>
      <c r="D3" s="120" t="s">
        <v>14</v>
      </c>
      <c r="E3" s="120" t="s">
        <v>15</v>
      </c>
      <c r="F3" s="120" t="s">
        <v>16</v>
      </c>
      <c r="G3" s="120" t="s">
        <v>17</v>
      </c>
      <c r="H3" s="120" t="s">
        <v>18</v>
      </c>
      <c r="I3" s="120" t="s">
        <v>17</v>
      </c>
      <c r="J3" s="120" t="s">
        <v>19</v>
      </c>
      <c r="K3" s="120" t="s">
        <v>17</v>
      </c>
      <c r="L3" s="30"/>
      <c r="M3" s="121" t="s">
        <v>29</v>
      </c>
      <c r="N3" s="121" t="s">
        <v>30</v>
      </c>
      <c r="O3" s="121" t="s">
        <v>68</v>
      </c>
      <c r="P3" s="121" t="s">
        <v>267</v>
      </c>
      <c r="Q3" s="121" t="s">
        <v>266</v>
      </c>
      <c r="R3" s="121" t="s">
        <v>17</v>
      </c>
      <c r="S3" s="121" t="s">
        <v>22</v>
      </c>
    </row>
    <row r="4" spans="1:19" s="8" customFormat="1" x14ac:dyDescent="0.2">
      <c r="A4" s="121"/>
      <c r="B4" s="133"/>
      <c r="C4" s="133"/>
      <c r="D4" s="122" t="s">
        <v>28</v>
      </c>
      <c r="E4" s="2" t="e">
        <f>SUM(#REF!)</f>
        <v>#REF!</v>
      </c>
      <c r="F4" s="2" t="e">
        <f>SUM(#REF!)</f>
        <v>#REF!</v>
      </c>
      <c r="G4" s="127" t="e">
        <f>(F4/E4)</f>
        <v>#REF!</v>
      </c>
      <c r="H4" s="2" t="e">
        <f>SUM(#REF!)</f>
        <v>#REF!</v>
      </c>
      <c r="I4" s="127" t="e">
        <f>(H4/E4)</f>
        <v>#REF!</v>
      </c>
      <c r="J4" s="2" t="e">
        <f>E4-F4-H4</f>
        <v>#REF!</v>
      </c>
      <c r="K4" s="126" t="e">
        <f>J4/E4</f>
        <v>#REF!</v>
      </c>
      <c r="L4" s="30"/>
      <c r="M4" s="123" t="e">
        <f>Menu!H12-('Table 1'!G4+'Table 1'!I4)</f>
        <v>#REF!</v>
      </c>
      <c r="N4" s="124" t="e">
        <f>E4*M4</f>
        <v>#REF!</v>
      </c>
      <c r="O4" s="35" t="e">
        <f>SUM(#REF!)</f>
        <v>#REF!</v>
      </c>
      <c r="P4" s="35"/>
      <c r="Q4" s="35" t="e">
        <f>E4-O4+P4</f>
        <v>#REF!</v>
      </c>
      <c r="R4" s="125" t="e">
        <f>IF(ISBLANK(Q4),"AUTO",(Q4-E4)/E4)</f>
        <v>#REF!</v>
      </c>
      <c r="S4" s="120"/>
    </row>
    <row r="5" spans="1:19" x14ac:dyDescent="0.2">
      <c r="A5" s="121"/>
      <c r="B5" s="133"/>
      <c r="C5" s="133"/>
      <c r="D5" s="122" t="s">
        <v>27</v>
      </c>
      <c r="E5" s="2" t="e">
        <f>SUM(#REF!)</f>
        <v>#REF!</v>
      </c>
      <c r="F5" s="2" t="e">
        <f>SUM(#REF!)</f>
        <v>#REF!</v>
      </c>
      <c r="G5" s="1" t="e">
        <f t="shared" ref="G5" si="0">(F5/E5)</f>
        <v>#REF!</v>
      </c>
      <c r="H5" s="2" t="e">
        <f>SUM(#REF!)</f>
        <v>#REF!</v>
      </c>
      <c r="I5" s="1" t="e">
        <f t="shared" ref="I5" si="1">H5/E5</f>
        <v>#REF!</v>
      </c>
      <c r="J5" s="2" t="e">
        <f>SUM(#REF!)</f>
        <v>#REF!</v>
      </c>
      <c r="K5" s="126" t="e">
        <f>J5/E5</f>
        <v>#REF!</v>
      </c>
      <c r="L5" s="30"/>
      <c r="M5" s="123" t="e">
        <f>Menu!H14-('Table 1'!G5+'Table 1'!I5)</f>
        <v>#REF!</v>
      </c>
      <c r="N5" s="124" t="e">
        <f>E5*M5</f>
        <v>#REF!</v>
      </c>
      <c r="O5" s="35" t="e">
        <f>SUM(#REF!)</f>
        <v>#REF!</v>
      </c>
      <c r="P5" s="35"/>
      <c r="Q5" s="35"/>
      <c r="R5" s="125" t="str">
        <f>IF(ISBLANK(Q5),"AUTO",(Q5-E5)/E5)</f>
        <v>AUTO</v>
      </c>
      <c r="S5" s="120"/>
    </row>
    <row r="6" spans="1:19" x14ac:dyDescent="0.2">
      <c r="L6" s="4"/>
    </row>
    <row r="7" spans="1:19" x14ac:dyDescent="0.2">
      <c r="K7" s="4"/>
    </row>
    <row r="9" spans="1:19" x14ac:dyDescent="0.2">
      <c r="E9" s="4"/>
      <c r="F9" s="4"/>
      <c r="G9" s="5"/>
      <c r="L9" s="5"/>
    </row>
    <row r="10" spans="1:19" ht="17.850000000000001" customHeight="1" x14ac:dyDescent="0.2">
      <c r="E10" s="6"/>
      <c r="F10" s="7"/>
      <c r="K10" s="5"/>
    </row>
  </sheetData>
  <mergeCells count="4">
    <mergeCell ref="A1:S1"/>
    <mergeCell ref="B3:C3"/>
    <mergeCell ref="B5:C5"/>
    <mergeCell ref="B4:C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D3E1ED"/>
  </sheetPr>
  <dimension ref="A1:P32"/>
  <sheetViews>
    <sheetView zoomScale="85" zoomScaleNormal="85" workbookViewId="0">
      <selection sqref="A1:P1"/>
    </sheetView>
  </sheetViews>
  <sheetFormatPr baseColWidth="10" defaultColWidth="9.33203125" defaultRowHeight="13.5" x14ac:dyDescent="0.2"/>
  <cols>
    <col min="1" max="1" width="9.33203125" style="3" customWidth="1"/>
    <col min="2" max="2" width="12.1640625" style="3" bestFit="1" customWidth="1"/>
    <col min="3" max="3" width="48.1640625" style="3" bestFit="1" customWidth="1"/>
    <col min="4" max="4" width="11.33203125" style="3" customWidth="1"/>
    <col min="5" max="5" width="12.5" style="3" bestFit="1" customWidth="1"/>
    <col min="6" max="6" width="7" style="3" bestFit="1" customWidth="1"/>
    <col min="7" max="7" width="11.33203125" style="3" customWidth="1"/>
    <col min="8" max="8" width="9.33203125" style="3" customWidth="1"/>
    <col min="9" max="9" width="11.1640625" style="3" customWidth="1"/>
    <col min="10" max="10" width="8" style="3" bestFit="1" customWidth="1"/>
    <col min="11" max="11" width="1.1640625" style="3" customWidth="1"/>
    <col min="12" max="13" width="18.5" style="3" customWidth="1"/>
    <col min="14" max="14" width="16" style="3" customWidth="1"/>
    <col min="15" max="15" width="7" style="3" bestFit="1" customWidth="1"/>
    <col min="16" max="16" width="42.6640625" style="3" bestFit="1" customWidth="1"/>
    <col min="17" max="16384" width="9.33203125" style="3"/>
  </cols>
  <sheetData>
    <row r="1" spans="1:16" ht="21" x14ac:dyDescent="0.2">
      <c r="A1" s="131" t="s">
        <v>34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</row>
    <row r="2" spans="1:16" ht="11.45" customHeight="1" x14ac:dyDescent="0.2">
      <c r="A2" s="111" t="s">
        <v>65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</row>
    <row r="3" spans="1:16" s="8" customFormat="1" ht="27" x14ac:dyDescent="0.2">
      <c r="A3" s="78" t="s">
        <v>12</v>
      </c>
      <c r="B3" s="78" t="s">
        <v>13</v>
      </c>
      <c r="C3" s="78" t="s">
        <v>14</v>
      </c>
      <c r="D3" s="78" t="s">
        <v>35</v>
      </c>
      <c r="E3" s="78" t="s">
        <v>16</v>
      </c>
      <c r="F3" s="78" t="s">
        <v>17</v>
      </c>
      <c r="G3" s="78" t="s">
        <v>18</v>
      </c>
      <c r="H3" s="78" t="s">
        <v>17</v>
      </c>
      <c r="I3" s="78" t="s">
        <v>19</v>
      </c>
      <c r="J3" s="78" t="s">
        <v>17</v>
      </c>
      <c r="K3" s="30"/>
      <c r="L3" s="87" t="s">
        <v>29</v>
      </c>
      <c r="M3" s="87" t="s">
        <v>30</v>
      </c>
      <c r="N3" s="87" t="s">
        <v>68</v>
      </c>
      <c r="O3" s="87" t="s">
        <v>17</v>
      </c>
      <c r="P3" s="87" t="s">
        <v>22</v>
      </c>
    </row>
    <row r="4" spans="1:16" ht="17.45" customHeight="1" x14ac:dyDescent="0.2">
      <c r="A4" s="80" t="s">
        <v>36</v>
      </c>
      <c r="B4" s="80" t="s">
        <v>37</v>
      </c>
      <c r="C4" s="80" t="s">
        <v>38</v>
      </c>
      <c r="D4" s="82" t="e">
        <f>IF(C4=#REF!,#REF!,"Faux")</f>
        <v>#REF!</v>
      </c>
      <c r="E4" s="45" t="e">
        <f>IF(C4=#REF!,#REF!,"Faux")</f>
        <v>#REF!</v>
      </c>
      <c r="F4" s="49" t="e">
        <f t="shared" ref="F4:F14" si="0">(E4/D4)</f>
        <v>#REF!</v>
      </c>
      <c r="G4" s="82" t="e">
        <f>IF(C4=#REF!,#REF!,"Faux")</f>
        <v>#REF!</v>
      </c>
      <c r="H4" s="49" t="e">
        <f t="shared" ref="H4:H14" si="1">G4/D4</f>
        <v>#REF!</v>
      </c>
      <c r="I4" s="47" t="e">
        <f t="shared" ref="I4:I13" si="2">D4-E4-G4</f>
        <v>#REF!</v>
      </c>
      <c r="J4" s="49" t="e">
        <f t="shared" ref="J4:J14" si="3">I4/D4</f>
        <v>#REF!</v>
      </c>
      <c r="K4" s="39"/>
      <c r="L4" s="38" t="e">
        <f>Menu!$H$12-(F4+H4)</f>
        <v>#REF!</v>
      </c>
      <c r="M4" s="51" t="e">
        <f t="shared" ref="M4:M14" si="4">D4*L4</f>
        <v>#REF!</v>
      </c>
      <c r="N4" s="51"/>
      <c r="O4" s="49" t="e">
        <f t="shared" ref="O4:O14" si="5">N4/D4</f>
        <v>#REF!</v>
      </c>
      <c r="P4" s="53"/>
    </row>
    <row r="5" spans="1:16" ht="17.45" customHeight="1" x14ac:dyDescent="0.2">
      <c r="A5" s="81" t="s">
        <v>36</v>
      </c>
      <c r="B5" s="81" t="s">
        <v>39</v>
      </c>
      <c r="C5" s="118" t="s">
        <v>40</v>
      </c>
      <c r="D5" s="85" t="e">
        <f>IF(C5=#REF!,#REF!,"Faux")</f>
        <v>#REF!</v>
      </c>
      <c r="E5" s="46" t="e">
        <f>IF(C5=#REF!,#REF!,"Faux")</f>
        <v>#REF!</v>
      </c>
      <c r="F5" s="50" t="e">
        <f t="shared" si="0"/>
        <v>#REF!</v>
      </c>
      <c r="G5" s="85" t="e">
        <f>IF(C5=#REF!,#REF!,"Faux")</f>
        <v>#REF!</v>
      </c>
      <c r="H5" s="50" t="e">
        <f t="shared" si="1"/>
        <v>#REF!</v>
      </c>
      <c r="I5" s="48" t="e">
        <f t="shared" si="2"/>
        <v>#REF!</v>
      </c>
      <c r="J5" s="50" t="e">
        <f t="shared" si="3"/>
        <v>#REF!</v>
      </c>
      <c r="K5" s="39"/>
      <c r="L5" s="41" t="e">
        <f>Menu!$H$12-(F5+H5)</f>
        <v>#REF!</v>
      </c>
      <c r="M5" s="52" t="e">
        <f t="shared" si="4"/>
        <v>#REF!</v>
      </c>
      <c r="N5" s="52">
        <v>10000</v>
      </c>
      <c r="O5" s="50" t="e">
        <f t="shared" si="5"/>
        <v>#REF!</v>
      </c>
      <c r="P5" s="54"/>
    </row>
    <row r="6" spans="1:16" ht="17.45" customHeight="1" x14ac:dyDescent="0.2">
      <c r="A6" s="80" t="s">
        <v>36</v>
      </c>
      <c r="B6" s="80" t="s">
        <v>24</v>
      </c>
      <c r="C6" s="80" t="s">
        <v>25</v>
      </c>
      <c r="D6" s="82" t="e">
        <f>IF(C6=#REF!,#REF!,"Faux")</f>
        <v>#REF!</v>
      </c>
      <c r="E6" s="45" t="e">
        <f>IF(C6=#REF!,#REF!,"Faux")</f>
        <v>#REF!</v>
      </c>
      <c r="F6" s="49" t="e">
        <f t="shared" si="0"/>
        <v>#REF!</v>
      </c>
      <c r="G6" s="82" t="e">
        <f>IF(C6=#REF!,#REF!,"Faux")</f>
        <v>#REF!</v>
      </c>
      <c r="H6" s="49" t="e">
        <f t="shared" si="1"/>
        <v>#REF!</v>
      </c>
      <c r="I6" s="47" t="e">
        <f t="shared" si="2"/>
        <v>#REF!</v>
      </c>
      <c r="J6" s="49" t="e">
        <f t="shared" si="3"/>
        <v>#REF!</v>
      </c>
      <c r="K6" s="39"/>
      <c r="L6" s="38" t="e">
        <f>Menu!$H$12-(F6+H6)</f>
        <v>#REF!</v>
      </c>
      <c r="M6" s="51" t="e">
        <f t="shared" si="4"/>
        <v>#REF!</v>
      </c>
      <c r="N6" s="51"/>
      <c r="O6" s="49" t="e">
        <f t="shared" si="5"/>
        <v>#REF!</v>
      </c>
      <c r="P6" s="53"/>
    </row>
    <row r="7" spans="1:16" ht="17.45" customHeight="1" x14ac:dyDescent="0.2">
      <c r="A7" s="81" t="s">
        <v>36</v>
      </c>
      <c r="B7" s="81" t="s">
        <v>41</v>
      </c>
      <c r="C7" s="81" t="s">
        <v>42</v>
      </c>
      <c r="D7" s="85" t="e">
        <f>IF(C7=#REF!,#REF!,"Faux")</f>
        <v>#REF!</v>
      </c>
      <c r="E7" s="46" t="e">
        <f>IF(C7=#REF!,#REF!,"Faux")</f>
        <v>#REF!</v>
      </c>
      <c r="F7" s="50" t="e">
        <f t="shared" si="0"/>
        <v>#REF!</v>
      </c>
      <c r="G7" s="85" t="e">
        <f>IF(C7=#REF!,#REF!,"Faux")</f>
        <v>#REF!</v>
      </c>
      <c r="H7" s="50" t="e">
        <f t="shared" si="1"/>
        <v>#REF!</v>
      </c>
      <c r="I7" s="48" t="e">
        <f t="shared" si="2"/>
        <v>#REF!</v>
      </c>
      <c r="J7" s="50" t="e">
        <f t="shared" si="3"/>
        <v>#REF!</v>
      </c>
      <c r="K7" s="42"/>
      <c r="L7" s="41" t="e">
        <f>Menu!$H$12-(F7+H7)</f>
        <v>#REF!</v>
      </c>
      <c r="M7" s="52" t="e">
        <f t="shared" si="4"/>
        <v>#REF!</v>
      </c>
      <c r="N7" s="52"/>
      <c r="O7" s="50" t="e">
        <f t="shared" si="5"/>
        <v>#REF!</v>
      </c>
      <c r="P7" s="54"/>
    </row>
    <row r="8" spans="1:16" ht="17.45" customHeight="1" x14ac:dyDescent="0.2">
      <c r="A8" s="80" t="s">
        <v>36</v>
      </c>
      <c r="B8" s="80" t="s">
        <v>43</v>
      </c>
      <c r="C8" s="80" t="s">
        <v>44</v>
      </c>
      <c r="D8" s="82" t="e">
        <f>IF(C8=#REF!,#REF!,"Faux")</f>
        <v>#REF!</v>
      </c>
      <c r="E8" s="45" t="e">
        <f>IF(C8=#REF!,#REF!,"Faux")</f>
        <v>#REF!</v>
      </c>
      <c r="F8" s="49" t="e">
        <f t="shared" si="0"/>
        <v>#REF!</v>
      </c>
      <c r="G8" s="82" t="e">
        <f>IF(C8=#REF!,#REF!,"Faux")</f>
        <v>#REF!</v>
      </c>
      <c r="H8" s="49" t="e">
        <f t="shared" si="1"/>
        <v>#REF!</v>
      </c>
      <c r="I8" s="47" t="e">
        <f t="shared" si="2"/>
        <v>#REF!</v>
      </c>
      <c r="J8" s="49" t="e">
        <f t="shared" si="3"/>
        <v>#REF!</v>
      </c>
      <c r="K8" s="42"/>
      <c r="L8" s="38" t="e">
        <f>Menu!$H$12-(F8+H8)</f>
        <v>#REF!</v>
      </c>
      <c r="M8" s="51" t="e">
        <f t="shared" si="4"/>
        <v>#REF!</v>
      </c>
      <c r="N8" s="51"/>
      <c r="O8" s="49" t="e">
        <f t="shared" si="5"/>
        <v>#REF!</v>
      </c>
      <c r="P8" s="53"/>
    </row>
    <row r="9" spans="1:16" ht="17.45" customHeight="1" x14ac:dyDescent="0.2">
      <c r="A9" s="81" t="s">
        <v>36</v>
      </c>
      <c r="B9" s="81" t="s">
        <v>45</v>
      </c>
      <c r="C9" s="81" t="s">
        <v>46</v>
      </c>
      <c r="D9" s="85" t="e">
        <f>IF(C9=#REF!,#REF!,"Faux")</f>
        <v>#REF!</v>
      </c>
      <c r="E9" s="46" t="e">
        <f>IF(C9=#REF!,#REF!,"Faux")</f>
        <v>#REF!</v>
      </c>
      <c r="F9" s="50" t="e">
        <f t="shared" si="0"/>
        <v>#REF!</v>
      </c>
      <c r="G9" s="85" t="e">
        <f>IF(C9=#REF!,#REF!,"Faux")</f>
        <v>#REF!</v>
      </c>
      <c r="H9" s="50" t="e">
        <f t="shared" si="1"/>
        <v>#REF!</v>
      </c>
      <c r="I9" s="48" t="e">
        <f t="shared" si="2"/>
        <v>#REF!</v>
      </c>
      <c r="J9" s="50" t="e">
        <f t="shared" si="3"/>
        <v>#REF!</v>
      </c>
      <c r="K9" s="42"/>
      <c r="L9" s="41" t="e">
        <f>Menu!$H$12-(F9+H9)</f>
        <v>#REF!</v>
      </c>
      <c r="M9" s="52" t="e">
        <f t="shared" si="4"/>
        <v>#REF!</v>
      </c>
      <c r="N9" s="52"/>
      <c r="O9" s="50" t="e">
        <f t="shared" si="5"/>
        <v>#REF!</v>
      </c>
      <c r="P9" s="54"/>
    </row>
    <row r="10" spans="1:16" ht="17.45" customHeight="1" x14ac:dyDescent="0.2">
      <c r="A10" s="80" t="s">
        <v>36</v>
      </c>
      <c r="B10" s="80" t="s">
        <v>47</v>
      </c>
      <c r="C10" s="80" t="s">
        <v>47</v>
      </c>
      <c r="D10" s="82" t="e">
        <f>IF(C10=#REF!,#REF!,"Faux")</f>
        <v>#REF!</v>
      </c>
      <c r="E10" s="45" t="e">
        <f>IF(C10=#REF!,#REF!,"Faux")</f>
        <v>#REF!</v>
      </c>
      <c r="F10" s="49" t="e">
        <f t="shared" si="0"/>
        <v>#REF!</v>
      </c>
      <c r="G10" s="82" t="e">
        <f>IF(C10=#REF!,#REF!,"Faux")</f>
        <v>#REF!</v>
      </c>
      <c r="H10" s="49" t="e">
        <f t="shared" si="1"/>
        <v>#REF!</v>
      </c>
      <c r="I10" s="47" t="e">
        <f t="shared" si="2"/>
        <v>#REF!</v>
      </c>
      <c r="J10" s="49" t="e">
        <f t="shared" si="3"/>
        <v>#REF!</v>
      </c>
      <c r="K10" s="42"/>
      <c r="L10" s="38" t="e">
        <f>Menu!$H$12-(F10+H10)</f>
        <v>#REF!</v>
      </c>
      <c r="M10" s="51" t="e">
        <f t="shared" si="4"/>
        <v>#REF!</v>
      </c>
      <c r="N10" s="51"/>
      <c r="O10" s="49" t="e">
        <f t="shared" si="5"/>
        <v>#REF!</v>
      </c>
      <c r="P10" s="53"/>
    </row>
    <row r="11" spans="1:16" ht="17.45" customHeight="1" x14ac:dyDescent="0.2">
      <c r="A11" s="81" t="s">
        <v>36</v>
      </c>
      <c r="B11" s="81" t="s">
        <v>48</v>
      </c>
      <c r="C11" s="81" t="s">
        <v>49</v>
      </c>
      <c r="D11" s="85" t="e">
        <f>IF(C11=#REF!,#REF!,"Faux")</f>
        <v>#REF!</v>
      </c>
      <c r="E11" s="46" t="e">
        <f>IF(C11=#REF!,#REF!,"Faux")</f>
        <v>#REF!</v>
      </c>
      <c r="F11" s="50" t="e">
        <f t="shared" si="0"/>
        <v>#REF!</v>
      </c>
      <c r="G11" s="85" t="e">
        <f>IF(C11=#REF!,#REF!,"Faux")</f>
        <v>#REF!</v>
      </c>
      <c r="H11" s="50" t="e">
        <f t="shared" si="1"/>
        <v>#REF!</v>
      </c>
      <c r="I11" s="48" t="e">
        <f t="shared" si="2"/>
        <v>#REF!</v>
      </c>
      <c r="J11" s="50" t="e">
        <f t="shared" si="3"/>
        <v>#REF!</v>
      </c>
      <c r="K11" s="42"/>
      <c r="L11" s="41" t="e">
        <f>Menu!$H$12-(F11+H11)</f>
        <v>#REF!</v>
      </c>
      <c r="M11" s="52" t="e">
        <f t="shared" si="4"/>
        <v>#REF!</v>
      </c>
      <c r="N11" s="52"/>
      <c r="O11" s="50" t="e">
        <f t="shared" si="5"/>
        <v>#REF!</v>
      </c>
      <c r="P11" s="54"/>
    </row>
    <row r="12" spans="1:16" ht="17.45" customHeight="1" x14ac:dyDescent="0.2">
      <c r="A12" s="80" t="s">
        <v>36</v>
      </c>
      <c r="B12" s="80" t="s">
        <v>50</v>
      </c>
      <c r="C12" s="80" t="s">
        <v>51</v>
      </c>
      <c r="D12" s="82" t="e">
        <f>IF(C12=#REF!,#REF!,"Faux")</f>
        <v>#REF!</v>
      </c>
      <c r="E12" s="45" t="e">
        <f>IF(C12=#REF!,#REF!,"Faux")</f>
        <v>#REF!</v>
      </c>
      <c r="F12" s="49" t="e">
        <f t="shared" si="0"/>
        <v>#REF!</v>
      </c>
      <c r="G12" s="82" t="e">
        <f>IF(C12=#REF!,#REF!,"Faux")</f>
        <v>#REF!</v>
      </c>
      <c r="H12" s="49" t="e">
        <f t="shared" si="1"/>
        <v>#REF!</v>
      </c>
      <c r="I12" s="47" t="e">
        <f t="shared" si="2"/>
        <v>#REF!</v>
      </c>
      <c r="J12" s="49" t="e">
        <f t="shared" si="3"/>
        <v>#REF!</v>
      </c>
      <c r="K12" s="42"/>
      <c r="L12" s="38" t="e">
        <f>Menu!$H$12-(F12+H12)</f>
        <v>#REF!</v>
      </c>
      <c r="M12" s="51" t="e">
        <f t="shared" si="4"/>
        <v>#REF!</v>
      </c>
      <c r="N12" s="51">
        <v>5000</v>
      </c>
      <c r="O12" s="49" t="e">
        <f t="shared" si="5"/>
        <v>#REF!</v>
      </c>
      <c r="P12" s="53"/>
    </row>
    <row r="13" spans="1:16" ht="17.850000000000001" customHeight="1" x14ac:dyDescent="0.2">
      <c r="A13" s="81" t="s">
        <v>36</v>
      </c>
      <c r="B13" s="81" t="s">
        <v>52</v>
      </c>
      <c r="C13" s="81" t="s">
        <v>52</v>
      </c>
      <c r="D13" s="85" t="e">
        <f>IF(C13=#REF!,#REF!,"Faux")</f>
        <v>#REF!</v>
      </c>
      <c r="E13" s="46" t="e">
        <f>IF(C13=#REF!,#REF!,"Faux")</f>
        <v>#REF!</v>
      </c>
      <c r="F13" s="50" t="e">
        <f t="shared" si="0"/>
        <v>#REF!</v>
      </c>
      <c r="G13" s="85" t="e">
        <f>IF(C13=#REF!,#REF!,"Faux")</f>
        <v>#REF!</v>
      </c>
      <c r="H13" s="50" t="e">
        <f t="shared" si="1"/>
        <v>#REF!</v>
      </c>
      <c r="I13" s="48" t="e">
        <f t="shared" si="2"/>
        <v>#REF!</v>
      </c>
      <c r="J13" s="50" t="e">
        <f t="shared" si="3"/>
        <v>#REF!</v>
      </c>
      <c r="K13" s="42"/>
      <c r="L13" s="41" t="e">
        <f>Menu!$H$12-(F13+H13)</f>
        <v>#REF!</v>
      </c>
      <c r="M13" s="52" t="e">
        <f t="shared" si="4"/>
        <v>#REF!</v>
      </c>
      <c r="N13" s="52"/>
      <c r="O13" s="50" t="e">
        <f t="shared" si="5"/>
        <v>#REF!</v>
      </c>
      <c r="P13" s="54"/>
    </row>
    <row r="14" spans="1:16" s="8" customFormat="1" ht="17.25" customHeight="1" x14ac:dyDescent="0.2">
      <c r="A14" s="79"/>
      <c r="B14" s="79"/>
      <c r="C14" s="83" t="s">
        <v>0</v>
      </c>
      <c r="D14" s="86" t="e">
        <f>SUM(D4:D13)</f>
        <v>#REF!</v>
      </c>
      <c r="E14" s="84" t="e">
        <f>SUM(E4:E13)</f>
        <v>#REF!</v>
      </c>
      <c r="F14" s="1" t="e">
        <f t="shared" si="0"/>
        <v>#REF!</v>
      </c>
      <c r="G14" s="43" t="e">
        <f>SUM(G4:G13)</f>
        <v>#REF!</v>
      </c>
      <c r="H14" s="1" t="e">
        <f t="shared" si="1"/>
        <v>#REF!</v>
      </c>
      <c r="I14" s="43" t="e">
        <f>SUM(I4:I13)</f>
        <v>#REF!</v>
      </c>
      <c r="J14" s="1" t="e">
        <f t="shared" si="3"/>
        <v>#REF!</v>
      </c>
      <c r="K14" s="44"/>
      <c r="L14" s="33" t="e">
        <f>Menu!$H$12-(F14+H14)</f>
        <v>#REF!</v>
      </c>
      <c r="M14" s="34" t="e">
        <f t="shared" si="4"/>
        <v>#REF!</v>
      </c>
      <c r="N14" s="27">
        <f>SUM(N4:N13)</f>
        <v>15000</v>
      </c>
      <c r="O14" s="36" t="e">
        <f t="shared" si="5"/>
        <v>#REF!</v>
      </c>
      <c r="P14" s="78"/>
    </row>
    <row r="15" spans="1:16" ht="11.45" customHeight="1" x14ac:dyDescent="0.2">
      <c r="A15" s="111" t="s">
        <v>65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</row>
    <row r="16" spans="1:16" s="8" customFormat="1" ht="27" x14ac:dyDescent="0.2">
      <c r="A16" s="78" t="s">
        <v>12</v>
      </c>
      <c r="B16" s="78" t="s">
        <v>13</v>
      </c>
      <c r="C16" s="78" t="s">
        <v>14</v>
      </c>
      <c r="D16" s="78" t="s">
        <v>35</v>
      </c>
      <c r="E16" s="78" t="s">
        <v>16</v>
      </c>
      <c r="F16" s="78" t="s">
        <v>17</v>
      </c>
      <c r="G16" s="78" t="s">
        <v>18</v>
      </c>
      <c r="H16" s="78" t="s">
        <v>17</v>
      </c>
      <c r="I16" s="78" t="s">
        <v>19</v>
      </c>
      <c r="J16" s="78" t="s">
        <v>17</v>
      </c>
      <c r="K16" s="44"/>
      <c r="L16" s="78" t="s">
        <v>20</v>
      </c>
      <c r="M16" s="78" t="s">
        <v>21</v>
      </c>
      <c r="N16" s="87" t="s">
        <v>68</v>
      </c>
      <c r="O16" s="87" t="s">
        <v>17</v>
      </c>
      <c r="P16" s="78" t="s">
        <v>22</v>
      </c>
    </row>
    <row r="17" spans="1:16" ht="17.45" customHeight="1" x14ac:dyDescent="0.2">
      <c r="A17" s="80" t="s">
        <v>36</v>
      </c>
      <c r="B17" s="80" t="s">
        <v>53</v>
      </c>
      <c r="C17" s="80" t="s">
        <v>54</v>
      </c>
      <c r="D17" s="62" t="e">
        <f>IF(C17=#REF!,#REF!,"Faux")</f>
        <v>#REF!</v>
      </c>
      <c r="E17" s="61" t="e">
        <f>IF(C17=#REF!,#REF!,"Faux")</f>
        <v>#REF!</v>
      </c>
      <c r="F17" s="49" t="e">
        <f t="shared" ref="F17" si="6">(E17/D17)</f>
        <v>#REF!</v>
      </c>
      <c r="G17" s="62" t="e">
        <f>IF(C17=#REF!,#REF!,"Faux")</f>
        <v>#REF!</v>
      </c>
      <c r="H17" s="55" t="e">
        <f>G17/D17</f>
        <v>#REF!</v>
      </c>
      <c r="I17" s="47" t="e">
        <f>D17-E17-G17</f>
        <v>#REF!</v>
      </c>
      <c r="J17" s="55" t="e">
        <f>I17/D17</f>
        <v>#REF!</v>
      </c>
      <c r="K17" s="42"/>
      <c r="L17" s="38" t="e">
        <f>Menu!$H$12-(F17+H17)</f>
        <v>#REF!</v>
      </c>
      <c r="M17" s="51" t="e">
        <f>D17*L17</f>
        <v>#REF!</v>
      </c>
      <c r="N17" s="51"/>
      <c r="O17" s="49" t="e">
        <f>N17/D17</f>
        <v>#REF!</v>
      </c>
      <c r="P17" s="53"/>
    </row>
    <row r="18" spans="1:16" s="8" customFormat="1" ht="17.25" customHeight="1" x14ac:dyDescent="0.2">
      <c r="A18" s="79"/>
      <c r="B18" s="79"/>
      <c r="C18" s="83" t="s">
        <v>0</v>
      </c>
      <c r="D18" s="86" t="e">
        <f>SUM(D17)</f>
        <v>#REF!</v>
      </c>
      <c r="E18" s="84" t="e">
        <f>SUM(E17)</f>
        <v>#REF!</v>
      </c>
      <c r="F18" s="1" t="e">
        <f>(E18/D18)</f>
        <v>#REF!</v>
      </c>
      <c r="G18" s="43" t="e">
        <f>SUM(G17)</f>
        <v>#REF!</v>
      </c>
      <c r="H18" s="1" t="e">
        <f>G18/D18</f>
        <v>#REF!</v>
      </c>
      <c r="I18" s="43" t="e">
        <f>SUM(I17)</f>
        <v>#REF!</v>
      </c>
      <c r="J18" s="1" t="e">
        <f>I18/D18</f>
        <v>#REF!</v>
      </c>
      <c r="K18" s="44"/>
      <c r="L18" s="33" t="e">
        <f>Menu!$H$12-(F18+H18)</f>
        <v>#REF!</v>
      </c>
      <c r="M18" s="34" t="e">
        <f>D18*L18</f>
        <v>#REF!</v>
      </c>
      <c r="N18" s="27">
        <f>SUM(N17)</f>
        <v>0</v>
      </c>
      <c r="O18" s="36" t="e">
        <f>N18/D18</f>
        <v>#REF!</v>
      </c>
      <c r="P18" s="78"/>
    </row>
    <row r="19" spans="1:16" ht="11.45" customHeight="1" x14ac:dyDescent="0.2">
      <c r="A19" s="111" t="s">
        <v>66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</row>
    <row r="20" spans="1:16" s="8" customFormat="1" ht="27" x14ac:dyDescent="0.2">
      <c r="A20" s="78" t="s">
        <v>12</v>
      </c>
      <c r="B20" s="78" t="s">
        <v>13</v>
      </c>
      <c r="C20" s="78" t="s">
        <v>14</v>
      </c>
      <c r="D20" s="78" t="s">
        <v>35</v>
      </c>
      <c r="E20" s="78" t="s">
        <v>16</v>
      </c>
      <c r="F20" s="78" t="s">
        <v>17</v>
      </c>
      <c r="G20" s="78" t="s">
        <v>18</v>
      </c>
      <c r="H20" s="78" t="s">
        <v>17</v>
      </c>
      <c r="I20" s="78" t="s">
        <v>19</v>
      </c>
      <c r="J20" s="78" t="s">
        <v>17</v>
      </c>
      <c r="K20" s="44"/>
      <c r="L20" s="78" t="s">
        <v>20</v>
      </c>
      <c r="M20" s="78" t="s">
        <v>21</v>
      </c>
      <c r="N20" s="87" t="s">
        <v>68</v>
      </c>
      <c r="O20" s="87" t="s">
        <v>17</v>
      </c>
      <c r="P20" s="78" t="s">
        <v>22</v>
      </c>
    </row>
    <row r="21" spans="1:16" ht="17.45" customHeight="1" x14ac:dyDescent="0.2">
      <c r="A21" s="80" t="s">
        <v>55</v>
      </c>
      <c r="B21" s="80" t="s">
        <v>56</v>
      </c>
      <c r="C21" s="80" t="s">
        <v>57</v>
      </c>
      <c r="D21" s="62" t="e">
        <f>IF(C21=#REF!,#REF!,"Faux")</f>
        <v>#REF!</v>
      </c>
      <c r="E21" s="61" t="e">
        <f>IF(C21=#REF!,#REF!,"Faux")</f>
        <v>#REF!</v>
      </c>
      <c r="F21" s="49" t="e">
        <f t="shared" ref="F21" si="7">(E21/D21)</f>
        <v>#REF!</v>
      </c>
      <c r="G21" s="62" t="e">
        <f>IF(C21=#REF!,#REF!,"Faux")</f>
        <v>#REF!</v>
      </c>
      <c r="H21" s="55" t="e">
        <f>G21/D21</f>
        <v>#REF!</v>
      </c>
      <c r="I21" s="47" t="e">
        <f>D21-E21-G21</f>
        <v>#REF!</v>
      </c>
      <c r="J21" s="55" t="e">
        <f>I21/D21</f>
        <v>#REF!</v>
      </c>
      <c r="K21" s="42"/>
      <c r="L21" s="38" t="e">
        <f>Menu!$H$12-(F21+H21)</f>
        <v>#REF!</v>
      </c>
      <c r="M21" s="51" t="e">
        <f>D21*L21</f>
        <v>#REF!</v>
      </c>
      <c r="N21" s="51">
        <v>10000</v>
      </c>
      <c r="O21" s="49" t="e">
        <f>N21/D21</f>
        <v>#REF!</v>
      </c>
      <c r="P21" s="53"/>
    </row>
    <row r="22" spans="1:16" ht="17.45" customHeight="1" x14ac:dyDescent="0.2">
      <c r="A22" s="81" t="s">
        <v>55</v>
      </c>
      <c r="B22" s="81" t="s">
        <v>58</v>
      </c>
      <c r="C22" s="81" t="s">
        <v>59</v>
      </c>
      <c r="D22" s="85" t="e">
        <f>IF(C22=#REF!,#REF!,"Faux")</f>
        <v>#REF!</v>
      </c>
      <c r="E22" s="46" t="e">
        <f>IF(C22=#REF!,#REF!,"Faux")</f>
        <v>#REF!</v>
      </c>
      <c r="F22" s="50" t="e">
        <f t="shared" ref="F22:F24" si="8">(E22/D22)</f>
        <v>#REF!</v>
      </c>
      <c r="G22" s="85" t="e">
        <f>IF(C22=#REF!,#REF!,"Faux")</f>
        <v>#REF!</v>
      </c>
      <c r="H22" s="56" t="e">
        <f>G22/D22</f>
        <v>#REF!</v>
      </c>
      <c r="I22" s="48" t="e">
        <f>D22-E22-G22</f>
        <v>#REF!</v>
      </c>
      <c r="J22" s="56" t="e">
        <f>I22/D22</f>
        <v>#REF!</v>
      </c>
      <c r="K22" s="42"/>
      <c r="L22" s="41" t="e">
        <f>Menu!$H$12-(F22+H22)</f>
        <v>#REF!</v>
      </c>
      <c r="M22" s="52" t="e">
        <f>D22*L22</f>
        <v>#REF!</v>
      </c>
      <c r="N22" s="52"/>
      <c r="O22" s="50" t="e">
        <f>N22/D22</f>
        <v>#REF!</v>
      </c>
      <c r="P22" s="54"/>
    </row>
    <row r="23" spans="1:16" ht="17.45" customHeight="1" x14ac:dyDescent="0.2">
      <c r="A23" s="80" t="s">
        <v>55</v>
      </c>
      <c r="B23" s="80" t="s">
        <v>60</v>
      </c>
      <c r="C23" s="80" t="s">
        <v>61</v>
      </c>
      <c r="D23" s="62" t="e">
        <f>IF(C23=#REF!,#REF!,"Faux")</f>
        <v>#REF!</v>
      </c>
      <c r="E23" s="61" t="e">
        <f>IF(C23=#REF!,#REF!,"Faux")</f>
        <v>#REF!</v>
      </c>
      <c r="F23" s="49" t="e">
        <f t="shared" si="8"/>
        <v>#REF!</v>
      </c>
      <c r="G23" s="62" t="e">
        <f>IF(C23=#REF!,#REF!,"Faux")</f>
        <v>#REF!</v>
      </c>
      <c r="H23" s="55" t="e">
        <f>G23/D23</f>
        <v>#REF!</v>
      </c>
      <c r="I23" s="47" t="e">
        <f>D23-E23-G23</f>
        <v>#REF!</v>
      </c>
      <c r="J23" s="55" t="e">
        <f>I23/D23</f>
        <v>#REF!</v>
      </c>
      <c r="K23" s="42"/>
      <c r="L23" s="38" t="e">
        <f>Menu!$H$12-(F23+H23)</f>
        <v>#REF!</v>
      </c>
      <c r="M23" s="51" t="e">
        <f>D23*L23</f>
        <v>#REF!</v>
      </c>
      <c r="N23" s="51">
        <v>20000</v>
      </c>
      <c r="O23" s="49" t="e">
        <f>N23/D23</f>
        <v>#REF!</v>
      </c>
      <c r="P23" s="53"/>
    </row>
    <row r="24" spans="1:16" ht="17.850000000000001" customHeight="1" x14ac:dyDescent="0.2">
      <c r="A24" s="81" t="s">
        <v>55</v>
      </c>
      <c r="B24" s="81" t="s">
        <v>62</v>
      </c>
      <c r="C24" s="81" t="s">
        <v>63</v>
      </c>
      <c r="D24" s="85" t="e">
        <f>IF(C24=#REF!,#REF!,"Faux")</f>
        <v>#REF!</v>
      </c>
      <c r="E24" s="46" t="e">
        <f>IF(C24=#REF!,#REF!,"Faux")</f>
        <v>#REF!</v>
      </c>
      <c r="F24" s="50" t="e">
        <f t="shared" si="8"/>
        <v>#REF!</v>
      </c>
      <c r="G24" s="85" t="e">
        <f>IF(C24=#REF!,#REF!,"Faux")</f>
        <v>#REF!</v>
      </c>
      <c r="H24" s="56" t="e">
        <f>G24/D24</f>
        <v>#REF!</v>
      </c>
      <c r="I24" s="48" t="e">
        <f>D24-E24-G24</f>
        <v>#REF!</v>
      </c>
      <c r="J24" s="56" t="e">
        <f>I24/D24</f>
        <v>#REF!</v>
      </c>
      <c r="K24" s="42"/>
      <c r="L24" s="41" t="e">
        <f>Menu!$H$12-(F24+H24)</f>
        <v>#REF!</v>
      </c>
      <c r="M24" s="52" t="e">
        <f>D24*L24</f>
        <v>#REF!</v>
      </c>
      <c r="N24" s="52"/>
      <c r="O24" s="50" t="e">
        <f>N24/D24</f>
        <v>#REF!</v>
      </c>
      <c r="P24" s="54"/>
    </row>
    <row r="25" spans="1:16" s="8" customFormat="1" ht="17.25" customHeight="1" x14ac:dyDescent="0.2">
      <c r="A25" s="79"/>
      <c r="B25" s="79"/>
      <c r="C25" s="83" t="s">
        <v>1</v>
      </c>
      <c r="D25" s="84" t="e">
        <f>+SUM(D21:D24)</f>
        <v>#REF!</v>
      </c>
      <c r="E25" s="84" t="e">
        <f>+SUM(E21:E24)</f>
        <v>#REF!</v>
      </c>
      <c r="F25" s="1" t="e">
        <f>(E25/D25)</f>
        <v>#REF!</v>
      </c>
      <c r="G25" s="2" t="e">
        <f>SUM(G21:G24)</f>
        <v>#REF!</v>
      </c>
      <c r="H25" s="1" t="e">
        <f>G25/D25</f>
        <v>#REF!</v>
      </c>
      <c r="I25" s="43" t="e">
        <f>SUM(I21:I24)</f>
        <v>#REF!</v>
      </c>
      <c r="J25" s="1" t="e">
        <f>I25/D25</f>
        <v>#REF!</v>
      </c>
      <c r="K25" s="44"/>
      <c r="L25" s="33" t="e">
        <f>Menu!$H$12-(F25+H25)</f>
        <v>#REF!</v>
      </c>
      <c r="M25" s="34" t="e">
        <f>D25*L25</f>
        <v>#REF!</v>
      </c>
      <c r="N25" s="27">
        <f>SUM(N21:N24)</f>
        <v>30000</v>
      </c>
      <c r="O25" s="36" t="e">
        <f>N25/D25</f>
        <v>#REF!</v>
      </c>
      <c r="P25" s="78"/>
    </row>
    <row r="26" spans="1:16" ht="11.45" customHeight="1" x14ac:dyDescent="0.2">
      <c r="A26" s="111" t="s">
        <v>67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</row>
    <row r="27" spans="1:16" s="8" customFormat="1" ht="27" x14ac:dyDescent="0.2">
      <c r="A27" s="78" t="s">
        <v>12</v>
      </c>
      <c r="B27" s="78" t="s">
        <v>13</v>
      </c>
      <c r="C27" s="78" t="s">
        <v>14</v>
      </c>
      <c r="D27" s="78" t="s">
        <v>35</v>
      </c>
      <c r="E27" s="78" t="s">
        <v>16</v>
      </c>
      <c r="F27" s="78" t="s">
        <v>17</v>
      </c>
      <c r="G27" s="78" t="s">
        <v>18</v>
      </c>
      <c r="H27" s="78" t="s">
        <v>17</v>
      </c>
      <c r="I27" s="78" t="s">
        <v>19</v>
      </c>
      <c r="J27" s="78" t="s">
        <v>17</v>
      </c>
      <c r="K27" s="44"/>
      <c r="L27" s="78" t="s">
        <v>20</v>
      </c>
      <c r="M27" s="78" t="s">
        <v>21</v>
      </c>
      <c r="N27" s="87" t="s">
        <v>68</v>
      </c>
      <c r="O27" s="87" t="s">
        <v>17</v>
      </c>
      <c r="P27" s="78" t="s">
        <v>22</v>
      </c>
    </row>
    <row r="28" spans="1:16" ht="17.45" customHeight="1" x14ac:dyDescent="0.2">
      <c r="A28" s="80" t="s">
        <v>64</v>
      </c>
      <c r="B28" s="80" t="s">
        <v>58</v>
      </c>
      <c r="C28" s="119" t="s">
        <v>59</v>
      </c>
      <c r="D28" s="62" t="e">
        <f>IF(C28=#REF!,#REF!,"Faux")</f>
        <v>#REF!</v>
      </c>
      <c r="E28" s="61" t="e">
        <f>IF(C28=#REF!,#REF!,"Faux")</f>
        <v>#REF!</v>
      </c>
      <c r="F28" s="49" t="e">
        <f t="shared" ref="F28" si="9">(E28/D28)</f>
        <v>#REF!</v>
      </c>
      <c r="G28" s="62" t="e">
        <f>IF(C28=#REF!,#REF!,"Faux")</f>
        <v>#REF!</v>
      </c>
      <c r="H28" s="55" t="e">
        <f>G28/D28</f>
        <v>#REF!</v>
      </c>
      <c r="I28" s="47" t="e">
        <f>D28-E28-G28</f>
        <v>#REF!</v>
      </c>
      <c r="J28" s="55" t="e">
        <f>I28/D28</f>
        <v>#REF!</v>
      </c>
      <c r="K28" s="42"/>
      <c r="L28" s="38" t="e">
        <f>Menu!$H$12-(F28+H28)</f>
        <v>#REF!</v>
      </c>
      <c r="M28" s="51" t="e">
        <f>D28*L28</f>
        <v>#REF!</v>
      </c>
      <c r="N28" s="51"/>
      <c r="O28" s="49" t="e">
        <f>N28/D28</f>
        <v>#REF!</v>
      </c>
      <c r="P28" s="53"/>
    </row>
    <row r="29" spans="1:16" ht="17.45" customHeight="1" x14ac:dyDescent="0.2">
      <c r="A29" s="81" t="s">
        <v>64</v>
      </c>
      <c r="B29" s="81" t="s">
        <v>60</v>
      </c>
      <c r="C29" s="81" t="s">
        <v>61</v>
      </c>
      <c r="D29" s="85" t="e">
        <f>IF(C29=#REF!,#REF!,"Faux")</f>
        <v>#REF!</v>
      </c>
      <c r="E29" s="46" t="e">
        <f>IF(C29=#REF!,#REF!,"Faux")</f>
        <v>#REF!</v>
      </c>
      <c r="F29" s="50" t="e">
        <f t="shared" ref="F29:F31" si="10">(E29/D29)</f>
        <v>#REF!</v>
      </c>
      <c r="G29" s="85" t="e">
        <f>IF(C29=#REF!,#REF!,"Faux")</f>
        <v>#REF!</v>
      </c>
      <c r="H29" s="56" t="e">
        <f>G29/D29</f>
        <v>#REF!</v>
      </c>
      <c r="I29" s="48" t="e">
        <f>D29-E29-G29</f>
        <v>#REF!</v>
      </c>
      <c r="J29" s="56" t="e">
        <f>I29/D29</f>
        <v>#REF!</v>
      </c>
      <c r="K29" s="42"/>
      <c r="L29" s="41" t="e">
        <f>Menu!$H$12-(F29+H29)</f>
        <v>#REF!</v>
      </c>
      <c r="M29" s="52" t="e">
        <f>D29*L29</f>
        <v>#REF!</v>
      </c>
      <c r="N29" s="52">
        <v>17000</v>
      </c>
      <c r="O29" s="50" t="e">
        <f>N29/D29</f>
        <v>#REF!</v>
      </c>
      <c r="P29" s="57"/>
    </row>
    <row r="30" spans="1:16" ht="17.45" customHeight="1" x14ac:dyDescent="0.2">
      <c r="A30" s="80" t="s">
        <v>64</v>
      </c>
      <c r="B30" s="80" t="s">
        <v>62</v>
      </c>
      <c r="C30" s="119" t="s">
        <v>63</v>
      </c>
      <c r="D30" s="62" t="e">
        <f>IF(C30=#REF!,#REF!,"Faux")</f>
        <v>#REF!</v>
      </c>
      <c r="E30" s="61" t="e">
        <f>IF(C30=#REF!,#REF!,"Faux")</f>
        <v>#REF!</v>
      </c>
      <c r="F30" s="49" t="e">
        <f t="shared" si="10"/>
        <v>#REF!</v>
      </c>
      <c r="G30" s="62" t="e">
        <f>IF(C30=#REF!,#REF!,"Faux")</f>
        <v>#REF!</v>
      </c>
      <c r="H30" s="55" t="e">
        <f>G30/D30</f>
        <v>#REF!</v>
      </c>
      <c r="I30" s="47" t="e">
        <f>D30-E30-G30</f>
        <v>#REF!</v>
      </c>
      <c r="J30" s="55" t="e">
        <f>I30/D30</f>
        <v>#REF!</v>
      </c>
      <c r="K30" s="42"/>
      <c r="L30" s="38" t="e">
        <f>Menu!$H$12-(F30+H30)</f>
        <v>#REF!</v>
      </c>
      <c r="M30" s="51" t="e">
        <f>D30*L30</f>
        <v>#REF!</v>
      </c>
      <c r="N30" s="51">
        <v>5000</v>
      </c>
      <c r="O30" s="49" t="e">
        <f>N30/D30</f>
        <v>#REF!</v>
      </c>
      <c r="P30" s="53"/>
    </row>
    <row r="31" spans="1:16" ht="17.850000000000001" customHeight="1" x14ac:dyDescent="0.2">
      <c r="A31" s="81" t="s">
        <v>64</v>
      </c>
      <c r="B31" s="81" t="s">
        <v>56</v>
      </c>
      <c r="C31" s="81" t="s">
        <v>57</v>
      </c>
      <c r="D31" s="85" t="e">
        <f>IF(C31=#REF!,#REF!,"Faux")</f>
        <v>#REF!</v>
      </c>
      <c r="E31" s="46" t="e">
        <f>IF(C31=#REF!,#REF!,"Faux")</f>
        <v>#REF!</v>
      </c>
      <c r="F31" s="50" t="e">
        <f t="shared" si="10"/>
        <v>#REF!</v>
      </c>
      <c r="G31" s="85" t="e">
        <f>IF(C31=#REF!,#REF!,"Faux")</f>
        <v>#REF!</v>
      </c>
      <c r="H31" s="56" t="e">
        <f>G31/D31</f>
        <v>#REF!</v>
      </c>
      <c r="I31" s="48" t="e">
        <f>D31-E31-G31</f>
        <v>#REF!</v>
      </c>
      <c r="J31" s="56" t="e">
        <f>I31/D31</f>
        <v>#REF!</v>
      </c>
      <c r="K31" s="42"/>
      <c r="L31" s="41" t="e">
        <f>Menu!$H$12-(F31+H31)</f>
        <v>#REF!</v>
      </c>
      <c r="M31" s="52" t="e">
        <f>D31*L31</f>
        <v>#REF!</v>
      </c>
      <c r="N31" s="52">
        <v>10000</v>
      </c>
      <c r="O31" s="50" t="e">
        <f>N31/D31</f>
        <v>#REF!</v>
      </c>
      <c r="P31" s="57"/>
    </row>
    <row r="32" spans="1:16" s="8" customFormat="1" ht="17.25" customHeight="1" x14ac:dyDescent="0.2">
      <c r="A32" s="79"/>
      <c r="B32" s="79"/>
      <c r="C32" s="83" t="s">
        <v>2</v>
      </c>
      <c r="D32" s="84" t="e">
        <f>+SUM(D28:D31)</f>
        <v>#REF!</v>
      </c>
      <c r="E32" s="84" t="e">
        <f>+SUM(E28:E31)</f>
        <v>#REF!</v>
      </c>
      <c r="F32" s="1" t="e">
        <f>(E32/D32)</f>
        <v>#REF!</v>
      </c>
      <c r="G32" s="2" t="e">
        <f>SUM(G28:G31)</f>
        <v>#REF!</v>
      </c>
      <c r="H32" s="1" t="e">
        <f>G32/D32</f>
        <v>#REF!</v>
      </c>
      <c r="I32" s="43" t="e">
        <f>SUM(I28:I31)</f>
        <v>#REF!</v>
      </c>
      <c r="J32" s="1" t="e">
        <f>I32/D32</f>
        <v>#REF!</v>
      </c>
      <c r="K32" s="44"/>
      <c r="L32" s="33" t="e">
        <f>Menu!$H$12-(F32+H32)</f>
        <v>#REF!</v>
      </c>
      <c r="M32" s="34" t="e">
        <f>D32*L32</f>
        <v>#REF!</v>
      </c>
      <c r="N32" s="27">
        <f>SUM(N28:N31)</f>
        <v>32000</v>
      </c>
      <c r="O32" s="36" t="e">
        <f>N32/D32</f>
        <v>#REF!</v>
      </c>
      <c r="P32" s="78"/>
    </row>
  </sheetData>
  <mergeCells count="1">
    <mergeCell ref="A1:P1"/>
  </mergeCells>
  <conditionalFormatting sqref="L4:M14">
    <cfRule type="cellIs" dxfId="43" priority="7" operator="greaterThan">
      <formula>0</formula>
    </cfRule>
    <cfRule type="cellIs" dxfId="42" priority="8" operator="lessThan">
      <formula>0</formula>
    </cfRule>
  </conditionalFormatting>
  <conditionalFormatting sqref="L17:M18">
    <cfRule type="cellIs" dxfId="41" priority="5" operator="greaterThan">
      <formula>0</formula>
    </cfRule>
    <cfRule type="cellIs" dxfId="40" priority="6" operator="lessThan">
      <formula>0</formula>
    </cfRule>
  </conditionalFormatting>
  <conditionalFormatting sqref="L21:M25">
    <cfRule type="cellIs" dxfId="39" priority="3" operator="greaterThan">
      <formula>0</formula>
    </cfRule>
    <cfRule type="cellIs" dxfId="38" priority="4" operator="lessThan">
      <formula>0</formula>
    </cfRule>
  </conditionalFormatting>
  <conditionalFormatting sqref="L28:M32">
    <cfRule type="cellIs" dxfId="37" priority="1" operator="greaterThan">
      <formula>0</formula>
    </cfRule>
    <cfRule type="cellIs" dxfId="36" priority="2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D3E1ED"/>
  </sheetPr>
  <dimension ref="A1:S38"/>
  <sheetViews>
    <sheetView zoomScale="85" zoomScaleNormal="85" workbookViewId="0">
      <selection activeCell="J34" sqref="J34"/>
    </sheetView>
  </sheetViews>
  <sheetFormatPr baseColWidth="10" defaultColWidth="9.33203125" defaultRowHeight="13.5" x14ac:dyDescent="0.2"/>
  <cols>
    <col min="1" max="1" width="9.33203125" style="11" customWidth="1"/>
    <col min="2" max="2" width="2.5" style="11" customWidth="1"/>
    <col min="3" max="3" width="5.1640625" style="11" customWidth="1"/>
    <col min="4" max="4" width="3.83203125" style="11" customWidth="1"/>
    <col min="5" max="5" width="12.1640625" style="11" customWidth="1"/>
    <col min="6" max="6" width="37.83203125" style="11" customWidth="1"/>
    <col min="7" max="7" width="13.5" style="11" customWidth="1"/>
    <col min="8" max="8" width="13.1640625" style="11" customWidth="1"/>
    <col min="9" max="9" width="7" style="11" bestFit="1" customWidth="1"/>
    <col min="10" max="10" width="11.33203125" style="11" customWidth="1"/>
    <col min="11" max="11" width="6" style="11" bestFit="1" customWidth="1"/>
    <col min="12" max="12" width="16" style="11" customWidth="1"/>
    <col min="13" max="13" width="8" style="11" bestFit="1" customWidth="1"/>
    <col min="14" max="14" width="1.33203125" style="11" customWidth="1"/>
    <col min="15" max="17" width="18.83203125" style="11" customWidth="1"/>
    <col min="18" max="18" width="7" style="11" bestFit="1" customWidth="1"/>
    <col min="19" max="19" width="40.1640625" style="11" customWidth="1"/>
    <col min="20" max="16384" width="9.33203125" style="11"/>
  </cols>
  <sheetData>
    <row r="1" spans="1:19" ht="11.45" customHeight="1" x14ac:dyDescent="0.2">
      <c r="A1" s="114" t="s">
        <v>74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</row>
    <row r="2" spans="1:19" s="13" customFormat="1" ht="27" x14ac:dyDescent="0.2">
      <c r="A2" s="10" t="s">
        <v>12</v>
      </c>
      <c r="B2" s="134" t="s">
        <v>13</v>
      </c>
      <c r="C2" s="134"/>
      <c r="D2" s="134"/>
      <c r="E2" s="134" t="s">
        <v>14</v>
      </c>
      <c r="F2" s="134"/>
      <c r="G2" s="9" t="s">
        <v>15</v>
      </c>
      <c r="H2" s="9" t="s">
        <v>16</v>
      </c>
      <c r="I2" s="9" t="s">
        <v>17</v>
      </c>
      <c r="J2" s="9" t="s">
        <v>18</v>
      </c>
      <c r="K2" s="9" t="s">
        <v>17</v>
      </c>
      <c r="L2" s="9" t="s">
        <v>19</v>
      </c>
      <c r="M2" s="9" t="s">
        <v>17</v>
      </c>
      <c r="N2" s="30"/>
      <c r="O2" s="22" t="s">
        <v>29</v>
      </c>
      <c r="P2" s="22" t="s">
        <v>30</v>
      </c>
      <c r="Q2" s="22" t="s">
        <v>68</v>
      </c>
      <c r="R2" s="22" t="s">
        <v>17</v>
      </c>
      <c r="S2" s="22" t="s">
        <v>22</v>
      </c>
    </row>
    <row r="3" spans="1:19" ht="17.45" customHeight="1" x14ac:dyDescent="0.2">
      <c r="A3" s="63" t="s">
        <v>75</v>
      </c>
      <c r="B3" s="135" t="s">
        <v>56</v>
      </c>
      <c r="C3" s="135"/>
      <c r="D3" s="135"/>
      <c r="E3" s="135" t="s">
        <v>57</v>
      </c>
      <c r="F3" s="135"/>
      <c r="G3" s="62" t="e">
        <f>IF(E3=#REF!,#REF!,"Faux")</f>
        <v>#REF!</v>
      </c>
      <c r="H3" s="62" t="e">
        <f>IF(E3=#REF!,#REF!,"Faux")</f>
        <v>#REF!</v>
      </c>
      <c r="I3" s="49" t="e">
        <f>(H3/G3)</f>
        <v>#REF!</v>
      </c>
      <c r="J3" s="61" t="e">
        <f>IF(E3=#REF!,#REF!,"Faux")</f>
        <v>#REF!</v>
      </c>
      <c r="K3" s="49" t="e">
        <f>J3/G3</f>
        <v>#REF!</v>
      </c>
      <c r="L3" s="47" t="e">
        <f>G3-H3-J3</f>
        <v>#REF!</v>
      </c>
      <c r="M3" s="49" t="e">
        <f>L3/G3</f>
        <v>#REF!</v>
      </c>
      <c r="N3" s="39"/>
      <c r="O3" s="38" t="e">
        <f>Menu!$H$12-(I3+K3)</f>
        <v>#REF!</v>
      </c>
      <c r="P3" s="51" t="e">
        <f>G3*O3</f>
        <v>#REF!</v>
      </c>
      <c r="Q3" s="51">
        <v>15000</v>
      </c>
      <c r="R3" s="49" t="e">
        <f>Q3/G3</f>
        <v>#REF!</v>
      </c>
      <c r="S3" s="53"/>
    </row>
    <row r="4" spans="1:19" ht="17.45" customHeight="1" x14ac:dyDescent="0.2">
      <c r="A4" s="64" t="s">
        <v>75</v>
      </c>
      <c r="B4" s="137" t="s">
        <v>60</v>
      </c>
      <c r="C4" s="137"/>
      <c r="D4" s="137"/>
      <c r="E4" s="141" t="s">
        <v>61</v>
      </c>
      <c r="F4" s="141"/>
      <c r="G4" s="85" t="e">
        <f>IF(E4=#REF!,#REF!,"Faux")</f>
        <v>#REF!</v>
      </c>
      <c r="H4" s="85" t="e">
        <f>IF(E4=#REF!,#REF!,"Faux")</f>
        <v>#REF!</v>
      </c>
      <c r="I4" s="50" t="e">
        <f t="shared" ref="I4:I6" si="0">(H4/G4)</f>
        <v>#REF!</v>
      </c>
      <c r="J4" s="46" t="e">
        <f>IF(E4=#REF!,#REF!,"Faux")</f>
        <v>#REF!</v>
      </c>
      <c r="K4" s="50" t="e">
        <f t="shared" ref="K4:K6" si="1">J4/G4</f>
        <v>#REF!</v>
      </c>
      <c r="L4" s="48" t="e">
        <f t="shared" ref="L4:L6" si="2">G4-H4-J4</f>
        <v>#REF!</v>
      </c>
      <c r="M4" s="50" t="e">
        <f t="shared" ref="M4:M6" si="3">L4/G4</f>
        <v>#REF!</v>
      </c>
      <c r="N4" s="39"/>
      <c r="O4" s="41" t="e">
        <f>Menu!$H$12-(I4+K4)</f>
        <v>#REF!</v>
      </c>
      <c r="P4" s="52" t="e">
        <f t="shared" ref="P4:P6" si="4">G4*O4</f>
        <v>#REF!</v>
      </c>
      <c r="Q4" s="52">
        <v>34000</v>
      </c>
      <c r="R4" s="50" t="e">
        <f t="shared" ref="R4:R7" si="5">Q4/G4</f>
        <v>#REF!</v>
      </c>
      <c r="S4" s="67"/>
    </row>
    <row r="5" spans="1:19" ht="17.45" customHeight="1" x14ac:dyDescent="0.2">
      <c r="A5" s="63" t="s">
        <v>75</v>
      </c>
      <c r="B5" s="135" t="s">
        <v>58</v>
      </c>
      <c r="C5" s="135"/>
      <c r="D5" s="135"/>
      <c r="E5" s="135" t="s">
        <v>59</v>
      </c>
      <c r="F5" s="135"/>
      <c r="G5" s="62" t="e">
        <f>IF(E5=#REF!,#REF!,"Faux")</f>
        <v>#REF!</v>
      </c>
      <c r="H5" s="62" t="e">
        <f>IF(E5=#REF!,#REF!,"Faux")</f>
        <v>#REF!</v>
      </c>
      <c r="I5" s="49" t="e">
        <f t="shared" si="0"/>
        <v>#REF!</v>
      </c>
      <c r="J5" s="61" t="e">
        <f>IF(E5=#REF!,#REF!,"Faux")</f>
        <v>#REF!</v>
      </c>
      <c r="K5" s="49" t="e">
        <f t="shared" si="1"/>
        <v>#REF!</v>
      </c>
      <c r="L5" s="47" t="e">
        <f t="shared" si="2"/>
        <v>#REF!</v>
      </c>
      <c r="M5" s="49" t="e">
        <f t="shared" si="3"/>
        <v>#REF!</v>
      </c>
      <c r="N5" s="39"/>
      <c r="O5" s="38" t="e">
        <f>Menu!$H$12-(I5+K5)</f>
        <v>#REF!</v>
      </c>
      <c r="P5" s="51" t="e">
        <f t="shared" si="4"/>
        <v>#REF!</v>
      </c>
      <c r="Q5" s="51"/>
      <c r="R5" s="49" t="e">
        <f t="shared" si="5"/>
        <v>#REF!</v>
      </c>
      <c r="S5" s="68"/>
    </row>
    <row r="6" spans="1:19" ht="17.850000000000001" customHeight="1" x14ac:dyDescent="0.2">
      <c r="A6" s="64" t="s">
        <v>75</v>
      </c>
      <c r="B6" s="137" t="s">
        <v>62</v>
      </c>
      <c r="C6" s="137"/>
      <c r="D6" s="137"/>
      <c r="E6" s="137" t="s">
        <v>63</v>
      </c>
      <c r="F6" s="137"/>
      <c r="G6" s="85" t="e">
        <f>IF(E6=#REF!,#REF!,"Faux")</f>
        <v>#REF!</v>
      </c>
      <c r="H6" s="85" t="e">
        <f>IF(E6=#REF!,#REF!,"Faux")</f>
        <v>#REF!</v>
      </c>
      <c r="I6" s="50" t="e">
        <f t="shared" si="0"/>
        <v>#REF!</v>
      </c>
      <c r="J6" s="46" t="e">
        <f>IF(E6=#REF!,#REF!,"Faux")</f>
        <v>#REF!</v>
      </c>
      <c r="K6" s="50" t="e">
        <f t="shared" si="1"/>
        <v>#REF!</v>
      </c>
      <c r="L6" s="48" t="e">
        <f t="shared" si="2"/>
        <v>#REF!</v>
      </c>
      <c r="M6" s="50" t="e">
        <f t="shared" si="3"/>
        <v>#REF!</v>
      </c>
      <c r="N6" s="39"/>
      <c r="O6" s="41" t="e">
        <f>Menu!$H$12-(I6+K6)</f>
        <v>#REF!</v>
      </c>
      <c r="P6" s="52" t="e">
        <f t="shared" si="4"/>
        <v>#REF!</v>
      </c>
      <c r="Q6" s="52">
        <v>5000</v>
      </c>
      <c r="R6" s="50" t="e">
        <f t="shared" si="5"/>
        <v>#REF!</v>
      </c>
      <c r="S6" s="67"/>
    </row>
    <row r="7" spans="1:19" s="13" customFormat="1" ht="17.25" customHeight="1" x14ac:dyDescent="0.2">
      <c r="A7" s="14"/>
      <c r="B7" s="138"/>
      <c r="C7" s="138"/>
      <c r="D7" s="138"/>
      <c r="E7" s="14"/>
      <c r="F7" s="15" t="s">
        <v>3</v>
      </c>
      <c r="G7" s="60" t="e">
        <f>SUM(G3:G6)</f>
        <v>#REF!</v>
      </c>
      <c r="H7" s="60" t="e">
        <f>SUM(H3:H6)</f>
        <v>#REF!</v>
      </c>
      <c r="I7" s="1" t="e">
        <f>(H7/G7)</f>
        <v>#REF!</v>
      </c>
      <c r="J7" s="59" t="e">
        <f>SUM(J3:J6)</f>
        <v>#REF!</v>
      </c>
      <c r="K7" s="1" t="e">
        <f>J7/G7</f>
        <v>#REF!</v>
      </c>
      <c r="L7" s="59" t="e">
        <f>SUM(L3:L6)</f>
        <v>#REF!</v>
      </c>
      <c r="M7" s="32" t="e">
        <f>L7/G7</f>
        <v>#REF!</v>
      </c>
      <c r="N7" s="44"/>
      <c r="O7" s="33" t="e">
        <f>Menu!$H$12-(I7+K7)</f>
        <v>#REF!</v>
      </c>
      <c r="P7" s="34" t="e">
        <f t="shared" ref="P7" si="6">G7*O7</f>
        <v>#REF!</v>
      </c>
      <c r="Q7" s="60">
        <f>SUM(Q3:Q6)</f>
        <v>54000</v>
      </c>
      <c r="R7" s="36" t="e">
        <f t="shared" si="5"/>
        <v>#REF!</v>
      </c>
      <c r="S7" s="9"/>
    </row>
    <row r="8" spans="1:19" ht="11.45" customHeight="1" x14ac:dyDescent="0.2">
      <c r="A8" s="114" t="s">
        <v>76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</row>
    <row r="9" spans="1:19" s="13" customFormat="1" ht="27" x14ac:dyDescent="0.2">
      <c r="A9" s="10" t="s">
        <v>12</v>
      </c>
      <c r="B9" s="134" t="s">
        <v>13</v>
      </c>
      <c r="C9" s="134"/>
      <c r="D9" s="134"/>
      <c r="E9" s="134" t="s">
        <v>14</v>
      </c>
      <c r="F9" s="134"/>
      <c r="G9" s="9" t="s">
        <v>15</v>
      </c>
      <c r="H9" s="9" t="s">
        <v>16</v>
      </c>
      <c r="I9" s="9" t="s">
        <v>17</v>
      </c>
      <c r="J9" s="9" t="s">
        <v>18</v>
      </c>
      <c r="K9" s="9" t="s">
        <v>17</v>
      </c>
      <c r="L9" s="9" t="s">
        <v>19</v>
      </c>
      <c r="M9" s="9" t="s">
        <v>17</v>
      </c>
      <c r="N9" s="30"/>
      <c r="O9" s="22" t="s">
        <v>29</v>
      </c>
      <c r="P9" s="22" t="s">
        <v>30</v>
      </c>
      <c r="Q9" s="22" t="s">
        <v>68</v>
      </c>
      <c r="R9" s="22" t="s">
        <v>17</v>
      </c>
      <c r="S9" s="22" t="s">
        <v>22</v>
      </c>
    </row>
    <row r="10" spans="1:19" ht="17.45" customHeight="1" x14ac:dyDescent="0.2">
      <c r="A10" s="63" t="s">
        <v>77</v>
      </c>
      <c r="B10" s="135" t="s">
        <v>56</v>
      </c>
      <c r="C10" s="135"/>
      <c r="D10" s="135"/>
      <c r="E10" s="135" t="s">
        <v>57</v>
      </c>
      <c r="F10" s="135"/>
      <c r="G10" s="62" t="e">
        <f>IF(E10=#REF!,#REF!,"Faux")</f>
        <v>#REF!</v>
      </c>
      <c r="H10" s="62" t="e">
        <f>IF(E10=#REF!,#REF!,"Faux")</f>
        <v>#REF!</v>
      </c>
      <c r="I10" s="49" t="e">
        <f t="shared" ref="I10" si="7">(H10/G10)</f>
        <v>#REF!</v>
      </c>
      <c r="J10" s="61" t="e">
        <f>IF(E10=#REF!,#REF!,"Faux")</f>
        <v>#REF!</v>
      </c>
      <c r="K10" s="49" t="e">
        <f>J10/G10</f>
        <v>#REF!</v>
      </c>
      <c r="L10" s="47" t="e">
        <f>G10-H10-J10</f>
        <v>#REF!</v>
      </c>
      <c r="M10" s="49" t="e">
        <f>L10/G10</f>
        <v>#REF!</v>
      </c>
      <c r="N10" s="39"/>
      <c r="O10" s="38" t="e">
        <f>Menu!$H$12-(I10+K10)</f>
        <v>#REF!</v>
      </c>
      <c r="P10" s="51" t="e">
        <f>G10*O10</f>
        <v>#REF!</v>
      </c>
      <c r="Q10" s="51">
        <v>5000</v>
      </c>
      <c r="R10" s="49" t="e">
        <f>Q10/G10</f>
        <v>#REF!</v>
      </c>
      <c r="S10" s="53"/>
    </row>
    <row r="11" spans="1:19" ht="17.45" customHeight="1" x14ac:dyDescent="0.2">
      <c r="A11" s="64" t="s">
        <v>77</v>
      </c>
      <c r="B11" s="137" t="s">
        <v>78</v>
      </c>
      <c r="C11" s="137"/>
      <c r="D11" s="137"/>
      <c r="E11" s="137" t="s">
        <v>79</v>
      </c>
      <c r="F11" s="137"/>
      <c r="G11" s="85" t="e">
        <f>IF(E11=#REF!,#REF!,"Faux")</f>
        <v>#REF!</v>
      </c>
      <c r="H11" s="85" t="e">
        <f>IF(E11=#REF!,#REF!,"Faux")</f>
        <v>#REF!</v>
      </c>
      <c r="I11" s="50" t="e">
        <f t="shared" ref="I11:I30" si="8">(H11/G11)</f>
        <v>#REF!</v>
      </c>
      <c r="J11" s="46" t="e">
        <f>IF(E11=#REF!,#REF!,"Faux")</f>
        <v>#REF!</v>
      </c>
      <c r="K11" s="50" t="e">
        <f t="shared" ref="K11:K30" si="9">J11/G11</f>
        <v>#REF!</v>
      </c>
      <c r="L11" s="48" t="e">
        <f>G11-H11-J11</f>
        <v>#REF!</v>
      </c>
      <c r="M11" s="50" t="e">
        <f t="shared" ref="M11:M30" si="10">L11/G11</f>
        <v>#REF!</v>
      </c>
      <c r="N11" s="39"/>
      <c r="O11" s="41" t="e">
        <f>Menu!$H$12-(I11+K11)</f>
        <v>#REF!</v>
      </c>
      <c r="P11" s="52" t="e">
        <f t="shared" ref="P11:P30" si="11">G11*O11</f>
        <v>#REF!</v>
      </c>
      <c r="Q11" s="52">
        <v>25000</v>
      </c>
      <c r="R11" s="50" t="e">
        <f t="shared" ref="R11:R31" si="12">Q11/G11</f>
        <v>#REF!</v>
      </c>
      <c r="S11" s="54"/>
    </row>
    <row r="12" spans="1:19" ht="17.45" customHeight="1" x14ac:dyDescent="0.2">
      <c r="A12" s="63" t="s">
        <v>77</v>
      </c>
      <c r="B12" s="135" t="s">
        <v>62</v>
      </c>
      <c r="C12" s="135"/>
      <c r="D12" s="135"/>
      <c r="E12" s="135" t="s">
        <v>63</v>
      </c>
      <c r="F12" s="135"/>
      <c r="G12" s="62" t="e">
        <f>IF(E12=#REF!,#REF!,"Faux")</f>
        <v>#REF!</v>
      </c>
      <c r="H12" s="62" t="e">
        <f>IF(E12=#REF!,#REF!,"Faux")</f>
        <v>#REF!</v>
      </c>
      <c r="I12" s="49" t="e">
        <f t="shared" si="8"/>
        <v>#REF!</v>
      </c>
      <c r="J12" s="61" t="e">
        <f>IF(E12=#REF!,#REF!,"Faux")</f>
        <v>#REF!</v>
      </c>
      <c r="K12" s="49" t="e">
        <f t="shared" si="9"/>
        <v>#REF!</v>
      </c>
      <c r="L12" s="47" t="e">
        <f t="shared" ref="L12:L30" si="13">G12-H12-J12</f>
        <v>#REF!</v>
      </c>
      <c r="M12" s="49" t="e">
        <f t="shared" si="10"/>
        <v>#REF!</v>
      </c>
      <c r="N12" s="39"/>
      <c r="O12" s="38" t="e">
        <f>Menu!$H$12-(I12+K12)</f>
        <v>#REF!</v>
      </c>
      <c r="P12" s="51" t="e">
        <f t="shared" si="11"/>
        <v>#REF!</v>
      </c>
      <c r="Q12" s="51">
        <v>28000</v>
      </c>
      <c r="R12" s="49" t="e">
        <f t="shared" si="12"/>
        <v>#REF!</v>
      </c>
      <c r="S12" s="53"/>
    </row>
    <row r="13" spans="1:19" ht="17.45" customHeight="1" x14ac:dyDescent="0.2">
      <c r="A13" s="64" t="s">
        <v>77</v>
      </c>
      <c r="B13" s="137" t="s">
        <v>58</v>
      </c>
      <c r="C13" s="137"/>
      <c r="D13" s="137"/>
      <c r="E13" s="137" t="s">
        <v>59</v>
      </c>
      <c r="F13" s="137"/>
      <c r="G13" s="85" t="e">
        <f>IF(E13=#REF!,#REF!,"Faux")</f>
        <v>#REF!</v>
      </c>
      <c r="H13" s="85" t="e">
        <f>IF(E13=#REF!,#REF!,"Faux")</f>
        <v>#REF!</v>
      </c>
      <c r="I13" s="50" t="e">
        <f t="shared" si="8"/>
        <v>#REF!</v>
      </c>
      <c r="J13" s="46" t="e">
        <f>IF(E13=#REF!,#REF!,"Faux")</f>
        <v>#REF!</v>
      </c>
      <c r="K13" s="50" t="e">
        <f t="shared" si="9"/>
        <v>#REF!</v>
      </c>
      <c r="L13" s="48" t="e">
        <f t="shared" si="13"/>
        <v>#REF!</v>
      </c>
      <c r="M13" s="50" t="e">
        <f t="shared" si="10"/>
        <v>#REF!</v>
      </c>
      <c r="N13" s="39"/>
      <c r="O13" s="41" t="e">
        <f>Menu!$H$12-(I13+K13)</f>
        <v>#REF!</v>
      </c>
      <c r="P13" s="52" t="e">
        <f t="shared" si="11"/>
        <v>#REF!</v>
      </c>
      <c r="Q13" s="52"/>
      <c r="R13" s="50" t="e">
        <f t="shared" si="12"/>
        <v>#REF!</v>
      </c>
      <c r="S13" s="54"/>
    </row>
    <row r="14" spans="1:19" ht="17.45" customHeight="1" x14ac:dyDescent="0.2">
      <c r="A14" s="63" t="s">
        <v>77</v>
      </c>
      <c r="B14" s="135" t="s">
        <v>80</v>
      </c>
      <c r="C14" s="135"/>
      <c r="D14" s="135"/>
      <c r="E14" s="135" t="s">
        <v>81</v>
      </c>
      <c r="F14" s="135"/>
      <c r="G14" s="62" t="e">
        <f>IF(E14=#REF!,#REF!,"Faux")</f>
        <v>#REF!</v>
      </c>
      <c r="H14" s="62" t="e">
        <f>IF(E14=#REF!,#REF!,"Faux")</f>
        <v>#REF!</v>
      </c>
      <c r="I14" s="49" t="e">
        <f t="shared" si="8"/>
        <v>#REF!</v>
      </c>
      <c r="J14" s="61" t="e">
        <f>IF(E14=#REF!,#REF!,"Faux")</f>
        <v>#REF!</v>
      </c>
      <c r="K14" s="49" t="e">
        <f t="shared" si="9"/>
        <v>#REF!</v>
      </c>
      <c r="L14" s="47" t="e">
        <f t="shared" si="13"/>
        <v>#REF!</v>
      </c>
      <c r="M14" s="49" t="e">
        <f t="shared" si="10"/>
        <v>#REF!</v>
      </c>
      <c r="N14" s="39"/>
      <c r="O14" s="38" t="e">
        <f>Menu!$H$12-(I14+K14)</f>
        <v>#REF!</v>
      </c>
      <c r="P14" s="51" t="e">
        <f t="shared" si="11"/>
        <v>#REF!</v>
      </c>
      <c r="Q14" s="51">
        <v>3000</v>
      </c>
      <c r="R14" s="49" t="e">
        <f t="shared" si="12"/>
        <v>#REF!</v>
      </c>
      <c r="S14" s="53"/>
    </row>
    <row r="15" spans="1:19" ht="17.45" customHeight="1" x14ac:dyDescent="0.2">
      <c r="A15" s="64" t="s">
        <v>77</v>
      </c>
      <c r="B15" s="137" t="s">
        <v>60</v>
      </c>
      <c r="C15" s="137"/>
      <c r="D15" s="137"/>
      <c r="E15" s="137" t="s">
        <v>61</v>
      </c>
      <c r="F15" s="137"/>
      <c r="G15" s="85" t="e">
        <f>IF(E15=#REF!,#REF!,"Faux")</f>
        <v>#REF!</v>
      </c>
      <c r="H15" s="85" t="e">
        <f>IF(E15=#REF!,#REF!,"Faux")</f>
        <v>#REF!</v>
      </c>
      <c r="I15" s="50" t="e">
        <f t="shared" si="8"/>
        <v>#REF!</v>
      </c>
      <c r="J15" s="46" t="e">
        <f>IF(E15=#REF!,#REF!,"Faux")</f>
        <v>#REF!</v>
      </c>
      <c r="K15" s="50" t="e">
        <f t="shared" si="9"/>
        <v>#REF!</v>
      </c>
      <c r="L15" s="48" t="e">
        <f t="shared" si="13"/>
        <v>#REF!</v>
      </c>
      <c r="M15" s="50" t="e">
        <f t="shared" si="10"/>
        <v>#REF!</v>
      </c>
      <c r="N15" s="39"/>
      <c r="O15" s="41" t="e">
        <f>Menu!$H$12-(I15+K15)</f>
        <v>#REF!</v>
      </c>
      <c r="P15" s="52" t="e">
        <f t="shared" si="11"/>
        <v>#REF!</v>
      </c>
      <c r="Q15" s="52">
        <v>240000</v>
      </c>
      <c r="R15" s="50" t="e">
        <f t="shared" si="12"/>
        <v>#REF!</v>
      </c>
      <c r="S15" s="54"/>
    </row>
    <row r="16" spans="1:19" ht="17.45" customHeight="1" x14ac:dyDescent="0.2">
      <c r="A16" s="63" t="s">
        <v>77</v>
      </c>
      <c r="B16" s="135" t="s">
        <v>82</v>
      </c>
      <c r="C16" s="135"/>
      <c r="D16" s="135"/>
      <c r="E16" s="135" t="s">
        <v>83</v>
      </c>
      <c r="F16" s="135"/>
      <c r="G16" s="62" t="e">
        <f>IF(E16=#REF!,#REF!,"Faux")</f>
        <v>#REF!</v>
      </c>
      <c r="H16" s="62" t="e">
        <f>IF(E16=#REF!,#REF!,"Faux")</f>
        <v>#REF!</v>
      </c>
      <c r="I16" s="49" t="e">
        <f t="shared" si="8"/>
        <v>#REF!</v>
      </c>
      <c r="J16" s="61" t="e">
        <f>IF(E16=#REF!,#REF!,"Faux")</f>
        <v>#REF!</v>
      </c>
      <c r="K16" s="49" t="e">
        <f t="shared" si="9"/>
        <v>#REF!</v>
      </c>
      <c r="L16" s="47" t="e">
        <f t="shared" si="13"/>
        <v>#REF!</v>
      </c>
      <c r="M16" s="49" t="e">
        <f t="shared" si="10"/>
        <v>#REF!</v>
      </c>
      <c r="N16" s="39"/>
      <c r="O16" s="38" t="e">
        <f>Menu!$H$12-(I16+K16)</f>
        <v>#REF!</v>
      </c>
      <c r="P16" s="51" t="e">
        <f t="shared" si="11"/>
        <v>#REF!</v>
      </c>
      <c r="Q16" s="51">
        <v>450000</v>
      </c>
      <c r="R16" s="49" t="e">
        <f t="shared" si="12"/>
        <v>#REF!</v>
      </c>
      <c r="S16" s="53"/>
    </row>
    <row r="17" spans="1:19" ht="17.45" customHeight="1" x14ac:dyDescent="0.2">
      <c r="A17" s="64" t="s">
        <v>77</v>
      </c>
      <c r="B17" s="137" t="s">
        <v>84</v>
      </c>
      <c r="C17" s="137"/>
      <c r="D17" s="137"/>
      <c r="E17" s="137" t="s">
        <v>85</v>
      </c>
      <c r="F17" s="137"/>
      <c r="G17" s="85" t="e">
        <f>IF(E17=#REF!,#REF!,"Faux")</f>
        <v>#REF!</v>
      </c>
      <c r="H17" s="85" t="e">
        <f>IF(E17=#REF!,#REF!,"Faux")</f>
        <v>#REF!</v>
      </c>
      <c r="I17" s="50" t="e">
        <f t="shared" si="8"/>
        <v>#REF!</v>
      </c>
      <c r="J17" s="46" t="e">
        <f>IF(E17=#REF!,#REF!,"Faux")</f>
        <v>#REF!</v>
      </c>
      <c r="K17" s="50" t="e">
        <f t="shared" si="9"/>
        <v>#REF!</v>
      </c>
      <c r="L17" s="48" t="e">
        <f t="shared" si="13"/>
        <v>#REF!</v>
      </c>
      <c r="M17" s="50" t="e">
        <f t="shared" si="10"/>
        <v>#REF!</v>
      </c>
      <c r="N17" s="39"/>
      <c r="O17" s="41" t="e">
        <f>Menu!$H$12-(I17+K17)</f>
        <v>#REF!</v>
      </c>
      <c r="P17" s="52" t="e">
        <f t="shared" si="11"/>
        <v>#REF!</v>
      </c>
      <c r="Q17" s="52">
        <v>70000</v>
      </c>
      <c r="R17" s="50" t="e">
        <f t="shared" si="12"/>
        <v>#REF!</v>
      </c>
      <c r="S17" s="54"/>
    </row>
    <row r="18" spans="1:19" ht="17.45" customHeight="1" x14ac:dyDescent="0.2">
      <c r="A18" s="63" t="s">
        <v>77</v>
      </c>
      <c r="B18" s="135" t="s">
        <v>24</v>
      </c>
      <c r="C18" s="135"/>
      <c r="D18" s="135"/>
      <c r="E18" s="135" t="s">
        <v>25</v>
      </c>
      <c r="F18" s="135"/>
      <c r="G18" s="62" t="e">
        <f>IF(E18=#REF!,#REF!,"Faux")</f>
        <v>#REF!</v>
      </c>
      <c r="H18" s="62" t="e">
        <f>IF(E18=#REF!,#REF!,"Faux")</f>
        <v>#REF!</v>
      </c>
      <c r="I18" s="49" t="e">
        <f t="shared" si="8"/>
        <v>#REF!</v>
      </c>
      <c r="J18" s="61" t="e">
        <f>IF(E18=#REF!,#REF!,"Faux")</f>
        <v>#REF!</v>
      </c>
      <c r="K18" s="49" t="e">
        <f t="shared" si="9"/>
        <v>#REF!</v>
      </c>
      <c r="L18" s="47" t="e">
        <f t="shared" si="13"/>
        <v>#REF!</v>
      </c>
      <c r="M18" s="49" t="e">
        <f t="shared" si="10"/>
        <v>#REF!</v>
      </c>
      <c r="N18" s="39"/>
      <c r="O18" s="38" t="e">
        <f>Menu!$H$12-(I18+K18)</f>
        <v>#REF!</v>
      </c>
      <c r="P18" s="51" t="e">
        <f t="shared" si="11"/>
        <v>#REF!</v>
      </c>
      <c r="Q18" s="51"/>
      <c r="R18" s="49" t="e">
        <f t="shared" si="12"/>
        <v>#REF!</v>
      </c>
      <c r="S18" s="53"/>
    </row>
    <row r="19" spans="1:19" ht="17.45" customHeight="1" x14ac:dyDescent="0.2">
      <c r="A19" s="64" t="s">
        <v>77</v>
      </c>
      <c r="B19" s="137" t="s">
        <v>39</v>
      </c>
      <c r="C19" s="137"/>
      <c r="D19" s="137"/>
      <c r="E19" s="137" t="s">
        <v>40</v>
      </c>
      <c r="F19" s="137"/>
      <c r="G19" s="85" t="e">
        <f>IF(E19=#REF!,#REF!,"Faux")</f>
        <v>#REF!</v>
      </c>
      <c r="H19" s="85" t="e">
        <f>IF(E19=#REF!,#REF!,"Faux")</f>
        <v>#REF!</v>
      </c>
      <c r="I19" s="50" t="e">
        <f t="shared" si="8"/>
        <v>#REF!</v>
      </c>
      <c r="J19" s="46" t="e">
        <f>IF(E19=#REF!,#REF!,"Faux")</f>
        <v>#REF!</v>
      </c>
      <c r="K19" s="50" t="e">
        <f t="shared" si="9"/>
        <v>#REF!</v>
      </c>
      <c r="L19" s="48" t="e">
        <f t="shared" si="13"/>
        <v>#REF!</v>
      </c>
      <c r="M19" s="50" t="e">
        <f t="shared" si="10"/>
        <v>#REF!</v>
      </c>
      <c r="N19" s="39"/>
      <c r="O19" s="41" t="e">
        <f>Menu!$H$12-(I19+K19)</f>
        <v>#REF!</v>
      </c>
      <c r="P19" s="52" t="e">
        <f>G19*O19</f>
        <v>#REF!</v>
      </c>
      <c r="Q19" s="52"/>
      <c r="R19" s="50" t="e">
        <f t="shared" si="12"/>
        <v>#REF!</v>
      </c>
      <c r="S19" s="54"/>
    </row>
    <row r="20" spans="1:19" ht="17.45" customHeight="1" x14ac:dyDescent="0.2">
      <c r="A20" s="63" t="s">
        <v>77</v>
      </c>
      <c r="B20" s="135" t="s">
        <v>86</v>
      </c>
      <c r="C20" s="135"/>
      <c r="D20" s="135"/>
      <c r="E20" s="135" t="s">
        <v>87</v>
      </c>
      <c r="F20" s="135"/>
      <c r="G20" s="62" t="e">
        <f>IF(E20=#REF!,#REF!,"Faux")</f>
        <v>#REF!</v>
      </c>
      <c r="H20" s="62" t="e">
        <f>IF(E20=#REF!,#REF!,"Faux")</f>
        <v>#REF!</v>
      </c>
      <c r="I20" s="49" t="e">
        <f t="shared" si="8"/>
        <v>#REF!</v>
      </c>
      <c r="J20" s="61" t="e">
        <f>IF(E20=#REF!,#REF!,"Faux")</f>
        <v>#REF!</v>
      </c>
      <c r="K20" s="49" t="e">
        <f t="shared" si="9"/>
        <v>#REF!</v>
      </c>
      <c r="L20" s="47" t="e">
        <f t="shared" si="13"/>
        <v>#REF!</v>
      </c>
      <c r="M20" s="49" t="e">
        <f t="shared" si="10"/>
        <v>#REF!</v>
      </c>
      <c r="N20" s="39"/>
      <c r="O20" s="38" t="e">
        <f>Menu!$H$12-(I20+K20)</f>
        <v>#REF!</v>
      </c>
      <c r="P20" s="51" t="e">
        <f t="shared" si="11"/>
        <v>#REF!</v>
      </c>
      <c r="Q20" s="51"/>
      <c r="R20" s="49" t="e">
        <f t="shared" si="12"/>
        <v>#REF!</v>
      </c>
      <c r="S20" s="53"/>
    </row>
    <row r="21" spans="1:19" ht="17.45" customHeight="1" x14ac:dyDescent="0.2">
      <c r="A21" s="64" t="s">
        <v>77</v>
      </c>
      <c r="B21" s="137" t="s">
        <v>88</v>
      </c>
      <c r="C21" s="137"/>
      <c r="D21" s="137"/>
      <c r="E21" s="137" t="s">
        <v>89</v>
      </c>
      <c r="F21" s="137"/>
      <c r="G21" s="85" t="e">
        <f>IF(E21=#REF!,#REF!,"Faux")</f>
        <v>#REF!</v>
      </c>
      <c r="H21" s="85" t="e">
        <f>IF(E21=#REF!,#REF!,"Faux")</f>
        <v>#REF!</v>
      </c>
      <c r="I21" s="50" t="e">
        <f t="shared" si="8"/>
        <v>#REF!</v>
      </c>
      <c r="J21" s="46" t="e">
        <f>IF(E21=#REF!,#REF!,"Faux")</f>
        <v>#REF!</v>
      </c>
      <c r="K21" s="50" t="e">
        <f t="shared" si="9"/>
        <v>#REF!</v>
      </c>
      <c r="L21" s="48" t="e">
        <f t="shared" si="13"/>
        <v>#REF!</v>
      </c>
      <c r="M21" s="50" t="e">
        <f t="shared" si="10"/>
        <v>#REF!</v>
      </c>
      <c r="N21" s="39"/>
      <c r="O21" s="41" t="e">
        <f>Menu!$H$12-(I21+K21)</f>
        <v>#REF!</v>
      </c>
      <c r="P21" s="52" t="e">
        <f t="shared" si="11"/>
        <v>#REF!</v>
      </c>
      <c r="Q21" s="52"/>
      <c r="R21" s="50" t="e">
        <f t="shared" si="12"/>
        <v>#REF!</v>
      </c>
      <c r="S21" s="54"/>
    </row>
    <row r="22" spans="1:19" ht="17.45" customHeight="1" x14ac:dyDescent="0.2">
      <c r="A22" s="63" t="s">
        <v>77</v>
      </c>
      <c r="B22" s="135" t="s">
        <v>90</v>
      </c>
      <c r="C22" s="135"/>
      <c r="D22" s="135"/>
      <c r="E22" s="135" t="s">
        <v>91</v>
      </c>
      <c r="F22" s="135"/>
      <c r="G22" s="62" t="e">
        <f>IF(E22=#REF!,#REF!,"Faux")</f>
        <v>#REF!</v>
      </c>
      <c r="H22" s="62" t="e">
        <f>IF(E22=#REF!,#REF!,"Faux")</f>
        <v>#REF!</v>
      </c>
      <c r="I22" s="49" t="e">
        <f t="shared" si="8"/>
        <v>#REF!</v>
      </c>
      <c r="J22" s="61" t="e">
        <f>IF(E22=#REF!,#REF!,"Faux")</f>
        <v>#REF!</v>
      </c>
      <c r="K22" s="49" t="e">
        <f t="shared" si="9"/>
        <v>#REF!</v>
      </c>
      <c r="L22" s="47" t="e">
        <f t="shared" si="13"/>
        <v>#REF!</v>
      </c>
      <c r="M22" s="49" t="e">
        <f t="shared" si="10"/>
        <v>#REF!</v>
      </c>
      <c r="N22" s="39"/>
      <c r="O22" s="38" t="e">
        <f>Menu!$H$12-(I22+K22)</f>
        <v>#REF!</v>
      </c>
      <c r="P22" s="51" t="e">
        <f t="shared" si="11"/>
        <v>#REF!</v>
      </c>
      <c r="Q22" s="51">
        <v>23000</v>
      </c>
      <c r="R22" s="49" t="e">
        <f t="shared" si="12"/>
        <v>#REF!</v>
      </c>
      <c r="S22" s="53"/>
    </row>
    <row r="23" spans="1:19" ht="17.45" customHeight="1" x14ac:dyDescent="0.2">
      <c r="A23" s="64" t="s">
        <v>77</v>
      </c>
      <c r="B23" s="137" t="s">
        <v>92</v>
      </c>
      <c r="C23" s="137"/>
      <c r="D23" s="137"/>
      <c r="E23" s="137" t="s">
        <v>93</v>
      </c>
      <c r="F23" s="137"/>
      <c r="G23" s="85" t="e">
        <f>IF(E23=#REF!,#REF!,"Faux")</f>
        <v>#REF!</v>
      </c>
      <c r="H23" s="85" t="e">
        <f>IF(E23=#REF!,#REF!,"Faux")</f>
        <v>#REF!</v>
      </c>
      <c r="I23" s="50" t="e">
        <f t="shared" si="8"/>
        <v>#REF!</v>
      </c>
      <c r="J23" s="46" t="e">
        <f>IF(E23=#REF!,#REF!,"Faux")</f>
        <v>#REF!</v>
      </c>
      <c r="K23" s="50" t="e">
        <f t="shared" si="9"/>
        <v>#REF!</v>
      </c>
      <c r="L23" s="48" t="e">
        <f t="shared" si="13"/>
        <v>#REF!</v>
      </c>
      <c r="M23" s="50" t="e">
        <f t="shared" si="10"/>
        <v>#REF!</v>
      </c>
      <c r="N23" s="39"/>
      <c r="O23" s="41" t="e">
        <f>Menu!$H$12-(I23+K23)</f>
        <v>#REF!</v>
      </c>
      <c r="P23" s="52" t="e">
        <f t="shared" si="11"/>
        <v>#REF!</v>
      </c>
      <c r="Q23" s="52"/>
      <c r="R23" s="50" t="e">
        <f t="shared" si="12"/>
        <v>#REF!</v>
      </c>
      <c r="S23" s="54"/>
    </row>
    <row r="24" spans="1:19" ht="17.45" customHeight="1" x14ac:dyDescent="0.2">
      <c r="A24" s="63" t="s">
        <v>77</v>
      </c>
      <c r="B24" s="135" t="s">
        <v>94</v>
      </c>
      <c r="C24" s="135"/>
      <c r="D24" s="135"/>
      <c r="E24" s="135" t="s">
        <v>95</v>
      </c>
      <c r="F24" s="135"/>
      <c r="G24" s="62" t="e">
        <f>IF(E24=#REF!,#REF!,"Faux")</f>
        <v>#REF!</v>
      </c>
      <c r="H24" s="62" t="e">
        <f>IF(E24=#REF!,#REF!,"Faux")</f>
        <v>#REF!</v>
      </c>
      <c r="I24" s="49" t="e">
        <f t="shared" si="8"/>
        <v>#REF!</v>
      </c>
      <c r="J24" s="61" t="e">
        <f>IF(E24=#REF!,#REF!,"Faux")</f>
        <v>#REF!</v>
      </c>
      <c r="K24" s="49" t="e">
        <f t="shared" si="9"/>
        <v>#REF!</v>
      </c>
      <c r="L24" s="47" t="e">
        <f t="shared" si="13"/>
        <v>#REF!</v>
      </c>
      <c r="M24" s="49" t="e">
        <f t="shared" si="10"/>
        <v>#REF!</v>
      </c>
      <c r="N24" s="39"/>
      <c r="O24" s="38" t="e">
        <f>Menu!$H$12-(I24+K24)</f>
        <v>#REF!</v>
      </c>
      <c r="P24" s="51" t="e">
        <f>G24*O24</f>
        <v>#REF!</v>
      </c>
      <c r="Q24" s="51"/>
      <c r="R24" s="49" t="e">
        <f t="shared" si="12"/>
        <v>#REF!</v>
      </c>
      <c r="S24" s="53"/>
    </row>
    <row r="25" spans="1:19" ht="17.45" customHeight="1" x14ac:dyDescent="0.2">
      <c r="A25" s="64" t="s">
        <v>77</v>
      </c>
      <c r="B25" s="137" t="s">
        <v>50</v>
      </c>
      <c r="C25" s="137"/>
      <c r="D25" s="137"/>
      <c r="E25" s="137" t="s">
        <v>51</v>
      </c>
      <c r="F25" s="137"/>
      <c r="G25" s="85" t="e">
        <f>IF(E25=#REF!,#REF!,"Faux")</f>
        <v>#REF!</v>
      </c>
      <c r="H25" s="85" t="e">
        <f>IF(E25=#REF!,#REF!,"Faux")</f>
        <v>#REF!</v>
      </c>
      <c r="I25" s="50" t="e">
        <f t="shared" si="8"/>
        <v>#REF!</v>
      </c>
      <c r="J25" s="46" t="e">
        <f>IF(E25=#REF!,#REF!,"Faux")</f>
        <v>#REF!</v>
      </c>
      <c r="K25" s="50" t="e">
        <f t="shared" si="9"/>
        <v>#REF!</v>
      </c>
      <c r="L25" s="48" t="e">
        <f t="shared" si="13"/>
        <v>#REF!</v>
      </c>
      <c r="M25" s="50" t="e">
        <f t="shared" si="10"/>
        <v>#REF!</v>
      </c>
      <c r="N25" s="39"/>
      <c r="O25" s="41" t="e">
        <f>Menu!$H$12-(I25+K25)</f>
        <v>#REF!</v>
      </c>
      <c r="P25" s="52" t="e">
        <f t="shared" si="11"/>
        <v>#REF!</v>
      </c>
      <c r="Q25" s="52"/>
      <c r="R25" s="50" t="e">
        <f t="shared" si="12"/>
        <v>#REF!</v>
      </c>
      <c r="S25" s="54"/>
    </row>
    <row r="26" spans="1:19" ht="17.45" customHeight="1" x14ac:dyDescent="0.2">
      <c r="A26" s="63" t="s">
        <v>77</v>
      </c>
      <c r="B26" s="135" t="s">
        <v>96</v>
      </c>
      <c r="C26" s="135"/>
      <c r="D26" s="135"/>
      <c r="E26" s="135" t="s">
        <v>97</v>
      </c>
      <c r="F26" s="135"/>
      <c r="G26" s="62" t="e">
        <f>IF(E26=#REF!,#REF!,"Faux")</f>
        <v>#REF!</v>
      </c>
      <c r="H26" s="62" t="e">
        <f>IF(E26=#REF!,#REF!,"Faux")</f>
        <v>#REF!</v>
      </c>
      <c r="I26" s="49" t="e">
        <f t="shared" si="8"/>
        <v>#REF!</v>
      </c>
      <c r="J26" s="61" t="e">
        <f>IF(E26=#REF!,#REF!,"Faux")</f>
        <v>#REF!</v>
      </c>
      <c r="K26" s="49" t="e">
        <f t="shared" si="9"/>
        <v>#REF!</v>
      </c>
      <c r="L26" s="47" t="e">
        <f t="shared" si="13"/>
        <v>#REF!</v>
      </c>
      <c r="M26" s="49" t="e">
        <f t="shared" si="10"/>
        <v>#REF!</v>
      </c>
      <c r="N26" s="39"/>
      <c r="O26" s="38" t="e">
        <f>Menu!$H$12-(I26+K26)</f>
        <v>#REF!</v>
      </c>
      <c r="P26" s="51" t="e">
        <f t="shared" si="11"/>
        <v>#REF!</v>
      </c>
      <c r="Q26" s="51">
        <v>22000</v>
      </c>
      <c r="R26" s="49" t="e">
        <f t="shared" si="12"/>
        <v>#REF!</v>
      </c>
      <c r="S26" s="53"/>
    </row>
    <row r="27" spans="1:19" ht="17.45" customHeight="1" x14ac:dyDescent="0.2">
      <c r="A27" s="64" t="s">
        <v>77</v>
      </c>
      <c r="B27" s="137" t="s">
        <v>98</v>
      </c>
      <c r="C27" s="137"/>
      <c r="D27" s="137"/>
      <c r="E27" s="137" t="s">
        <v>99</v>
      </c>
      <c r="F27" s="137"/>
      <c r="G27" s="85" t="e">
        <f>IF(E27=#REF!,#REF!,"Faux")</f>
        <v>#REF!</v>
      </c>
      <c r="H27" s="85" t="e">
        <f>IF(E27=#REF!,#REF!,"Faux")</f>
        <v>#REF!</v>
      </c>
      <c r="I27" s="50" t="e">
        <f t="shared" si="8"/>
        <v>#REF!</v>
      </c>
      <c r="J27" s="46" t="e">
        <f>IF(E27=#REF!,#REF!,"Faux")</f>
        <v>#REF!</v>
      </c>
      <c r="K27" s="50" t="e">
        <f t="shared" si="9"/>
        <v>#REF!</v>
      </c>
      <c r="L27" s="48" t="e">
        <f t="shared" si="13"/>
        <v>#REF!</v>
      </c>
      <c r="M27" s="50" t="e">
        <f t="shared" si="10"/>
        <v>#REF!</v>
      </c>
      <c r="N27" s="39"/>
      <c r="O27" s="41" t="e">
        <f>Menu!$H$12-(I27+K27)</f>
        <v>#REF!</v>
      </c>
      <c r="P27" s="52" t="e">
        <f t="shared" si="11"/>
        <v>#REF!</v>
      </c>
      <c r="Q27" s="52"/>
      <c r="R27" s="50" t="e">
        <f t="shared" si="12"/>
        <v>#REF!</v>
      </c>
      <c r="S27" s="54"/>
    </row>
    <row r="28" spans="1:19" ht="17.45" customHeight="1" x14ac:dyDescent="0.2">
      <c r="A28" s="63" t="s">
        <v>77</v>
      </c>
      <c r="B28" s="135" t="s">
        <v>100</v>
      </c>
      <c r="C28" s="135"/>
      <c r="D28" s="135"/>
      <c r="E28" s="135" t="s">
        <v>101</v>
      </c>
      <c r="F28" s="135"/>
      <c r="G28" s="62" t="e">
        <f>IF(E28=#REF!,#REF!,"Faux")</f>
        <v>#REF!</v>
      </c>
      <c r="H28" s="62" t="e">
        <f>IF(E28=#REF!,#REF!,"Faux")</f>
        <v>#REF!</v>
      </c>
      <c r="I28" s="49" t="e">
        <f t="shared" si="8"/>
        <v>#REF!</v>
      </c>
      <c r="J28" s="61" t="e">
        <f>IF(E28=#REF!,#REF!,"Faux")</f>
        <v>#REF!</v>
      </c>
      <c r="K28" s="49" t="e">
        <f t="shared" si="9"/>
        <v>#REF!</v>
      </c>
      <c r="L28" s="47" t="e">
        <f t="shared" si="13"/>
        <v>#REF!</v>
      </c>
      <c r="M28" s="49" t="e">
        <f t="shared" si="10"/>
        <v>#REF!</v>
      </c>
      <c r="N28" s="39"/>
      <c r="O28" s="38" t="e">
        <f>Menu!$H$12-(I28+K28)</f>
        <v>#REF!</v>
      </c>
      <c r="P28" s="51" t="e">
        <f t="shared" si="11"/>
        <v>#REF!</v>
      </c>
      <c r="Q28" s="51"/>
      <c r="R28" s="49" t="e">
        <f t="shared" si="12"/>
        <v>#REF!</v>
      </c>
      <c r="S28" s="53"/>
    </row>
    <row r="29" spans="1:19" ht="17.45" customHeight="1" x14ac:dyDescent="0.2">
      <c r="A29" s="64" t="s">
        <v>77</v>
      </c>
      <c r="B29" s="137" t="s">
        <v>102</v>
      </c>
      <c r="C29" s="137"/>
      <c r="D29" s="137"/>
      <c r="E29" s="137" t="s">
        <v>103</v>
      </c>
      <c r="F29" s="137"/>
      <c r="G29" s="85" t="e">
        <f>IF(E29=#REF!,#REF!,"Faux")</f>
        <v>#REF!</v>
      </c>
      <c r="H29" s="85" t="e">
        <f>IF(E29=#REF!,#REF!,"Faux")</f>
        <v>#REF!</v>
      </c>
      <c r="I29" s="50" t="e">
        <f t="shared" si="8"/>
        <v>#REF!</v>
      </c>
      <c r="J29" s="46" t="e">
        <f>IF(E29=#REF!,#REF!,"Faux")</f>
        <v>#REF!</v>
      </c>
      <c r="K29" s="50" t="e">
        <f t="shared" si="9"/>
        <v>#REF!</v>
      </c>
      <c r="L29" s="48" t="e">
        <f t="shared" si="13"/>
        <v>#REF!</v>
      </c>
      <c r="M29" s="50" t="e">
        <f t="shared" si="10"/>
        <v>#REF!</v>
      </c>
      <c r="N29" s="39"/>
      <c r="O29" s="41" t="e">
        <f>Menu!$H$12-(I29+K29)</f>
        <v>#REF!</v>
      </c>
      <c r="P29" s="52" t="e">
        <f t="shared" si="11"/>
        <v>#REF!</v>
      </c>
      <c r="Q29" s="52"/>
      <c r="R29" s="50" t="e">
        <f t="shared" si="12"/>
        <v>#REF!</v>
      </c>
      <c r="S29" s="54"/>
    </row>
    <row r="30" spans="1:19" ht="17.850000000000001" customHeight="1" x14ac:dyDescent="0.2">
      <c r="A30" s="63" t="s">
        <v>77</v>
      </c>
      <c r="B30" s="135" t="s">
        <v>104</v>
      </c>
      <c r="C30" s="135"/>
      <c r="D30" s="135"/>
      <c r="E30" s="135" t="s">
        <v>105</v>
      </c>
      <c r="F30" s="135"/>
      <c r="G30" s="62" t="e">
        <f>IF(E30=#REF!,#REF!,"Faux")</f>
        <v>#REF!</v>
      </c>
      <c r="H30" s="62" t="e">
        <f>IF(E30=#REF!,#REF!,"Faux")</f>
        <v>#REF!</v>
      </c>
      <c r="I30" s="49" t="e">
        <f t="shared" si="8"/>
        <v>#REF!</v>
      </c>
      <c r="J30" s="61" t="e">
        <f>IF(E30=#REF!,#REF!,"Faux")</f>
        <v>#REF!</v>
      </c>
      <c r="K30" s="49" t="e">
        <f t="shared" si="9"/>
        <v>#REF!</v>
      </c>
      <c r="L30" s="47" t="e">
        <f t="shared" si="13"/>
        <v>#REF!</v>
      </c>
      <c r="M30" s="49" t="e">
        <f t="shared" si="10"/>
        <v>#REF!</v>
      </c>
      <c r="N30" s="39"/>
      <c r="O30" s="38" t="e">
        <f>Menu!$H$12-(I30+K30)</f>
        <v>#REF!</v>
      </c>
      <c r="P30" s="51" t="e">
        <f t="shared" si="11"/>
        <v>#REF!</v>
      </c>
      <c r="Q30" s="51"/>
      <c r="R30" s="49" t="e">
        <f t="shared" si="12"/>
        <v>#REF!</v>
      </c>
      <c r="S30" s="53"/>
    </row>
    <row r="31" spans="1:19" s="13" customFormat="1" ht="17.25" customHeight="1" x14ac:dyDescent="0.2">
      <c r="A31" s="14"/>
      <c r="B31" s="138"/>
      <c r="C31" s="138"/>
      <c r="D31" s="138"/>
      <c r="E31" s="139" t="s">
        <v>4</v>
      </c>
      <c r="F31" s="139"/>
      <c r="G31" s="60" t="e">
        <f>SUM(G10:G30)</f>
        <v>#REF!</v>
      </c>
      <c r="H31" s="60" t="e">
        <f>SUM(H10:H30)</f>
        <v>#REF!</v>
      </c>
      <c r="I31" s="1" t="e">
        <f>(H31/G31)</f>
        <v>#REF!</v>
      </c>
      <c r="J31" s="59" t="e">
        <f>SUM(J10:J30)</f>
        <v>#REF!</v>
      </c>
      <c r="K31" s="1" t="e">
        <f>J31/G31</f>
        <v>#REF!</v>
      </c>
      <c r="L31" s="59" t="e">
        <f>SUM(L10:L30)</f>
        <v>#REF!</v>
      </c>
      <c r="M31" s="32" t="e">
        <f>L31/G31</f>
        <v>#REF!</v>
      </c>
      <c r="N31" s="44"/>
      <c r="O31" s="33" t="e">
        <f>Menu!$H$12-(I31+K31)</f>
        <v>#REF!</v>
      </c>
      <c r="P31" s="34" t="e">
        <f t="shared" ref="P31" si="14">G31*O31</f>
        <v>#REF!</v>
      </c>
      <c r="Q31" s="60">
        <f>SUM(Q10:Q30)</f>
        <v>866000</v>
      </c>
      <c r="R31" s="36" t="e">
        <f t="shared" si="12"/>
        <v>#REF!</v>
      </c>
      <c r="S31" s="9"/>
    </row>
    <row r="32" spans="1:19" ht="11.45" customHeight="1" x14ac:dyDescent="0.2">
      <c r="A32" s="114" t="s">
        <v>106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3"/>
    </row>
    <row r="33" spans="1:19" s="13" customFormat="1" ht="11.45" customHeight="1" x14ac:dyDescent="0.2">
      <c r="A33" s="10" t="s">
        <v>12</v>
      </c>
      <c r="B33" s="134" t="s">
        <v>13</v>
      </c>
      <c r="C33" s="134"/>
      <c r="D33" s="134"/>
      <c r="E33" s="134" t="s">
        <v>14</v>
      </c>
      <c r="F33" s="134"/>
      <c r="G33" s="9" t="s">
        <v>15</v>
      </c>
      <c r="H33" s="9" t="s">
        <v>16</v>
      </c>
      <c r="I33" s="9" t="s">
        <v>17</v>
      </c>
      <c r="J33" s="9" t="s">
        <v>18</v>
      </c>
      <c r="K33" s="9" t="s">
        <v>17</v>
      </c>
      <c r="L33" s="9" t="s">
        <v>19</v>
      </c>
      <c r="M33" s="9" t="s">
        <v>17</v>
      </c>
      <c r="N33" s="30"/>
      <c r="O33" s="22" t="s">
        <v>29</v>
      </c>
      <c r="P33" s="22" t="s">
        <v>30</v>
      </c>
      <c r="Q33" s="22" t="s">
        <v>68</v>
      </c>
      <c r="R33" s="22" t="s">
        <v>17</v>
      </c>
      <c r="S33" s="22" t="s">
        <v>22</v>
      </c>
    </row>
    <row r="34" spans="1:19" ht="17.45" customHeight="1" x14ac:dyDescent="0.2">
      <c r="A34" s="63" t="s">
        <v>107</v>
      </c>
      <c r="B34" s="135" t="s">
        <v>108</v>
      </c>
      <c r="C34" s="135"/>
      <c r="D34" s="135"/>
      <c r="E34" s="135" t="s">
        <v>109</v>
      </c>
      <c r="F34" s="135"/>
      <c r="G34" s="62" t="e">
        <f>IF(E34=#REF!,#REF!,"Faux")</f>
        <v>#REF!</v>
      </c>
      <c r="H34" s="62" t="e">
        <f>IF(E34=#REF!,#REF!,"Faux")</f>
        <v>#REF!</v>
      </c>
      <c r="I34" s="49" t="e">
        <f t="shared" ref="I34" si="15">(H34/G34)</f>
        <v>#REF!</v>
      </c>
      <c r="J34" s="61" t="e">
        <f>IF(E34=#REF!,#REF!,"Faux")</f>
        <v>#REF!</v>
      </c>
      <c r="K34" s="49" t="e">
        <f t="shared" ref="K34" si="16">J34/G34</f>
        <v>#REF!</v>
      </c>
      <c r="L34" s="47" t="e">
        <f>G34-H34-J34</f>
        <v>#REF!</v>
      </c>
      <c r="M34" s="49" t="e">
        <f t="shared" ref="M34" si="17">L34/G34</f>
        <v>#REF!</v>
      </c>
      <c r="N34" s="65"/>
      <c r="O34" s="38" t="e">
        <f>Menu!$H$12-(I34+K34)</f>
        <v>#REF!</v>
      </c>
      <c r="P34" s="51" t="e">
        <f t="shared" ref="P34" si="18">G34*O34</f>
        <v>#REF!</v>
      </c>
      <c r="Q34" s="51"/>
      <c r="R34" s="49" t="e">
        <f t="shared" ref="R34:R35" si="19">Q34/G34</f>
        <v>#REF!</v>
      </c>
      <c r="S34" s="68"/>
    </row>
    <row r="35" spans="1:19" s="8" customFormat="1" x14ac:dyDescent="0.2">
      <c r="A35" s="17"/>
      <c r="B35" s="136"/>
      <c r="C35" s="136"/>
      <c r="D35" s="140" t="s">
        <v>72</v>
      </c>
      <c r="E35" s="140"/>
      <c r="F35" s="140"/>
      <c r="G35" s="60" t="e">
        <f>SUM(G34)</f>
        <v>#REF!</v>
      </c>
      <c r="H35" s="60" t="e">
        <f>SUM(H34)</f>
        <v>#REF!</v>
      </c>
      <c r="I35" s="1" t="e">
        <f>(H35/G35)</f>
        <v>#REF!</v>
      </c>
      <c r="J35" s="59" t="e">
        <f>SUM(J34)</f>
        <v>#REF!</v>
      </c>
      <c r="K35" s="1" t="e">
        <f>J35/G35</f>
        <v>#REF!</v>
      </c>
      <c r="L35" s="60" t="e">
        <f>SUM(L34)</f>
        <v>#REF!</v>
      </c>
      <c r="M35" s="32" t="e">
        <f>L35/G35</f>
        <v>#REF!</v>
      </c>
      <c r="N35" s="30"/>
      <c r="O35" s="33" t="e">
        <f>Menu!$H$12-(I35+K35)</f>
        <v>#REF!</v>
      </c>
      <c r="P35" s="34" t="e">
        <f t="shared" ref="P35:P36" si="20">G35*O35</f>
        <v>#REF!</v>
      </c>
      <c r="Q35" s="60">
        <f>SUM(Q34)</f>
        <v>0</v>
      </c>
      <c r="R35" s="36" t="e">
        <f t="shared" si="19"/>
        <v>#REF!</v>
      </c>
      <c r="S35" s="9"/>
    </row>
    <row r="36" spans="1:19" s="8" customFormat="1" ht="13.5" customHeight="1" x14ac:dyDescent="0.2">
      <c r="A36" s="17"/>
      <c r="B36" s="136"/>
      <c r="C36" s="136"/>
      <c r="D36" s="66"/>
      <c r="E36" s="66"/>
      <c r="F36" s="58" t="s">
        <v>73</v>
      </c>
      <c r="G36" s="60" t="e">
        <f>+G35+G31+G7+'Table 2'!D14:D14+'Table 2'!D18:D18+'Table 2'!D25:D25+'Table 2'!D32:D32</f>
        <v>#REF!</v>
      </c>
      <c r="H36" s="60" t="e">
        <f>+H35+H31+H7+'Table 2'!E32:E32+'Table 2'!E25:E25+'Table 2'!E18:E18+'Table 2'!E14:E14</f>
        <v>#REF!</v>
      </c>
      <c r="I36" s="1" t="e">
        <f>(H36/G36)</f>
        <v>#REF!</v>
      </c>
      <c r="J36" s="59" t="e">
        <f>+J35+J31+J7+'Table 2'!G14+'Table 2'!G18+'Table 2'!G25+'Table 2'!G32</f>
        <v>#REF!</v>
      </c>
      <c r="K36" s="1" t="e">
        <f>J36/G36</f>
        <v>#REF!</v>
      </c>
      <c r="L36" s="60" t="e">
        <f>+'Table 3'!L35+'Table 3'!L31+'Table 3'!L7+'Table 2'!I32+'Table 2'!I25+'Table 2'!I18+'Table 2'!I14</f>
        <v>#REF!</v>
      </c>
      <c r="M36" s="32" t="e">
        <f>L36/G36</f>
        <v>#REF!</v>
      </c>
      <c r="N36" s="30"/>
      <c r="O36" s="33" t="e">
        <f>Menu!$H$12-(I36+K36)</f>
        <v>#REF!</v>
      </c>
      <c r="P36" s="34" t="e">
        <f t="shared" si="20"/>
        <v>#REF!</v>
      </c>
      <c r="Q36" s="60">
        <f>+Q35+Q31+Q7+'Table 2'!N32+'Table 2'!N25+'Table 2'!N18+'Table 2'!N14</f>
        <v>997000</v>
      </c>
      <c r="R36" s="36" t="e">
        <f>Q36/G36</f>
        <v>#REF!</v>
      </c>
      <c r="S36" s="9"/>
    </row>
    <row r="38" spans="1:19" x14ac:dyDescent="0.2">
      <c r="G38" s="12"/>
    </row>
  </sheetData>
  <mergeCells count="64">
    <mergeCell ref="B36:C36"/>
    <mergeCell ref="D35:F35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E26:F26"/>
    <mergeCell ref="B27:D27"/>
    <mergeCell ref="E27:F27"/>
    <mergeCell ref="B28:D28"/>
    <mergeCell ref="B21:D21"/>
    <mergeCell ref="E21:F21"/>
    <mergeCell ref="B22:D22"/>
    <mergeCell ref="E22:F22"/>
    <mergeCell ref="E28:F28"/>
    <mergeCell ref="B23:D23"/>
    <mergeCell ref="E23:F23"/>
    <mergeCell ref="B24:D24"/>
    <mergeCell ref="E24:F24"/>
    <mergeCell ref="B25:D25"/>
    <mergeCell ref="E25:F25"/>
    <mergeCell ref="E33:F33"/>
    <mergeCell ref="B34:D34"/>
    <mergeCell ref="E34:F34"/>
    <mergeCell ref="B35:C35"/>
    <mergeCell ref="B2:D2"/>
    <mergeCell ref="E2:F2"/>
    <mergeCell ref="B9:D9"/>
    <mergeCell ref="E9:F9"/>
    <mergeCell ref="B33:D33"/>
    <mergeCell ref="B29:D29"/>
    <mergeCell ref="E29:F29"/>
    <mergeCell ref="B30:D30"/>
    <mergeCell ref="E30:F30"/>
    <mergeCell ref="B31:D31"/>
    <mergeCell ref="E31:F31"/>
    <mergeCell ref="B26:D26"/>
  </mergeCells>
  <conditionalFormatting sqref="O3:P7">
    <cfRule type="cellIs" dxfId="35" priority="5" operator="greaterThan">
      <formula>0</formula>
    </cfRule>
    <cfRule type="cellIs" dxfId="34" priority="6" operator="lessThan">
      <formula>0</formula>
    </cfRule>
  </conditionalFormatting>
  <conditionalFormatting sqref="O10:P31">
    <cfRule type="cellIs" dxfId="33" priority="3" operator="greaterThan">
      <formula>0</formula>
    </cfRule>
    <cfRule type="cellIs" dxfId="32" priority="4" operator="lessThan">
      <formula>0</formula>
    </cfRule>
  </conditionalFormatting>
  <conditionalFormatting sqref="O34:P36">
    <cfRule type="cellIs" dxfId="31" priority="1" operator="greaterThan">
      <formula>0</formula>
    </cfRule>
    <cfRule type="cellIs" dxfId="30" priority="2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ED"/>
  </sheetPr>
  <dimension ref="A1:P43"/>
  <sheetViews>
    <sheetView topLeftCell="A22" zoomScale="85" zoomScaleNormal="85" workbookViewId="0">
      <selection activeCell="E46" sqref="E46"/>
    </sheetView>
  </sheetViews>
  <sheetFormatPr baseColWidth="10" defaultColWidth="9.33203125" defaultRowHeight="13.5" x14ac:dyDescent="0.2"/>
  <cols>
    <col min="1" max="1" width="8.83203125" style="3" customWidth="1"/>
    <col min="2" max="2" width="15" style="3" customWidth="1"/>
    <col min="3" max="3" width="43.6640625" style="3" bestFit="1" customWidth="1"/>
    <col min="4" max="4" width="14.83203125" style="3" customWidth="1"/>
    <col min="5" max="5" width="12.6640625" style="3" customWidth="1"/>
    <col min="6" max="6" width="7" style="3" bestFit="1" customWidth="1"/>
    <col min="7" max="7" width="7.5" style="3" customWidth="1"/>
    <col min="8" max="8" width="6" style="3" bestFit="1" customWidth="1"/>
    <col min="9" max="9" width="11.33203125" style="3" customWidth="1"/>
    <col min="10" max="10" width="8" style="3" bestFit="1" customWidth="1"/>
    <col min="11" max="11" width="1.5" style="3" customWidth="1"/>
    <col min="12" max="14" width="14.5" style="3" customWidth="1"/>
    <col min="15" max="15" width="6" style="3" bestFit="1" customWidth="1"/>
    <col min="16" max="16" width="33.33203125" style="3" customWidth="1"/>
    <col min="17" max="16384" width="9.33203125" style="3"/>
  </cols>
  <sheetData>
    <row r="1" spans="1:16" ht="21" x14ac:dyDescent="0.2">
      <c r="A1" s="143" t="s">
        <v>71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</row>
    <row r="2" spans="1:16" ht="11.45" customHeight="1" x14ac:dyDescent="0.2">
      <c r="A2" s="111" t="s">
        <v>113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</row>
    <row r="3" spans="1:16" s="8" customFormat="1" ht="27" x14ac:dyDescent="0.2">
      <c r="A3" s="9" t="s">
        <v>12</v>
      </c>
      <c r="B3" s="9" t="s">
        <v>13</v>
      </c>
      <c r="C3" s="9" t="s">
        <v>69</v>
      </c>
      <c r="D3" s="9" t="s">
        <v>15</v>
      </c>
      <c r="E3" s="9" t="s">
        <v>16</v>
      </c>
      <c r="F3" s="9" t="s">
        <v>17</v>
      </c>
      <c r="G3" s="9" t="s">
        <v>18</v>
      </c>
      <c r="H3" s="9" t="s">
        <v>17</v>
      </c>
      <c r="I3" s="9" t="s">
        <v>19</v>
      </c>
      <c r="J3" s="9" t="s">
        <v>17</v>
      </c>
      <c r="K3" s="30"/>
      <c r="L3" s="22" t="s">
        <v>29</v>
      </c>
      <c r="M3" s="22" t="s">
        <v>30</v>
      </c>
      <c r="N3" s="22" t="s">
        <v>68</v>
      </c>
      <c r="O3" s="22" t="s">
        <v>17</v>
      </c>
      <c r="P3" s="22" t="s">
        <v>22</v>
      </c>
    </row>
    <row r="4" spans="1:16" ht="17.45" customHeight="1" x14ac:dyDescent="0.2">
      <c r="A4" s="37" t="s">
        <v>114</v>
      </c>
      <c r="B4" s="37" t="s">
        <v>115</v>
      </c>
      <c r="C4" s="37" t="s">
        <v>116</v>
      </c>
      <c r="D4" s="62" t="e">
        <f>IF(C4=#REF!,#REF!,"Faux")</f>
        <v>#REF!</v>
      </c>
      <c r="E4" s="62" t="e">
        <f>IF(C4=#REF!,#REF!,"Faux")</f>
        <v>#REF!</v>
      </c>
      <c r="F4" s="49" t="e">
        <f>(E4/D4)</f>
        <v>#REF!</v>
      </c>
      <c r="G4" s="61" t="e">
        <f>IF(C4=#REF!,#REF!,"Faux")</f>
        <v>#REF!</v>
      </c>
      <c r="H4" s="49" t="e">
        <f>G4/D4</f>
        <v>#REF!</v>
      </c>
      <c r="I4" s="47" t="e">
        <f>D4-E4-G4</f>
        <v>#REF!</v>
      </c>
      <c r="J4" s="49" t="e">
        <f>I4/D4</f>
        <v>#REF!</v>
      </c>
      <c r="K4" s="39"/>
      <c r="L4" s="38" t="e">
        <f>Menu!$H$12-(F4+H4)</f>
        <v>#REF!</v>
      </c>
      <c r="M4" s="51" t="e">
        <f>D4*L4</f>
        <v>#REF!</v>
      </c>
      <c r="N4" s="51">
        <v>19000</v>
      </c>
      <c r="O4" s="49" t="e">
        <f>N4/D4</f>
        <v>#REF!</v>
      </c>
      <c r="P4" s="53"/>
    </row>
    <row r="5" spans="1:16" ht="17.45" customHeight="1" x14ac:dyDescent="0.2">
      <c r="A5" s="40" t="s">
        <v>114</v>
      </c>
      <c r="B5" s="40" t="s">
        <v>117</v>
      </c>
      <c r="C5" s="40" t="s">
        <v>118</v>
      </c>
      <c r="D5" s="85" t="e">
        <f>IF(C5=#REF!,#REF!,"Faux")</f>
        <v>#REF!</v>
      </c>
      <c r="E5" s="85" t="e">
        <f>IF(C5=#REF!,#REF!,"Faux")</f>
        <v>#REF!</v>
      </c>
      <c r="F5" s="50" t="e">
        <f t="shared" ref="F5:F10" si="0">(E5/D5)</f>
        <v>#REF!</v>
      </c>
      <c r="G5" s="46" t="e">
        <f>IF(C5=#REF!,#REF!,"Faux")</f>
        <v>#REF!</v>
      </c>
      <c r="H5" s="50" t="e">
        <f t="shared" ref="H5:H10" si="1">G5/D5</f>
        <v>#REF!</v>
      </c>
      <c r="I5" s="48" t="e">
        <f t="shared" ref="I5:I10" si="2">D5-E5-G5</f>
        <v>#REF!</v>
      </c>
      <c r="J5" s="50" t="e">
        <f t="shared" ref="J5:J10" si="3">I5/D5</f>
        <v>#REF!</v>
      </c>
      <c r="K5" s="39"/>
      <c r="L5" s="41" t="e">
        <f>Menu!$H$12-(F5+H5)</f>
        <v>#REF!</v>
      </c>
      <c r="M5" s="52" t="e">
        <f t="shared" ref="M5:M10" si="4">D5*L5</f>
        <v>#REF!</v>
      </c>
      <c r="N5" s="52"/>
      <c r="O5" s="50" t="e">
        <f t="shared" ref="O5:O11" si="5">N5/D5</f>
        <v>#REF!</v>
      </c>
      <c r="P5" s="54"/>
    </row>
    <row r="6" spans="1:16" ht="17.45" customHeight="1" x14ac:dyDescent="0.2">
      <c r="A6" s="37" t="s">
        <v>114</v>
      </c>
      <c r="B6" s="37" t="s">
        <v>58</v>
      </c>
      <c r="C6" s="37" t="s">
        <v>59</v>
      </c>
      <c r="D6" s="62" t="e">
        <f>IF(C6=#REF!,#REF!,"Faux")</f>
        <v>#REF!</v>
      </c>
      <c r="E6" s="62" t="e">
        <f>IF(C6=#REF!,#REF!,"Faux")</f>
        <v>#REF!</v>
      </c>
      <c r="F6" s="49" t="e">
        <f>(E6/D6)</f>
        <v>#REF!</v>
      </c>
      <c r="G6" s="61" t="e">
        <f>IF(C6=#REF!,#REF!,"Faux")</f>
        <v>#REF!</v>
      </c>
      <c r="H6" s="49" t="e">
        <f t="shared" si="1"/>
        <v>#REF!</v>
      </c>
      <c r="I6" s="47" t="e">
        <f t="shared" si="2"/>
        <v>#REF!</v>
      </c>
      <c r="J6" s="49" t="e">
        <f t="shared" si="3"/>
        <v>#REF!</v>
      </c>
      <c r="K6" s="39"/>
      <c r="L6" s="38" t="e">
        <f>Menu!$H$12-(F6+H6)</f>
        <v>#REF!</v>
      </c>
      <c r="M6" s="51" t="e">
        <f t="shared" si="4"/>
        <v>#REF!</v>
      </c>
      <c r="N6" s="51"/>
      <c r="O6" s="49" t="e">
        <f t="shared" si="5"/>
        <v>#REF!</v>
      </c>
      <c r="P6" s="53"/>
    </row>
    <row r="7" spans="1:16" ht="17.45" customHeight="1" x14ac:dyDescent="0.2">
      <c r="A7" s="40" t="s">
        <v>114</v>
      </c>
      <c r="B7" s="40" t="s">
        <v>56</v>
      </c>
      <c r="C7" s="40" t="s">
        <v>57</v>
      </c>
      <c r="D7" s="85" t="e">
        <f>IF(C7=#REF!,#REF!,"Faux")</f>
        <v>#REF!</v>
      </c>
      <c r="E7" s="85" t="e">
        <f>IF(C7=#REF!,#REF!,"Faux")</f>
        <v>#REF!</v>
      </c>
      <c r="F7" s="50" t="e">
        <f t="shared" si="0"/>
        <v>#REF!</v>
      </c>
      <c r="G7" s="46" t="e">
        <f>IF(C7=#REF!,#REF!,"Faux")</f>
        <v>#REF!</v>
      </c>
      <c r="H7" s="50" t="e">
        <f t="shared" si="1"/>
        <v>#REF!</v>
      </c>
      <c r="I7" s="48" t="e">
        <f t="shared" si="2"/>
        <v>#REF!</v>
      </c>
      <c r="J7" s="50" t="e">
        <f t="shared" si="3"/>
        <v>#REF!</v>
      </c>
      <c r="K7" s="39"/>
      <c r="L7" s="41" t="e">
        <f>Menu!$H$12-(F7+H7)</f>
        <v>#REF!</v>
      </c>
      <c r="M7" s="52" t="e">
        <f t="shared" si="4"/>
        <v>#REF!</v>
      </c>
      <c r="N7" s="52"/>
      <c r="O7" s="50" t="e">
        <f t="shared" si="5"/>
        <v>#REF!</v>
      </c>
      <c r="P7" s="54"/>
    </row>
    <row r="8" spans="1:16" ht="17.45" customHeight="1" x14ac:dyDescent="0.2">
      <c r="A8" s="37" t="s">
        <v>114</v>
      </c>
      <c r="B8" s="37" t="s">
        <v>80</v>
      </c>
      <c r="C8" s="37" t="s">
        <v>81</v>
      </c>
      <c r="D8" s="62" t="e">
        <f>IF(C8=#REF!,#REF!,"Faux")</f>
        <v>#REF!</v>
      </c>
      <c r="E8" s="62" t="e">
        <f>IF(C8=#REF!,#REF!,"Faux")</f>
        <v>#REF!</v>
      </c>
      <c r="F8" s="49" t="e">
        <f t="shared" si="0"/>
        <v>#REF!</v>
      </c>
      <c r="G8" s="61" t="e">
        <f>IF(C8=#REF!,#REF!,"Faux")</f>
        <v>#REF!</v>
      </c>
      <c r="H8" s="49" t="e">
        <f t="shared" si="1"/>
        <v>#REF!</v>
      </c>
      <c r="I8" s="47" t="e">
        <f t="shared" si="2"/>
        <v>#REF!</v>
      </c>
      <c r="J8" s="49" t="e">
        <f t="shared" si="3"/>
        <v>#REF!</v>
      </c>
      <c r="K8" s="39"/>
      <c r="L8" s="38" t="e">
        <f>Menu!$H$12-(F8+H8)</f>
        <v>#REF!</v>
      </c>
      <c r="M8" s="51" t="e">
        <f t="shared" si="4"/>
        <v>#REF!</v>
      </c>
      <c r="N8" s="51"/>
      <c r="O8" s="49" t="e">
        <f t="shared" si="5"/>
        <v>#REF!</v>
      </c>
      <c r="P8" s="53"/>
    </row>
    <row r="9" spans="1:16" ht="17.45" customHeight="1" x14ac:dyDescent="0.2">
      <c r="A9" s="40" t="s">
        <v>114</v>
      </c>
      <c r="B9" s="40" t="s">
        <v>50</v>
      </c>
      <c r="C9" s="40" t="s">
        <v>51</v>
      </c>
      <c r="D9" s="85" t="e">
        <f>IF(C9=#REF!,#REF!,"Faux")</f>
        <v>#REF!</v>
      </c>
      <c r="E9" s="85" t="e">
        <f>IF(C9=#REF!,#REF!,"Faux")</f>
        <v>#REF!</v>
      </c>
      <c r="F9" s="50" t="e">
        <f t="shared" si="0"/>
        <v>#REF!</v>
      </c>
      <c r="G9" s="46" t="e">
        <f>IF(C9=#REF!,#REF!,"Faux")</f>
        <v>#REF!</v>
      </c>
      <c r="H9" s="50" t="e">
        <f t="shared" si="1"/>
        <v>#REF!</v>
      </c>
      <c r="I9" s="48" t="e">
        <f t="shared" si="2"/>
        <v>#REF!</v>
      </c>
      <c r="J9" s="50" t="e">
        <f t="shared" si="3"/>
        <v>#REF!</v>
      </c>
      <c r="K9" s="39"/>
      <c r="L9" s="41" t="e">
        <f>Menu!$H$12-(F9+H9)</f>
        <v>#REF!</v>
      </c>
      <c r="M9" s="52" t="e">
        <f t="shared" si="4"/>
        <v>#REF!</v>
      </c>
      <c r="N9" s="52"/>
      <c r="O9" s="50" t="e">
        <f t="shared" si="5"/>
        <v>#REF!</v>
      </c>
      <c r="P9" s="54"/>
    </row>
    <row r="10" spans="1:16" ht="17.850000000000001" customHeight="1" x14ac:dyDescent="0.2">
      <c r="A10" s="37" t="s">
        <v>114</v>
      </c>
      <c r="B10" s="37" t="s">
        <v>39</v>
      </c>
      <c r="C10" s="37" t="s">
        <v>40</v>
      </c>
      <c r="D10" s="62" t="e">
        <f>IF(C10=#REF!,#REF!,"Faux")</f>
        <v>#REF!</v>
      </c>
      <c r="E10" s="62" t="e">
        <f>IF(C10=#REF!,#REF!,"Faux")</f>
        <v>#REF!</v>
      </c>
      <c r="F10" s="49" t="e">
        <f t="shared" si="0"/>
        <v>#REF!</v>
      </c>
      <c r="G10" s="61" t="e">
        <f>IF(C10=#REF!,#REF!,"Faux")</f>
        <v>#REF!</v>
      </c>
      <c r="H10" s="49" t="e">
        <f t="shared" si="1"/>
        <v>#REF!</v>
      </c>
      <c r="I10" s="47" t="e">
        <f t="shared" si="2"/>
        <v>#REF!</v>
      </c>
      <c r="J10" s="49" t="e">
        <f t="shared" si="3"/>
        <v>#REF!</v>
      </c>
      <c r="K10" s="39"/>
      <c r="L10" s="38" t="e">
        <f>Menu!$H$12-(F10+H10)</f>
        <v>#REF!</v>
      </c>
      <c r="M10" s="51" t="e">
        <f t="shared" si="4"/>
        <v>#REF!</v>
      </c>
      <c r="N10" s="51"/>
      <c r="O10" s="49" t="e">
        <f t="shared" si="5"/>
        <v>#REF!</v>
      </c>
      <c r="P10" s="53"/>
    </row>
    <row r="11" spans="1:16" s="8" customFormat="1" ht="17.25" customHeight="1" x14ac:dyDescent="0.2">
      <c r="A11" s="17"/>
      <c r="B11" s="17"/>
      <c r="C11" s="20" t="s">
        <v>5</v>
      </c>
      <c r="D11" s="59" t="e">
        <f>SUM(D4:D10)</f>
        <v>#REF!</v>
      </c>
      <c r="E11" s="59" t="e">
        <f>SUM(E4:E10)</f>
        <v>#REF!</v>
      </c>
      <c r="F11" s="1" t="e">
        <f>(E11/D11)</f>
        <v>#REF!</v>
      </c>
      <c r="G11" s="59" t="e">
        <f>SUM(G4:G10)</f>
        <v>#REF!</v>
      </c>
      <c r="H11" s="1" t="e">
        <f>G11/D11</f>
        <v>#REF!</v>
      </c>
      <c r="I11" s="59" t="e">
        <f>SUM(I4:I10)</f>
        <v>#REF!</v>
      </c>
      <c r="J11" s="32" t="e">
        <f>I11/D11</f>
        <v>#REF!</v>
      </c>
      <c r="K11" s="44"/>
      <c r="L11" s="33" t="e">
        <f>Menu!$H$12-(F11+H11)</f>
        <v>#REF!</v>
      </c>
      <c r="M11" s="34" t="e">
        <f t="shared" ref="M11" si="6">D11*L11</f>
        <v>#REF!</v>
      </c>
      <c r="N11" s="35">
        <f>SUM(N4:N10)</f>
        <v>19000</v>
      </c>
      <c r="O11" s="36" t="e">
        <f t="shared" si="5"/>
        <v>#REF!</v>
      </c>
      <c r="P11" s="9"/>
    </row>
    <row r="12" spans="1:16" ht="11.45" customHeight="1" x14ac:dyDescent="0.2">
      <c r="A12" s="111" t="s">
        <v>119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  <c r="L12" s="112"/>
      <c r="M12" s="112"/>
      <c r="N12" s="112"/>
      <c r="O12" s="112"/>
      <c r="P12" s="112"/>
    </row>
    <row r="13" spans="1:16" s="8" customFormat="1" ht="11.45" customHeight="1" x14ac:dyDescent="0.2">
      <c r="A13" s="9" t="s">
        <v>12</v>
      </c>
      <c r="B13" s="9" t="s">
        <v>13</v>
      </c>
      <c r="C13" s="19" t="s">
        <v>69</v>
      </c>
      <c r="D13" s="9" t="s">
        <v>15</v>
      </c>
      <c r="E13" s="9" t="s">
        <v>16</v>
      </c>
      <c r="F13" s="9" t="s">
        <v>17</v>
      </c>
      <c r="G13" s="9" t="s">
        <v>18</v>
      </c>
      <c r="H13" s="9" t="s">
        <v>17</v>
      </c>
      <c r="I13" s="9" t="s">
        <v>19</v>
      </c>
      <c r="J13" s="9" t="s">
        <v>17</v>
      </c>
      <c r="K13" s="30"/>
      <c r="L13" s="22" t="s">
        <v>29</v>
      </c>
      <c r="M13" s="22" t="s">
        <v>30</v>
      </c>
      <c r="N13" s="22" t="s">
        <v>68</v>
      </c>
      <c r="O13" s="22" t="s">
        <v>17</v>
      </c>
      <c r="P13" s="22" t="s">
        <v>22</v>
      </c>
    </row>
    <row r="14" spans="1:16" ht="17.45" customHeight="1" x14ac:dyDescent="0.2">
      <c r="A14" s="37" t="s">
        <v>120</v>
      </c>
      <c r="B14" s="37" t="s">
        <v>56</v>
      </c>
      <c r="C14" s="37" t="s">
        <v>57</v>
      </c>
      <c r="D14" s="62" t="e">
        <f>IF(C14=#REF!,#REF!,"Faux")</f>
        <v>#REF!</v>
      </c>
      <c r="E14" s="62" t="e">
        <f>IF(C14=#REF!,#REF!,"Faux")</f>
        <v>#REF!</v>
      </c>
      <c r="F14" s="49" t="e">
        <f t="shared" ref="F14" si="7">(E14/D14)</f>
        <v>#REF!</v>
      </c>
      <c r="G14" s="61" t="e">
        <f>IF(C14=#REF!,#REF!,"Faux")</f>
        <v>#REF!</v>
      </c>
      <c r="H14" s="49" t="e">
        <f t="shared" ref="H14" si="8">G14/D14</f>
        <v>#REF!</v>
      </c>
      <c r="I14" s="47" t="e">
        <f t="shared" ref="I14:I20" si="9">D14-E14-G14</f>
        <v>#REF!</v>
      </c>
      <c r="J14" s="49" t="e">
        <f>I14/D14</f>
        <v>#REF!</v>
      </c>
      <c r="K14" s="39"/>
      <c r="L14" s="38" t="e">
        <f>Menu!$H$12-(F14+H14)</f>
        <v>#REF!</v>
      </c>
      <c r="M14" s="51" t="e">
        <f>D14*L14</f>
        <v>#REF!</v>
      </c>
      <c r="N14" s="51"/>
      <c r="O14" s="49" t="e">
        <f>N14/D14</f>
        <v>#REF!</v>
      </c>
      <c r="P14" s="53"/>
    </row>
    <row r="15" spans="1:16" ht="17.45" customHeight="1" x14ac:dyDescent="0.2">
      <c r="A15" s="40" t="s">
        <v>120</v>
      </c>
      <c r="B15" s="40" t="s">
        <v>58</v>
      </c>
      <c r="C15" s="40" t="s">
        <v>59</v>
      </c>
      <c r="D15" s="85" t="e">
        <f>IF(C15=#REF!,#REF!,"Faux")</f>
        <v>#REF!</v>
      </c>
      <c r="E15" s="85" t="e">
        <f>IF(C15=#REF!,#REF!,"Faux")</f>
        <v>#REF!</v>
      </c>
      <c r="F15" s="50" t="e">
        <f t="shared" ref="F15:F20" si="10">(E15/D15)</f>
        <v>#REF!</v>
      </c>
      <c r="G15" s="46" t="e">
        <f>IF(C15=#REF!,#REF!,"Faux")</f>
        <v>#REF!</v>
      </c>
      <c r="H15" s="50" t="e">
        <f t="shared" ref="H15:H20" si="11">G15/D15</f>
        <v>#REF!</v>
      </c>
      <c r="I15" s="48" t="e">
        <f t="shared" si="9"/>
        <v>#REF!</v>
      </c>
      <c r="J15" s="50" t="e">
        <f t="shared" ref="J15:J20" si="12">I15/D15</f>
        <v>#REF!</v>
      </c>
      <c r="K15" s="39"/>
      <c r="L15" s="41" t="e">
        <f>Menu!$H$12-(F15+H15)</f>
        <v>#REF!</v>
      </c>
      <c r="M15" s="52" t="e">
        <f t="shared" ref="M15:M20" si="13">D15*L15</f>
        <v>#REF!</v>
      </c>
      <c r="N15" s="52"/>
      <c r="O15" s="50" t="e">
        <f t="shared" ref="O15:O21" si="14">N15/D15</f>
        <v>#REF!</v>
      </c>
      <c r="P15" s="54"/>
    </row>
    <row r="16" spans="1:16" ht="17.45" customHeight="1" x14ac:dyDescent="0.2">
      <c r="A16" s="37" t="s">
        <v>120</v>
      </c>
      <c r="B16" s="37" t="s">
        <v>117</v>
      </c>
      <c r="C16" s="37" t="s">
        <v>118</v>
      </c>
      <c r="D16" s="62" t="e">
        <f>IF(C16=#REF!,#REF!,"Faux")</f>
        <v>#REF!</v>
      </c>
      <c r="E16" s="62" t="e">
        <f>IF(C16=#REF!,#REF!,"Faux")</f>
        <v>#REF!</v>
      </c>
      <c r="F16" s="49" t="e">
        <f t="shared" si="10"/>
        <v>#REF!</v>
      </c>
      <c r="G16" s="61" t="e">
        <f>IF(C16=#REF!,#REF!,"Faux")</f>
        <v>#REF!</v>
      </c>
      <c r="H16" s="49" t="e">
        <f t="shared" si="11"/>
        <v>#REF!</v>
      </c>
      <c r="I16" s="47" t="e">
        <f t="shared" si="9"/>
        <v>#REF!</v>
      </c>
      <c r="J16" s="49" t="e">
        <f t="shared" si="12"/>
        <v>#REF!</v>
      </c>
      <c r="K16" s="39"/>
      <c r="L16" s="38" t="e">
        <f>Menu!$H$12-(F16+H16)</f>
        <v>#REF!</v>
      </c>
      <c r="M16" s="51" t="e">
        <f t="shared" si="13"/>
        <v>#REF!</v>
      </c>
      <c r="N16" s="51"/>
      <c r="O16" s="49" t="e">
        <f t="shared" si="14"/>
        <v>#REF!</v>
      </c>
      <c r="P16" s="53"/>
    </row>
    <row r="17" spans="1:16" ht="17.45" customHeight="1" x14ac:dyDescent="0.2">
      <c r="A17" s="40" t="s">
        <v>120</v>
      </c>
      <c r="B17" s="40" t="s">
        <v>115</v>
      </c>
      <c r="C17" s="40" t="s">
        <v>116</v>
      </c>
      <c r="D17" s="85" t="e">
        <f>IF(C17=#REF!,#REF!,"Faux")</f>
        <v>#REF!</v>
      </c>
      <c r="E17" s="85" t="e">
        <f>IF(C17=#REF!,#REF!,"Faux")</f>
        <v>#REF!</v>
      </c>
      <c r="F17" s="50" t="e">
        <f t="shared" si="10"/>
        <v>#REF!</v>
      </c>
      <c r="G17" s="46" t="e">
        <f>IF(C17=#REF!,#REF!,"Faux")</f>
        <v>#REF!</v>
      </c>
      <c r="H17" s="50" t="e">
        <f t="shared" si="11"/>
        <v>#REF!</v>
      </c>
      <c r="I17" s="48" t="e">
        <f t="shared" si="9"/>
        <v>#REF!</v>
      </c>
      <c r="J17" s="50" t="e">
        <f t="shared" si="12"/>
        <v>#REF!</v>
      </c>
      <c r="K17" s="39"/>
      <c r="L17" s="41" t="e">
        <f>Menu!$H$12-(F17+H17)</f>
        <v>#REF!</v>
      </c>
      <c r="M17" s="52" t="e">
        <f t="shared" si="13"/>
        <v>#REF!</v>
      </c>
      <c r="N17" s="52">
        <v>12000</v>
      </c>
      <c r="O17" s="50" t="e">
        <f t="shared" si="14"/>
        <v>#REF!</v>
      </c>
      <c r="P17" s="54"/>
    </row>
    <row r="18" spans="1:16" ht="17.45" customHeight="1" x14ac:dyDescent="0.2">
      <c r="A18" s="37" t="s">
        <v>120</v>
      </c>
      <c r="B18" s="37" t="s">
        <v>80</v>
      </c>
      <c r="C18" s="37" t="s">
        <v>81</v>
      </c>
      <c r="D18" s="62" t="e">
        <f>IF(C18=#REF!,#REF!,"Faux")</f>
        <v>#REF!</v>
      </c>
      <c r="E18" s="62" t="e">
        <f>IF(C18=#REF!,#REF!,"Faux")</f>
        <v>#REF!</v>
      </c>
      <c r="F18" s="49" t="e">
        <f t="shared" si="10"/>
        <v>#REF!</v>
      </c>
      <c r="G18" s="61" t="e">
        <f>IF(C18=#REF!,#REF!,"Faux")</f>
        <v>#REF!</v>
      </c>
      <c r="H18" s="49" t="e">
        <f t="shared" si="11"/>
        <v>#REF!</v>
      </c>
      <c r="I18" s="47" t="e">
        <f t="shared" si="9"/>
        <v>#REF!</v>
      </c>
      <c r="J18" s="49" t="e">
        <f t="shared" si="12"/>
        <v>#REF!</v>
      </c>
      <c r="K18" s="39"/>
      <c r="L18" s="38" t="e">
        <f>Menu!$H$12-(F18+H18)</f>
        <v>#REF!</v>
      </c>
      <c r="M18" s="51" t="e">
        <f t="shared" si="13"/>
        <v>#REF!</v>
      </c>
      <c r="N18" s="51"/>
      <c r="O18" s="49" t="e">
        <f t="shared" si="14"/>
        <v>#REF!</v>
      </c>
      <c r="P18" s="53"/>
    </row>
    <row r="19" spans="1:16" ht="17.45" customHeight="1" x14ac:dyDescent="0.2">
      <c r="A19" s="40" t="s">
        <v>120</v>
      </c>
      <c r="B19" s="40" t="s">
        <v>39</v>
      </c>
      <c r="C19" s="40" t="s">
        <v>40</v>
      </c>
      <c r="D19" s="85" t="e">
        <f>IF(C19=#REF!,#REF!,"Faux")</f>
        <v>#REF!</v>
      </c>
      <c r="E19" s="85" t="e">
        <f>IF(C19=#REF!,#REF!,"Faux")</f>
        <v>#REF!</v>
      </c>
      <c r="F19" s="50" t="e">
        <f t="shared" si="10"/>
        <v>#REF!</v>
      </c>
      <c r="G19" s="46" t="e">
        <f>IF(C19=#REF!,#REF!,"Faux")</f>
        <v>#REF!</v>
      </c>
      <c r="H19" s="50" t="e">
        <f t="shared" si="11"/>
        <v>#REF!</v>
      </c>
      <c r="I19" s="48" t="e">
        <f>D19-E19-G19</f>
        <v>#REF!</v>
      </c>
      <c r="J19" s="50" t="e">
        <f t="shared" si="12"/>
        <v>#REF!</v>
      </c>
      <c r="K19" s="39"/>
      <c r="L19" s="41" t="e">
        <f>Menu!$H$12-(F19+H19)</f>
        <v>#REF!</v>
      </c>
      <c r="M19" s="52" t="e">
        <f t="shared" si="13"/>
        <v>#REF!</v>
      </c>
      <c r="N19" s="52"/>
      <c r="O19" s="50" t="e">
        <f t="shared" si="14"/>
        <v>#REF!</v>
      </c>
      <c r="P19" s="54"/>
    </row>
    <row r="20" spans="1:16" ht="17.850000000000001" customHeight="1" x14ac:dyDescent="0.2">
      <c r="A20" s="37" t="s">
        <v>120</v>
      </c>
      <c r="B20" s="37" t="s">
        <v>50</v>
      </c>
      <c r="C20" s="37" t="s">
        <v>51</v>
      </c>
      <c r="D20" s="62" t="e">
        <f>IF(C20=#REF!,#REF!,"Faux")</f>
        <v>#REF!</v>
      </c>
      <c r="E20" s="62" t="e">
        <f>IF(C20=#REF!,#REF!,"Faux")</f>
        <v>#REF!</v>
      </c>
      <c r="F20" s="49" t="e">
        <f t="shared" si="10"/>
        <v>#REF!</v>
      </c>
      <c r="G20" s="61" t="e">
        <f>IF(C20=#REF!,#REF!,"Faux")</f>
        <v>#REF!</v>
      </c>
      <c r="H20" s="49" t="e">
        <f t="shared" si="11"/>
        <v>#REF!</v>
      </c>
      <c r="I20" s="47" t="e">
        <f t="shared" si="9"/>
        <v>#REF!</v>
      </c>
      <c r="J20" s="49" t="e">
        <f t="shared" si="12"/>
        <v>#REF!</v>
      </c>
      <c r="K20" s="39"/>
      <c r="L20" s="38" t="e">
        <f>Menu!$H$12-(F20+H20)</f>
        <v>#REF!</v>
      </c>
      <c r="M20" s="51" t="e">
        <f t="shared" si="13"/>
        <v>#REF!</v>
      </c>
      <c r="N20" s="51"/>
      <c r="O20" s="49" t="e">
        <f t="shared" si="14"/>
        <v>#REF!</v>
      </c>
      <c r="P20" s="53"/>
    </row>
    <row r="21" spans="1:16" s="8" customFormat="1" ht="17.25" customHeight="1" x14ac:dyDescent="0.2">
      <c r="A21" s="17"/>
      <c r="B21" s="17"/>
      <c r="C21" s="20" t="s">
        <v>6</v>
      </c>
      <c r="D21" s="59" t="e">
        <f>SUM(D14:D20)</f>
        <v>#REF!</v>
      </c>
      <c r="E21" s="59" t="e">
        <f>SUM(E14:E20)</f>
        <v>#REF!</v>
      </c>
      <c r="F21" s="1" t="e">
        <f>(E21/D21)</f>
        <v>#REF!</v>
      </c>
      <c r="G21" s="59" t="e">
        <f>SUM(G14:G20)</f>
        <v>#REF!</v>
      </c>
      <c r="H21" s="1" t="e">
        <f>G21/D21</f>
        <v>#REF!</v>
      </c>
      <c r="I21" s="59" t="e">
        <f>SUM(I14:I20)</f>
        <v>#REF!</v>
      </c>
      <c r="J21" s="32" t="e">
        <f>I21/D21</f>
        <v>#REF!</v>
      </c>
      <c r="K21" s="44"/>
      <c r="L21" s="33" t="e">
        <f>Menu!$H$12-(F21+H21)</f>
        <v>#REF!</v>
      </c>
      <c r="M21" s="34" t="e">
        <f t="shared" ref="M21" si="15">D21*L21</f>
        <v>#REF!</v>
      </c>
      <c r="N21" s="60">
        <f>SUM(N14:N20)</f>
        <v>12000</v>
      </c>
      <c r="O21" s="36" t="e">
        <f t="shared" si="14"/>
        <v>#REF!</v>
      </c>
      <c r="P21" s="9"/>
    </row>
    <row r="22" spans="1:16" ht="11.45" customHeight="1" x14ac:dyDescent="0.2">
      <c r="A22" s="111" t="s">
        <v>121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</row>
    <row r="23" spans="1:16" s="8" customFormat="1" ht="11.45" customHeight="1" x14ac:dyDescent="0.2">
      <c r="A23" s="9" t="s">
        <v>12</v>
      </c>
      <c r="B23" s="9" t="s">
        <v>13</v>
      </c>
      <c r="C23" s="19" t="s">
        <v>69</v>
      </c>
      <c r="D23" s="9" t="s">
        <v>15</v>
      </c>
      <c r="E23" s="9" t="s">
        <v>16</v>
      </c>
      <c r="F23" s="9" t="s">
        <v>17</v>
      </c>
      <c r="G23" s="9" t="s">
        <v>18</v>
      </c>
      <c r="H23" s="9" t="s">
        <v>17</v>
      </c>
      <c r="I23" s="9" t="s">
        <v>19</v>
      </c>
      <c r="J23" s="9" t="s">
        <v>17</v>
      </c>
      <c r="K23" s="30"/>
      <c r="L23" s="22" t="s">
        <v>29</v>
      </c>
      <c r="M23" s="22" t="s">
        <v>30</v>
      </c>
      <c r="N23" s="22" t="s">
        <v>68</v>
      </c>
      <c r="O23" s="22" t="s">
        <v>17</v>
      </c>
      <c r="P23" s="22" t="s">
        <v>22</v>
      </c>
    </row>
    <row r="24" spans="1:16" ht="17.45" customHeight="1" x14ac:dyDescent="0.2">
      <c r="A24" s="37" t="s">
        <v>122</v>
      </c>
      <c r="B24" s="37" t="s">
        <v>117</v>
      </c>
      <c r="C24" s="37" t="s">
        <v>118</v>
      </c>
      <c r="D24" s="62" t="e">
        <f>IF(C24=#REF!,#REF!,"Faux")</f>
        <v>#REF!</v>
      </c>
      <c r="E24" s="62" t="e">
        <f>IF(C24=#REF!,#REF!,"Faux")</f>
        <v>#REF!</v>
      </c>
      <c r="F24" s="49" t="e">
        <f t="shared" ref="F24" si="16">(E24/D24)</f>
        <v>#REF!</v>
      </c>
      <c r="G24" s="61" t="e">
        <f>IF(C24=#REF!,#REF!,"Faux")</f>
        <v>#REF!</v>
      </c>
      <c r="H24" s="49" t="e">
        <f t="shared" ref="H24" si="17">G24/D24</f>
        <v>#REF!</v>
      </c>
      <c r="I24" s="47" t="e">
        <f t="shared" ref="I24:I29" si="18">D24-E24-G24</f>
        <v>#REF!</v>
      </c>
      <c r="J24" s="49" t="e">
        <f>I24/D24</f>
        <v>#REF!</v>
      </c>
      <c r="K24" s="39"/>
      <c r="L24" s="38" t="e">
        <f>Menu!$H$12-(F24+H24)</f>
        <v>#REF!</v>
      </c>
      <c r="M24" s="51" t="e">
        <f>D24*L24</f>
        <v>#REF!</v>
      </c>
      <c r="N24" s="51"/>
      <c r="O24" s="49" t="e">
        <f>N24/D24</f>
        <v>#REF!</v>
      </c>
      <c r="P24" s="53"/>
    </row>
    <row r="25" spans="1:16" ht="17.45" customHeight="1" x14ac:dyDescent="0.2">
      <c r="A25" s="40" t="s">
        <v>122</v>
      </c>
      <c r="B25" s="40" t="s">
        <v>58</v>
      </c>
      <c r="C25" s="40" t="s">
        <v>59</v>
      </c>
      <c r="D25" s="85" t="e">
        <f>IF(C25=#REF!,#REF!,"Faux")</f>
        <v>#REF!</v>
      </c>
      <c r="E25" s="85" t="e">
        <f>IF(C25=#REF!,#REF!,"Faux")</f>
        <v>#REF!</v>
      </c>
      <c r="F25" s="50" t="e">
        <f t="shared" ref="F25:F29" si="19">(E25/D25)</f>
        <v>#REF!</v>
      </c>
      <c r="G25" s="46" t="e">
        <f>IF(C25=#REF!,#REF!,"Faux")</f>
        <v>#REF!</v>
      </c>
      <c r="H25" s="50" t="e">
        <f t="shared" ref="H25:H29" si="20">G25/D25</f>
        <v>#REF!</v>
      </c>
      <c r="I25" s="48" t="e">
        <f t="shared" si="18"/>
        <v>#REF!</v>
      </c>
      <c r="J25" s="50" t="e">
        <f t="shared" ref="J25:J29" si="21">I25/D25</f>
        <v>#REF!</v>
      </c>
      <c r="K25" s="39"/>
      <c r="L25" s="41" t="e">
        <f>Menu!$H$12-(F25+H25)</f>
        <v>#REF!</v>
      </c>
      <c r="M25" s="52" t="e">
        <f t="shared" ref="M25:M29" si="22">D25*L25</f>
        <v>#REF!</v>
      </c>
      <c r="N25" s="52"/>
      <c r="O25" s="50" t="e">
        <f t="shared" ref="O25:O30" si="23">N25/D25</f>
        <v>#REF!</v>
      </c>
      <c r="P25" s="54"/>
    </row>
    <row r="26" spans="1:16" ht="17.45" customHeight="1" x14ac:dyDescent="0.2">
      <c r="A26" s="37" t="s">
        <v>122</v>
      </c>
      <c r="B26" s="37" t="s">
        <v>115</v>
      </c>
      <c r="C26" s="37" t="s">
        <v>116</v>
      </c>
      <c r="D26" s="62" t="e">
        <f>IF(C26=#REF!,#REF!,"Faux")</f>
        <v>#REF!</v>
      </c>
      <c r="E26" s="62" t="e">
        <f>IF(C26=#REF!,#REF!,"Faux")</f>
        <v>#REF!</v>
      </c>
      <c r="F26" s="49" t="e">
        <f t="shared" si="19"/>
        <v>#REF!</v>
      </c>
      <c r="G26" s="61" t="e">
        <f>IF(C26=#REF!,#REF!,"Faux")</f>
        <v>#REF!</v>
      </c>
      <c r="H26" s="49" t="e">
        <f t="shared" si="20"/>
        <v>#REF!</v>
      </c>
      <c r="I26" s="47" t="e">
        <f t="shared" si="18"/>
        <v>#REF!</v>
      </c>
      <c r="J26" s="49" t="e">
        <f t="shared" si="21"/>
        <v>#REF!</v>
      </c>
      <c r="K26" s="39"/>
      <c r="L26" s="38" t="e">
        <f>Menu!$H$12-(F26+H26)</f>
        <v>#REF!</v>
      </c>
      <c r="M26" s="51" t="e">
        <f t="shared" si="22"/>
        <v>#REF!</v>
      </c>
      <c r="N26" s="51">
        <v>22000</v>
      </c>
      <c r="O26" s="49" t="e">
        <f t="shared" si="23"/>
        <v>#REF!</v>
      </c>
      <c r="P26" s="53"/>
    </row>
    <row r="27" spans="1:16" ht="17.45" customHeight="1" x14ac:dyDescent="0.2">
      <c r="A27" s="40" t="s">
        <v>122</v>
      </c>
      <c r="B27" s="40" t="s">
        <v>80</v>
      </c>
      <c r="C27" s="40" t="s">
        <v>81</v>
      </c>
      <c r="D27" s="85" t="e">
        <f>IF(C27=#REF!,#REF!,"Faux")</f>
        <v>#REF!</v>
      </c>
      <c r="E27" s="85" t="e">
        <f>IF(C27=#REF!,#REF!,"Faux")</f>
        <v>#REF!</v>
      </c>
      <c r="F27" s="50" t="e">
        <f t="shared" si="19"/>
        <v>#REF!</v>
      </c>
      <c r="G27" s="46" t="e">
        <f>IF(C27=#REF!,#REF!,"Faux")</f>
        <v>#REF!</v>
      </c>
      <c r="H27" s="50" t="e">
        <f t="shared" si="20"/>
        <v>#REF!</v>
      </c>
      <c r="I27" s="48" t="e">
        <f t="shared" si="18"/>
        <v>#REF!</v>
      </c>
      <c r="J27" s="50" t="e">
        <f t="shared" si="21"/>
        <v>#REF!</v>
      </c>
      <c r="K27" s="39"/>
      <c r="L27" s="41" t="e">
        <f>Menu!$H$12-(F27+H27)</f>
        <v>#REF!</v>
      </c>
      <c r="M27" s="52" t="e">
        <f t="shared" si="22"/>
        <v>#REF!</v>
      </c>
      <c r="N27" s="52"/>
      <c r="O27" s="50" t="e">
        <f t="shared" si="23"/>
        <v>#REF!</v>
      </c>
      <c r="P27" s="54"/>
    </row>
    <row r="28" spans="1:16" ht="17.45" customHeight="1" x14ac:dyDescent="0.2">
      <c r="A28" s="37" t="s">
        <v>122</v>
      </c>
      <c r="B28" s="37" t="s">
        <v>50</v>
      </c>
      <c r="C28" s="37" t="s">
        <v>51</v>
      </c>
      <c r="D28" s="62" t="e">
        <f>IF(C28=#REF!,#REF!,"Faux")</f>
        <v>#REF!</v>
      </c>
      <c r="E28" s="62" t="e">
        <f>IF(C28=#REF!,#REF!,"Faux")</f>
        <v>#REF!</v>
      </c>
      <c r="F28" s="49" t="e">
        <f t="shared" si="19"/>
        <v>#REF!</v>
      </c>
      <c r="G28" s="61" t="e">
        <f>IF(C28=#REF!,#REF!,"Faux")</f>
        <v>#REF!</v>
      </c>
      <c r="H28" s="49" t="e">
        <f t="shared" si="20"/>
        <v>#REF!</v>
      </c>
      <c r="I28" s="47" t="e">
        <f t="shared" si="18"/>
        <v>#REF!</v>
      </c>
      <c r="J28" s="49" t="e">
        <f t="shared" si="21"/>
        <v>#REF!</v>
      </c>
      <c r="K28" s="39"/>
      <c r="L28" s="38" t="e">
        <f>Menu!$H$12-(F28+H28)</f>
        <v>#REF!</v>
      </c>
      <c r="M28" s="51" t="e">
        <f t="shared" si="22"/>
        <v>#REF!</v>
      </c>
      <c r="N28" s="51"/>
      <c r="O28" s="49" t="e">
        <f t="shared" si="23"/>
        <v>#REF!</v>
      </c>
      <c r="P28" s="53"/>
    </row>
    <row r="29" spans="1:16" ht="17.850000000000001" customHeight="1" x14ac:dyDescent="0.2">
      <c r="A29" s="40" t="s">
        <v>122</v>
      </c>
      <c r="B29" s="40" t="s">
        <v>39</v>
      </c>
      <c r="C29" s="40" t="s">
        <v>40</v>
      </c>
      <c r="D29" s="85" t="e">
        <f>IF(C29=#REF!,#REF!,"Faux")</f>
        <v>#REF!</v>
      </c>
      <c r="E29" s="85" t="e">
        <f>IF(C29=#REF!,#REF!,"Faux")</f>
        <v>#REF!</v>
      </c>
      <c r="F29" s="50" t="e">
        <f t="shared" si="19"/>
        <v>#REF!</v>
      </c>
      <c r="G29" s="46" t="e">
        <f>IF(C29=#REF!,#REF!,"Faux")</f>
        <v>#REF!</v>
      </c>
      <c r="H29" s="50" t="e">
        <f t="shared" si="20"/>
        <v>#REF!</v>
      </c>
      <c r="I29" s="48" t="e">
        <f t="shared" si="18"/>
        <v>#REF!</v>
      </c>
      <c r="J29" s="50" t="e">
        <f t="shared" si="21"/>
        <v>#REF!</v>
      </c>
      <c r="K29" s="39"/>
      <c r="L29" s="41" t="e">
        <f>Menu!$H$12-(F29+H29)</f>
        <v>#REF!</v>
      </c>
      <c r="M29" s="52" t="e">
        <f t="shared" si="22"/>
        <v>#REF!</v>
      </c>
      <c r="N29" s="52"/>
      <c r="O29" s="50" t="e">
        <f t="shared" si="23"/>
        <v>#REF!</v>
      </c>
      <c r="P29" s="54"/>
    </row>
    <row r="30" spans="1:16" s="8" customFormat="1" ht="17.25" customHeight="1" x14ac:dyDescent="0.2">
      <c r="A30" s="17"/>
      <c r="B30" s="17"/>
      <c r="C30" s="20" t="s">
        <v>7</v>
      </c>
      <c r="D30" s="59" t="e">
        <f>SUM(D24:D29)</f>
        <v>#REF!</v>
      </c>
      <c r="E30" s="59" t="e">
        <f>SUM(E24:E29)</f>
        <v>#REF!</v>
      </c>
      <c r="F30" s="1" t="e">
        <f>(E30/D30)</f>
        <v>#REF!</v>
      </c>
      <c r="G30" s="59" t="e">
        <f>SUM(G24:G29)</f>
        <v>#REF!</v>
      </c>
      <c r="H30" s="1" t="e">
        <f>G30/D30</f>
        <v>#REF!</v>
      </c>
      <c r="I30" s="59" t="e">
        <f>SUM(I24:I29)</f>
        <v>#REF!</v>
      </c>
      <c r="J30" s="32" t="e">
        <f>I30/D30</f>
        <v>#REF!</v>
      </c>
      <c r="K30" s="44"/>
      <c r="L30" s="33" t="e">
        <f>Menu!$H$12-(F30+H30)</f>
        <v>#REF!</v>
      </c>
      <c r="M30" s="34" t="e">
        <f t="shared" ref="M30" si="24">D30*L30</f>
        <v>#REF!</v>
      </c>
      <c r="N30" s="35">
        <f>SUM(N24:N29)</f>
        <v>22000</v>
      </c>
      <c r="O30" s="36" t="e">
        <f t="shared" si="23"/>
        <v>#REF!</v>
      </c>
      <c r="P30" s="9"/>
    </row>
    <row r="31" spans="1:16" ht="11.45" customHeight="1" x14ac:dyDescent="0.2">
      <c r="A31" s="111" t="s">
        <v>123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</row>
    <row r="32" spans="1:16" s="8" customFormat="1" ht="11.45" customHeight="1" x14ac:dyDescent="0.2">
      <c r="A32" s="9" t="s">
        <v>12</v>
      </c>
      <c r="B32" s="9" t="s">
        <v>13</v>
      </c>
      <c r="C32" s="19" t="s">
        <v>69</v>
      </c>
      <c r="D32" s="9" t="s">
        <v>15</v>
      </c>
      <c r="E32" s="9" t="s">
        <v>16</v>
      </c>
      <c r="F32" s="9" t="s">
        <v>17</v>
      </c>
      <c r="G32" s="9" t="s">
        <v>18</v>
      </c>
      <c r="H32" s="9" t="s">
        <v>17</v>
      </c>
      <c r="I32" s="9" t="s">
        <v>19</v>
      </c>
      <c r="J32" s="9" t="s">
        <v>17</v>
      </c>
      <c r="K32" s="30"/>
      <c r="L32" s="22" t="s">
        <v>29</v>
      </c>
      <c r="M32" s="22" t="s">
        <v>30</v>
      </c>
      <c r="N32" s="22" t="s">
        <v>68</v>
      </c>
      <c r="O32" s="22" t="s">
        <v>17</v>
      </c>
      <c r="P32" s="22" t="s">
        <v>22</v>
      </c>
    </row>
    <row r="33" spans="1:16" ht="17.45" customHeight="1" x14ac:dyDescent="0.2">
      <c r="A33" s="37" t="s">
        <v>110</v>
      </c>
      <c r="B33" s="37" t="s">
        <v>100</v>
      </c>
      <c r="C33" s="37" t="s">
        <v>101</v>
      </c>
      <c r="D33" s="62" t="e">
        <f>IF(C33=#REF!,#REF!,"Faux")</f>
        <v>#REF!</v>
      </c>
      <c r="E33" s="62" t="e">
        <f>IF(C33=#REF!,#REF!,"Faux")</f>
        <v>#REF!</v>
      </c>
      <c r="F33" s="49" t="e">
        <f t="shared" ref="F33" si="25">(E33/D33)</f>
        <v>#REF!</v>
      </c>
      <c r="G33" s="61" t="e">
        <f>IF(C33=#REF!,#REF!,"Faux")</f>
        <v>#REF!</v>
      </c>
      <c r="H33" s="49" t="e">
        <f t="shared" ref="H33" si="26">G33/D33</f>
        <v>#REF!</v>
      </c>
      <c r="I33" s="47" t="e">
        <f t="shared" ref="I33:I37" si="27">D33-E33-G33</f>
        <v>#REF!</v>
      </c>
      <c r="J33" s="49" t="e">
        <f>I33/D33</f>
        <v>#REF!</v>
      </c>
      <c r="K33" s="39"/>
      <c r="L33" s="38" t="e">
        <f>Menu!$H$12-(F33+H33)</f>
        <v>#REF!</v>
      </c>
      <c r="M33" s="51" t="e">
        <f>D33*L33</f>
        <v>#REF!</v>
      </c>
      <c r="N33" s="51"/>
      <c r="O33" s="49" t="e">
        <f>N33/D33</f>
        <v>#REF!</v>
      </c>
      <c r="P33" s="53"/>
    </row>
    <row r="34" spans="1:16" ht="17.45" customHeight="1" x14ac:dyDescent="0.2">
      <c r="A34" s="40" t="s">
        <v>110</v>
      </c>
      <c r="B34" s="40" t="s">
        <v>96</v>
      </c>
      <c r="C34" s="40" t="s">
        <v>97</v>
      </c>
      <c r="D34" s="85" t="e">
        <f>IF(C34=#REF!,#REF!,"Faux")</f>
        <v>#REF!</v>
      </c>
      <c r="E34" s="85" t="e">
        <f>IF(C34=#REF!,#REF!,"Faux")</f>
        <v>#REF!</v>
      </c>
      <c r="F34" s="50" t="e">
        <f t="shared" ref="F34:F37" si="28">(E34/D34)</f>
        <v>#REF!</v>
      </c>
      <c r="G34" s="46" t="e">
        <f>IF(C34=#REF!,#REF!,"Faux")</f>
        <v>#REF!</v>
      </c>
      <c r="H34" s="50" t="e">
        <f t="shared" ref="H34:H37" si="29">G34/D34</f>
        <v>#REF!</v>
      </c>
      <c r="I34" s="48" t="e">
        <f t="shared" si="27"/>
        <v>#REF!</v>
      </c>
      <c r="J34" s="50" t="e">
        <f t="shared" ref="J34:J37" si="30">I34/D34</f>
        <v>#REF!</v>
      </c>
      <c r="K34" s="39"/>
      <c r="L34" s="41" t="e">
        <f>Menu!$H$12-(F34+H34)</f>
        <v>#REF!</v>
      </c>
      <c r="M34" s="52" t="e">
        <f t="shared" ref="M34:M37" si="31">D34*L34</f>
        <v>#REF!</v>
      </c>
      <c r="N34" s="52"/>
      <c r="O34" s="50" t="e">
        <f t="shared" ref="O34:O38" si="32">N34/D34</f>
        <v>#REF!</v>
      </c>
      <c r="P34" s="54"/>
    </row>
    <row r="35" spans="1:16" ht="17.45" customHeight="1" x14ac:dyDescent="0.2">
      <c r="A35" s="37" t="s">
        <v>110</v>
      </c>
      <c r="B35" s="37" t="s">
        <v>50</v>
      </c>
      <c r="C35" s="37" t="s">
        <v>51</v>
      </c>
      <c r="D35" s="62" t="e">
        <f>IF(C35=#REF!,#REF!,"Faux")</f>
        <v>#REF!</v>
      </c>
      <c r="E35" s="62" t="e">
        <f>IF(C35=#REF!,#REF!,"Faux")</f>
        <v>#REF!</v>
      </c>
      <c r="F35" s="49" t="e">
        <f t="shared" si="28"/>
        <v>#REF!</v>
      </c>
      <c r="G35" s="61" t="e">
        <f>IF(C35=#REF!,#REF!,"Faux")</f>
        <v>#REF!</v>
      </c>
      <c r="H35" s="49" t="e">
        <f t="shared" si="29"/>
        <v>#REF!</v>
      </c>
      <c r="I35" s="47" t="e">
        <f t="shared" si="27"/>
        <v>#REF!</v>
      </c>
      <c r="J35" s="49" t="e">
        <f t="shared" si="30"/>
        <v>#REF!</v>
      </c>
      <c r="K35" s="39"/>
      <c r="L35" s="38" t="e">
        <f>Menu!$H$12-(F35+H35)</f>
        <v>#REF!</v>
      </c>
      <c r="M35" s="51" t="e">
        <f t="shared" si="31"/>
        <v>#REF!</v>
      </c>
      <c r="N35" s="51"/>
      <c r="O35" s="49" t="e">
        <f t="shared" si="32"/>
        <v>#REF!</v>
      </c>
      <c r="P35" s="53"/>
    </row>
    <row r="36" spans="1:16" ht="17.45" customHeight="1" x14ac:dyDescent="0.2">
      <c r="A36" s="40" t="s">
        <v>110</v>
      </c>
      <c r="B36" s="40" t="s">
        <v>39</v>
      </c>
      <c r="C36" s="40" t="s">
        <v>40</v>
      </c>
      <c r="D36" s="85" t="e">
        <f>IF(C36=#REF!,#REF!,"Faux")</f>
        <v>#REF!</v>
      </c>
      <c r="E36" s="85" t="e">
        <f>IF(C36=#REF!,#REF!,"Faux")</f>
        <v>#REF!</v>
      </c>
      <c r="F36" s="50" t="e">
        <f t="shared" si="28"/>
        <v>#REF!</v>
      </c>
      <c r="G36" s="46" t="e">
        <f>IF(C36=#REF!,#REF!,"Faux")</f>
        <v>#REF!</v>
      </c>
      <c r="H36" s="50" t="e">
        <f t="shared" si="29"/>
        <v>#REF!</v>
      </c>
      <c r="I36" s="48" t="e">
        <f t="shared" si="27"/>
        <v>#REF!</v>
      </c>
      <c r="J36" s="50" t="e">
        <f t="shared" si="30"/>
        <v>#REF!</v>
      </c>
      <c r="K36" s="39"/>
      <c r="L36" s="41" t="e">
        <f>Menu!$H$12-(F36+H36)</f>
        <v>#REF!</v>
      </c>
      <c r="M36" s="52" t="e">
        <f t="shared" si="31"/>
        <v>#REF!</v>
      </c>
      <c r="N36" s="52"/>
      <c r="O36" s="50" t="e">
        <f t="shared" si="32"/>
        <v>#REF!</v>
      </c>
      <c r="P36" s="54"/>
    </row>
    <row r="37" spans="1:16" ht="17.850000000000001" customHeight="1" x14ac:dyDescent="0.2">
      <c r="A37" s="37" t="s">
        <v>110</v>
      </c>
      <c r="B37" s="37" t="s">
        <v>24</v>
      </c>
      <c r="C37" s="37" t="s">
        <v>25</v>
      </c>
      <c r="D37" s="62" t="e">
        <f>IF(C37=#REF!,#REF!,"Faux")</f>
        <v>#REF!</v>
      </c>
      <c r="E37" s="62" t="e">
        <f>IF(C37=#REF!,#REF!,"Faux")</f>
        <v>#REF!</v>
      </c>
      <c r="F37" s="49" t="e">
        <f t="shared" si="28"/>
        <v>#REF!</v>
      </c>
      <c r="G37" s="61" t="e">
        <f>IF(C37=#REF!,#REF!,"Faux")</f>
        <v>#REF!</v>
      </c>
      <c r="H37" s="49" t="e">
        <f t="shared" si="29"/>
        <v>#REF!</v>
      </c>
      <c r="I37" s="47" t="e">
        <f t="shared" si="27"/>
        <v>#REF!</v>
      </c>
      <c r="J37" s="49" t="e">
        <f t="shared" si="30"/>
        <v>#REF!</v>
      </c>
      <c r="K37" s="39"/>
      <c r="L37" s="38" t="e">
        <f>Menu!$H$12-(F37+H37)</f>
        <v>#REF!</v>
      </c>
      <c r="M37" s="51" t="e">
        <f t="shared" si="31"/>
        <v>#REF!</v>
      </c>
      <c r="N37" s="51"/>
      <c r="O37" s="49" t="e">
        <f t="shared" si="32"/>
        <v>#REF!</v>
      </c>
      <c r="P37" s="53"/>
    </row>
    <row r="38" spans="1:16" s="8" customFormat="1" ht="17.25" customHeight="1" x14ac:dyDescent="0.2">
      <c r="A38" s="136"/>
      <c r="B38" s="136"/>
      <c r="C38" s="20" t="s">
        <v>8</v>
      </c>
      <c r="D38" s="59" t="e">
        <f>SUM(D33:D37)</f>
        <v>#REF!</v>
      </c>
      <c r="E38" s="59" t="e">
        <f>SUM(E33:E37)</f>
        <v>#REF!</v>
      </c>
      <c r="F38" s="1" t="e">
        <f>(E38/D38)</f>
        <v>#REF!</v>
      </c>
      <c r="G38" s="59" t="e">
        <f>SUM(G33:G37)</f>
        <v>#REF!</v>
      </c>
      <c r="H38" s="1" t="e">
        <f>G38/D38</f>
        <v>#REF!</v>
      </c>
      <c r="I38" s="59" t="e">
        <f>SUM(I33:I37)</f>
        <v>#REF!</v>
      </c>
      <c r="J38" s="32" t="e">
        <f>I38/D38</f>
        <v>#REF!</v>
      </c>
      <c r="K38" s="44"/>
      <c r="L38" s="33" t="e">
        <f>Menu!$H$12-(F38+H38)</f>
        <v>#REF!</v>
      </c>
      <c r="M38" s="34" t="e">
        <f t="shared" ref="M38" si="33">D38*L38</f>
        <v>#REF!</v>
      </c>
      <c r="N38" s="35">
        <f>SUM(N33:N37)</f>
        <v>0</v>
      </c>
      <c r="O38" s="36" t="e">
        <f t="shared" si="32"/>
        <v>#REF!</v>
      </c>
      <c r="P38" s="9"/>
    </row>
    <row r="39" spans="1:16" ht="14.1" customHeight="1" x14ac:dyDescent="0.2">
      <c r="A39" s="144" t="s">
        <v>123</v>
      </c>
      <c r="B39" s="144"/>
      <c r="C39" s="115"/>
      <c r="D39" s="115"/>
      <c r="E39" s="145"/>
      <c r="F39" s="145"/>
      <c r="G39" s="115"/>
      <c r="H39" s="115"/>
      <c r="I39" s="145"/>
      <c r="J39" s="145"/>
      <c r="K39" s="112"/>
      <c r="L39" s="112"/>
      <c r="M39" s="112"/>
      <c r="N39" s="112"/>
      <c r="O39" s="112"/>
      <c r="P39" s="112"/>
    </row>
    <row r="40" spans="1:16" s="8" customFormat="1" ht="11.45" customHeight="1" x14ac:dyDescent="0.2">
      <c r="A40" s="9" t="s">
        <v>12</v>
      </c>
      <c r="B40" s="9" t="s">
        <v>13</v>
      </c>
      <c r="C40" s="19" t="s">
        <v>69</v>
      </c>
      <c r="D40" s="9" t="s">
        <v>15</v>
      </c>
      <c r="E40" s="9" t="s">
        <v>16</v>
      </c>
      <c r="F40" s="9" t="s">
        <v>17</v>
      </c>
      <c r="G40" s="9" t="s">
        <v>18</v>
      </c>
      <c r="H40" s="9" t="s">
        <v>17</v>
      </c>
      <c r="I40" s="9" t="s">
        <v>19</v>
      </c>
      <c r="J40" s="9" t="s">
        <v>17</v>
      </c>
      <c r="K40" s="30"/>
      <c r="L40" s="22" t="s">
        <v>29</v>
      </c>
      <c r="M40" s="22" t="s">
        <v>30</v>
      </c>
      <c r="N40" s="22" t="s">
        <v>68</v>
      </c>
      <c r="O40" s="22" t="s">
        <v>17</v>
      </c>
      <c r="P40" s="22" t="s">
        <v>22</v>
      </c>
    </row>
    <row r="41" spans="1:16" ht="17.45" customHeight="1" x14ac:dyDescent="0.2">
      <c r="A41" s="37" t="s">
        <v>110</v>
      </c>
      <c r="B41" s="37" t="s">
        <v>111</v>
      </c>
      <c r="C41" s="37" t="s">
        <v>54</v>
      </c>
      <c r="D41" s="62" t="e">
        <f>IF(C41=#REF!,#REF!,"Faux")</f>
        <v>#REF!</v>
      </c>
      <c r="E41" s="62" t="e">
        <f>IF(C41=#REF!,#REF!,"Faux")</f>
        <v>#REF!</v>
      </c>
      <c r="F41" s="49" t="e">
        <f>(E41/D41)</f>
        <v>#REF!</v>
      </c>
      <c r="G41" s="62" t="e">
        <f>IF(C41=#REF!,#REF!,"Faux")</f>
        <v>#REF!</v>
      </c>
      <c r="H41" s="49" t="e">
        <f>G41/D41</f>
        <v>#REF!</v>
      </c>
      <c r="I41" s="47" t="e">
        <f t="shared" ref="I41" si="34">D41-E41-G41</f>
        <v>#REF!</v>
      </c>
      <c r="J41" s="49" t="e">
        <f>I41/D41</f>
        <v>#REF!</v>
      </c>
      <c r="K41" s="39"/>
      <c r="L41" s="38" t="e">
        <f>Menu!$H$12-(F41+H41)</f>
        <v>#REF!</v>
      </c>
      <c r="M41" s="51" t="e">
        <f>D41*L41</f>
        <v>#REF!</v>
      </c>
      <c r="N41" s="51"/>
      <c r="O41" s="49" t="e">
        <f>N41/D41</f>
        <v>#REF!</v>
      </c>
      <c r="P41" s="53"/>
    </row>
    <row r="42" spans="1:16" s="8" customFormat="1" ht="16.7" customHeight="1" x14ac:dyDescent="0.2">
      <c r="A42" s="142"/>
      <c r="B42" s="142"/>
      <c r="C42" s="20" t="s">
        <v>8</v>
      </c>
      <c r="D42" s="59" t="e">
        <f>SUM(D41)</f>
        <v>#REF!</v>
      </c>
      <c r="E42" s="59" t="e">
        <f>SUM(E41)</f>
        <v>#REF!</v>
      </c>
      <c r="F42" s="1" t="e">
        <f>(E42/D42)</f>
        <v>#REF!</v>
      </c>
      <c r="G42" s="59" t="e">
        <f>SUM(G41)</f>
        <v>#REF!</v>
      </c>
      <c r="H42" s="1" t="e">
        <f>G42/D42</f>
        <v>#REF!</v>
      </c>
      <c r="I42" s="59" t="e">
        <f>SUM(I41)</f>
        <v>#REF!</v>
      </c>
      <c r="J42" s="32" t="e">
        <f>I42/D42</f>
        <v>#REF!</v>
      </c>
      <c r="K42" s="44"/>
      <c r="L42" s="33" t="e">
        <f>Menu!$H$12-(F42+H42)</f>
        <v>#REF!</v>
      </c>
      <c r="M42" s="34" t="e">
        <f t="shared" ref="M42:M43" si="35">D42*L42</f>
        <v>#REF!</v>
      </c>
      <c r="N42" s="35">
        <f>SUM(N41)</f>
        <v>0</v>
      </c>
      <c r="O42" s="36" t="e">
        <f t="shared" ref="O42:O43" si="36">N42/D42</f>
        <v>#REF!</v>
      </c>
      <c r="P42" s="9"/>
    </row>
    <row r="43" spans="1:16" s="8" customFormat="1" ht="18.600000000000001" customHeight="1" x14ac:dyDescent="0.2">
      <c r="A43" s="142"/>
      <c r="B43" s="142"/>
      <c r="C43" s="16" t="s">
        <v>112</v>
      </c>
      <c r="D43" s="18" t="e">
        <f>+D42+D38+D30+D21+D11</f>
        <v>#REF!</v>
      </c>
      <c r="E43" s="18" t="e">
        <f>+E42+E38+E30+E21+E11</f>
        <v>#REF!</v>
      </c>
      <c r="F43" s="1" t="e">
        <f>(E43/D43)</f>
        <v>#REF!</v>
      </c>
      <c r="G43" s="18" t="e">
        <f>+G42+G38+G30+G21+G11</f>
        <v>#REF!</v>
      </c>
      <c r="H43" s="1" t="e">
        <f>G43/D43</f>
        <v>#REF!</v>
      </c>
      <c r="I43" s="18" t="e">
        <f>+I42+I38+I30+I21+I11</f>
        <v>#REF!</v>
      </c>
      <c r="J43" s="32" t="e">
        <f>I43/D43</f>
        <v>#REF!</v>
      </c>
      <c r="K43" s="30"/>
      <c r="L43" s="33" t="e">
        <f>Menu!$H$12-(F43+H43)</f>
        <v>#REF!</v>
      </c>
      <c r="M43" s="34" t="e">
        <f t="shared" si="35"/>
        <v>#REF!</v>
      </c>
      <c r="N43" s="31">
        <f>+N42+N38+N30+N21+N11</f>
        <v>53000</v>
      </c>
      <c r="O43" s="36" t="e">
        <f t="shared" si="36"/>
        <v>#REF!</v>
      </c>
      <c r="P43" s="9"/>
    </row>
  </sheetData>
  <mergeCells count="7">
    <mergeCell ref="A42:B42"/>
    <mergeCell ref="A43:B43"/>
    <mergeCell ref="A1:P1"/>
    <mergeCell ref="A38:B38"/>
    <mergeCell ref="A39:B39"/>
    <mergeCell ref="E39:F39"/>
    <mergeCell ref="I39:J39"/>
  </mergeCells>
  <conditionalFormatting sqref="L4:M11">
    <cfRule type="cellIs" dxfId="29" priority="9" operator="greaterThan">
      <formula>0</formula>
    </cfRule>
    <cfRule type="cellIs" dxfId="28" priority="10" operator="lessThan">
      <formula>0</formula>
    </cfRule>
  </conditionalFormatting>
  <conditionalFormatting sqref="L14:M21">
    <cfRule type="cellIs" dxfId="27" priority="7" operator="greaterThan">
      <formula>0</formula>
    </cfRule>
    <cfRule type="cellIs" dxfId="26" priority="8" operator="lessThan">
      <formula>0</formula>
    </cfRule>
  </conditionalFormatting>
  <conditionalFormatting sqref="L24:M30">
    <cfRule type="cellIs" dxfId="25" priority="5" operator="greaterThan">
      <formula>0</formula>
    </cfRule>
    <cfRule type="cellIs" dxfId="24" priority="6" operator="lessThan">
      <formula>0</formula>
    </cfRule>
  </conditionalFormatting>
  <conditionalFormatting sqref="L33:M38">
    <cfRule type="cellIs" dxfId="23" priority="3" operator="greaterThan">
      <formula>0</formula>
    </cfRule>
    <cfRule type="cellIs" dxfId="22" priority="4" operator="lessThan">
      <formula>0</formula>
    </cfRule>
  </conditionalFormatting>
  <conditionalFormatting sqref="L41:M43">
    <cfRule type="cellIs" dxfId="21" priority="1" operator="greaterThan">
      <formula>0</formula>
    </cfRule>
    <cfRule type="cellIs" dxfId="20" priority="2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D3E1ED"/>
  </sheetPr>
  <dimension ref="A1:Q7"/>
  <sheetViews>
    <sheetView zoomScale="85" zoomScaleNormal="85" workbookViewId="0">
      <selection activeCell="F14" sqref="F14"/>
    </sheetView>
  </sheetViews>
  <sheetFormatPr baseColWidth="10" defaultColWidth="9.33203125" defaultRowHeight="13.5" x14ac:dyDescent="0.2"/>
  <cols>
    <col min="1" max="1" width="9.33203125" style="3" customWidth="1"/>
    <col min="2" max="2" width="2.1640625" style="3" customWidth="1"/>
    <col min="3" max="3" width="9.33203125" style="3" customWidth="1"/>
    <col min="4" max="4" width="48.6640625" style="3" bestFit="1" customWidth="1"/>
    <col min="5" max="5" width="13.5" style="3" customWidth="1"/>
    <col min="6" max="6" width="13" style="3" customWidth="1"/>
    <col min="7" max="7" width="6" style="3" bestFit="1" customWidth="1"/>
    <col min="8" max="8" width="11.33203125" style="3" customWidth="1"/>
    <col min="9" max="9" width="6" style="3" bestFit="1" customWidth="1"/>
    <col min="10" max="10" width="11.33203125" style="3" customWidth="1"/>
    <col min="11" max="11" width="8" style="3" bestFit="1" customWidth="1"/>
    <col min="12" max="12" width="1.33203125" style="3" customWidth="1"/>
    <col min="13" max="15" width="14.33203125" style="3" customWidth="1"/>
    <col min="16" max="16" width="7" style="3" bestFit="1" customWidth="1"/>
    <col min="17" max="17" width="21.6640625" style="3" customWidth="1"/>
    <col min="18" max="16384" width="9.33203125" style="3"/>
  </cols>
  <sheetData>
    <row r="1" spans="1:17" ht="21" x14ac:dyDescent="0.2">
      <c r="A1" s="131" t="s">
        <v>70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</row>
    <row r="2" spans="1:17" ht="11.45" customHeight="1" x14ac:dyDescent="0.2">
      <c r="A2" s="111" t="s">
        <v>124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</row>
    <row r="3" spans="1:17" s="8" customFormat="1" ht="40.5" x14ac:dyDescent="0.2">
      <c r="A3" s="9" t="s">
        <v>12</v>
      </c>
      <c r="B3" s="132" t="s">
        <v>13</v>
      </c>
      <c r="C3" s="132"/>
      <c r="D3" s="9" t="s">
        <v>14</v>
      </c>
      <c r="E3" s="9" t="s">
        <v>15</v>
      </c>
      <c r="F3" s="9" t="s">
        <v>16</v>
      </c>
      <c r="G3" s="9" t="s">
        <v>17</v>
      </c>
      <c r="H3" s="9" t="s">
        <v>18</v>
      </c>
      <c r="I3" s="9" t="s">
        <v>17</v>
      </c>
      <c r="J3" s="9" t="s">
        <v>19</v>
      </c>
      <c r="K3" s="9" t="s">
        <v>17</v>
      </c>
      <c r="L3" s="30"/>
      <c r="M3" s="22" t="s">
        <v>29</v>
      </c>
      <c r="N3" s="22" t="s">
        <v>30</v>
      </c>
      <c r="O3" s="22" t="s">
        <v>68</v>
      </c>
      <c r="P3" s="22" t="s">
        <v>17</v>
      </c>
      <c r="Q3" s="22" t="s">
        <v>22</v>
      </c>
    </row>
    <row r="4" spans="1:17" ht="17.45" customHeight="1" x14ac:dyDescent="0.2">
      <c r="A4" s="37" t="s">
        <v>125</v>
      </c>
      <c r="B4" s="148" t="s">
        <v>126</v>
      </c>
      <c r="C4" s="148"/>
      <c r="D4" s="37" t="s">
        <v>127</v>
      </c>
      <c r="E4" s="62" t="e">
        <f>IF(D4=#REF!,#REF!,"Faux")</f>
        <v>#REF!</v>
      </c>
      <c r="F4" s="62" t="e">
        <f>IF(D4=#REF!,#REF!,"Faux")</f>
        <v>#REF!</v>
      </c>
      <c r="G4" s="49" t="e">
        <f>(F4/E4)</f>
        <v>#REF!</v>
      </c>
      <c r="H4" s="62" t="e">
        <f>IF(D4=#REF!,#REF!,"Faux")</f>
        <v>#REF!</v>
      </c>
      <c r="I4" s="49" t="e">
        <f>H4/E4</f>
        <v>#REF!</v>
      </c>
      <c r="J4" s="47" t="e">
        <f>E4-F4-H4</f>
        <v>#REF!</v>
      </c>
      <c r="K4" s="49" t="e">
        <f>J4/E4</f>
        <v>#REF!</v>
      </c>
      <c r="L4" s="39"/>
      <c r="M4" s="38" t="e">
        <f>Menu!$H$12-(G4+I4)</f>
        <v>#REF!</v>
      </c>
      <c r="N4" s="51" t="e">
        <f>E4*M4</f>
        <v>#REF!</v>
      </c>
      <c r="O4" s="51">
        <v>25000</v>
      </c>
      <c r="P4" s="49" t="e">
        <f>O4/E4</f>
        <v>#REF!</v>
      </c>
      <c r="Q4" s="53"/>
    </row>
    <row r="5" spans="1:17" ht="17.45" customHeight="1" x14ac:dyDescent="0.2">
      <c r="A5" s="40" t="s">
        <v>125</v>
      </c>
      <c r="B5" s="147" t="s">
        <v>24</v>
      </c>
      <c r="C5" s="147"/>
      <c r="D5" s="40" t="s">
        <v>25</v>
      </c>
      <c r="E5" s="85" t="e">
        <f>IF(D5=#REF!,#REF!,"Faux")</f>
        <v>#REF!</v>
      </c>
      <c r="F5" s="85" t="e">
        <f>IF(D5=#REF!,#REF!,"Faux")</f>
        <v>#REF!</v>
      </c>
      <c r="G5" s="50" t="e">
        <f t="shared" ref="G5:G6" si="0">(F5/E5)</f>
        <v>#REF!</v>
      </c>
      <c r="H5" s="85" t="e">
        <f>IF(D5=#REF!,#REF!,"Faux")</f>
        <v>#REF!</v>
      </c>
      <c r="I5" s="50" t="e">
        <f t="shared" ref="I5:I6" si="1">H5/E5</f>
        <v>#REF!</v>
      </c>
      <c r="J5" s="48" t="e">
        <f t="shared" ref="J5:J6" si="2">E5-F5-H5</f>
        <v>#REF!</v>
      </c>
      <c r="K5" s="50" t="e">
        <f t="shared" ref="K5:K6" si="3">J5/E5</f>
        <v>#REF!</v>
      </c>
      <c r="L5" s="39"/>
      <c r="M5" s="41" t="e">
        <f>Menu!$H$12-(G5+I5)</f>
        <v>#REF!</v>
      </c>
      <c r="N5" s="52" t="e">
        <f t="shared" ref="N5:N6" si="4">E5*M5</f>
        <v>#REF!</v>
      </c>
      <c r="O5" s="52">
        <v>15000</v>
      </c>
      <c r="P5" s="50" t="e">
        <f t="shared" ref="P5:P7" si="5">O5/E5</f>
        <v>#REF!</v>
      </c>
      <c r="Q5" s="54"/>
    </row>
    <row r="6" spans="1:17" ht="17.850000000000001" customHeight="1" x14ac:dyDescent="0.2">
      <c r="A6" s="37" t="s">
        <v>125</v>
      </c>
      <c r="B6" s="146">
        <v>6541</v>
      </c>
      <c r="C6" s="146"/>
      <c r="D6" s="37" t="s">
        <v>128</v>
      </c>
      <c r="E6" s="62" t="e">
        <f>IF(D6=#REF!,#REF!,"Faux")</f>
        <v>#REF!</v>
      </c>
      <c r="F6" s="62" t="e">
        <f>IF(D6=#REF!,#REF!,"Faux")</f>
        <v>#REF!</v>
      </c>
      <c r="G6" s="49" t="e">
        <f t="shared" si="0"/>
        <v>#REF!</v>
      </c>
      <c r="H6" s="62" t="e">
        <f>IF(D6=#REF!,#REF!,"Faux")</f>
        <v>#REF!</v>
      </c>
      <c r="I6" s="49" t="e">
        <f t="shared" si="1"/>
        <v>#REF!</v>
      </c>
      <c r="J6" s="47" t="e">
        <f t="shared" si="2"/>
        <v>#REF!</v>
      </c>
      <c r="K6" s="49" t="e">
        <f t="shared" si="3"/>
        <v>#REF!</v>
      </c>
      <c r="L6" s="39"/>
      <c r="M6" s="38" t="e">
        <f>Menu!$H$12-(G6+I6)</f>
        <v>#REF!</v>
      </c>
      <c r="N6" s="51" t="e">
        <f t="shared" si="4"/>
        <v>#REF!</v>
      </c>
      <c r="O6" s="51">
        <v>13000</v>
      </c>
      <c r="P6" s="49" t="e">
        <f t="shared" si="5"/>
        <v>#REF!</v>
      </c>
      <c r="Q6" s="53"/>
    </row>
    <row r="7" spans="1:17" s="8" customFormat="1" ht="17.25" customHeight="1" x14ac:dyDescent="0.2">
      <c r="A7" s="17"/>
      <c r="B7" s="136"/>
      <c r="C7" s="136"/>
      <c r="D7" s="20" t="s">
        <v>9</v>
      </c>
      <c r="E7" s="59" t="e">
        <f>SUM(E4:E6)</f>
        <v>#REF!</v>
      </c>
      <c r="F7" s="59" t="e">
        <f>SUM(F4:F6)</f>
        <v>#REF!</v>
      </c>
      <c r="G7" s="1" t="e">
        <f>(F7/E7)</f>
        <v>#REF!</v>
      </c>
      <c r="H7" s="59" t="e">
        <f>SUM(H4:H6)</f>
        <v>#REF!</v>
      </c>
      <c r="I7" s="1" t="e">
        <f>H7/E7</f>
        <v>#REF!</v>
      </c>
      <c r="J7" s="59" t="e">
        <f>SUM(J4:J6)</f>
        <v>#REF!</v>
      </c>
      <c r="K7" s="32" t="e">
        <f>J7/E7</f>
        <v>#REF!</v>
      </c>
      <c r="L7" s="44"/>
      <c r="M7" s="33" t="e">
        <f>Menu!$H$12-(G7+I7)</f>
        <v>#REF!</v>
      </c>
      <c r="N7" s="34" t="e">
        <f t="shared" ref="N7" si="6">E7*M7</f>
        <v>#REF!</v>
      </c>
      <c r="O7" s="35">
        <f>SUM(O4:O6)</f>
        <v>53000</v>
      </c>
      <c r="P7" s="36" t="e">
        <f t="shared" si="5"/>
        <v>#REF!</v>
      </c>
      <c r="Q7" s="9"/>
    </row>
  </sheetData>
  <mergeCells count="6">
    <mergeCell ref="A1:Q1"/>
    <mergeCell ref="B7:C7"/>
    <mergeCell ref="B6:C6"/>
    <mergeCell ref="B5:C5"/>
    <mergeCell ref="B4:C4"/>
    <mergeCell ref="B3:C3"/>
  </mergeCells>
  <conditionalFormatting sqref="M4:N7">
    <cfRule type="cellIs" dxfId="19" priority="1" operator="greaterThan">
      <formula>0</formula>
    </cfRule>
    <cfRule type="cellIs" dxfId="18" priority="2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D3E1ED"/>
  </sheetPr>
  <dimension ref="A1:Q40"/>
  <sheetViews>
    <sheetView topLeftCell="A28" zoomScale="85" zoomScaleNormal="85" workbookViewId="0">
      <selection activeCell="L13" sqref="L13"/>
    </sheetView>
  </sheetViews>
  <sheetFormatPr baseColWidth="10" defaultColWidth="9.33203125" defaultRowHeight="13.5" x14ac:dyDescent="0.2"/>
  <cols>
    <col min="1" max="1" width="7.83203125" style="3" customWidth="1"/>
    <col min="2" max="2" width="1.33203125" style="3" customWidth="1"/>
    <col min="3" max="3" width="12.33203125" style="3" customWidth="1"/>
    <col min="4" max="4" width="48.1640625" style="3" bestFit="1" customWidth="1"/>
    <col min="5" max="5" width="13.5" style="3" customWidth="1"/>
    <col min="6" max="6" width="11.1640625" style="3" customWidth="1"/>
    <col min="7" max="7" width="6" style="3" bestFit="1" customWidth="1"/>
    <col min="8" max="8" width="11.33203125" style="3" customWidth="1"/>
    <col min="9" max="9" width="7" style="3" bestFit="1" customWidth="1"/>
    <col min="10" max="10" width="11.33203125" style="3" customWidth="1"/>
    <col min="11" max="11" width="8" style="3" bestFit="1" customWidth="1"/>
    <col min="12" max="12" width="2.1640625" style="3" customWidth="1"/>
    <col min="13" max="15" width="17.6640625" style="3" customWidth="1"/>
    <col min="16" max="16" width="7" style="3" bestFit="1" customWidth="1"/>
    <col min="17" max="17" width="18.1640625" style="3" customWidth="1"/>
    <col min="18" max="16384" width="9.33203125" style="3"/>
  </cols>
  <sheetData>
    <row r="1" spans="1:17" ht="11.45" customHeight="1" x14ac:dyDescent="0.2">
      <c r="A1" s="111" t="s">
        <v>129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</row>
    <row r="2" spans="1:17" s="23" customFormat="1" ht="27" x14ac:dyDescent="0.2">
      <c r="A2" s="133" t="s">
        <v>12</v>
      </c>
      <c r="B2" s="133"/>
      <c r="C2" s="22" t="s">
        <v>13</v>
      </c>
      <c r="D2" s="22" t="s">
        <v>14</v>
      </c>
      <c r="E2" s="22" t="s">
        <v>15</v>
      </c>
      <c r="F2" s="22" t="s">
        <v>16</v>
      </c>
      <c r="G2" s="22" t="s">
        <v>17</v>
      </c>
      <c r="H2" s="22" t="s">
        <v>18</v>
      </c>
      <c r="I2" s="22" t="s">
        <v>17</v>
      </c>
      <c r="J2" s="22" t="s">
        <v>19</v>
      </c>
      <c r="K2" s="22" t="s">
        <v>17</v>
      </c>
      <c r="L2" s="69"/>
      <c r="M2" s="22" t="s">
        <v>29</v>
      </c>
      <c r="N2" s="22" t="s">
        <v>30</v>
      </c>
      <c r="O2" s="22" t="s">
        <v>68</v>
      </c>
      <c r="P2" s="22" t="s">
        <v>17</v>
      </c>
      <c r="Q2" s="22" t="s">
        <v>22</v>
      </c>
    </row>
    <row r="3" spans="1:17" ht="17.45" customHeight="1" x14ac:dyDescent="0.2">
      <c r="A3" s="148" t="s">
        <v>130</v>
      </c>
      <c r="B3" s="148"/>
      <c r="C3" s="37" t="s">
        <v>131</v>
      </c>
      <c r="D3" s="37" t="s">
        <v>132</v>
      </c>
      <c r="E3" s="62" t="e">
        <f>IF(D3=#REF!,#REF!,"Faux")</f>
        <v>#REF!</v>
      </c>
      <c r="F3" s="62" t="e">
        <f>IF(D3=#REF!,#REF!,"Faux")</f>
        <v>#REF!</v>
      </c>
      <c r="G3" s="49" t="e">
        <f>(F3/E3)</f>
        <v>#REF!</v>
      </c>
      <c r="H3" s="62" t="e">
        <f>IF(D3=#REF!,#REF!,"Faux")</f>
        <v>#REF!</v>
      </c>
      <c r="I3" s="49" t="e">
        <f>H3/E3</f>
        <v>#REF!</v>
      </c>
      <c r="J3" s="47" t="e">
        <f>E3-F3-H3</f>
        <v>#REF!</v>
      </c>
      <c r="K3" s="49" t="e">
        <f>J3/E3</f>
        <v>#REF!</v>
      </c>
      <c r="L3" s="39"/>
      <c r="M3" s="38" t="e">
        <f>Menu!$H$12-(G3+I3)</f>
        <v>#REF!</v>
      </c>
      <c r="N3" s="51" t="e">
        <f>E3*M3</f>
        <v>#REF!</v>
      </c>
      <c r="O3" s="51"/>
      <c r="P3" s="49" t="e">
        <f>O3/E3</f>
        <v>#REF!</v>
      </c>
      <c r="Q3" s="53"/>
    </row>
    <row r="4" spans="1:17" ht="17.45" customHeight="1" x14ac:dyDescent="0.2">
      <c r="A4" s="147" t="s">
        <v>130</v>
      </c>
      <c r="B4" s="147"/>
      <c r="C4" s="40" t="s">
        <v>133</v>
      </c>
      <c r="D4" s="40" t="s">
        <v>134</v>
      </c>
      <c r="E4" s="85" t="e">
        <f>IF(D4=#REF!,#REF!,"Faux")</f>
        <v>#REF!</v>
      </c>
      <c r="F4" s="85" t="e">
        <f>IF(D4=#REF!,#REF!,"Faux")</f>
        <v>#REF!</v>
      </c>
      <c r="G4" s="50" t="e">
        <f t="shared" ref="G4:G40" si="0">(F4/E4)</f>
        <v>#REF!</v>
      </c>
      <c r="H4" s="85" t="e">
        <f>IF(D4=#REF!,#REF!,"Faux")</f>
        <v>#REF!</v>
      </c>
      <c r="I4" s="50" t="e">
        <f t="shared" ref="I4:I40" si="1">H4/E4</f>
        <v>#REF!</v>
      </c>
      <c r="J4" s="48" t="e">
        <f t="shared" ref="J4:J40" si="2">E4-F4-H4</f>
        <v>#REF!</v>
      </c>
      <c r="K4" s="50" t="e">
        <f t="shared" ref="K4:K40" si="3">J4/E4</f>
        <v>#REF!</v>
      </c>
      <c r="L4" s="39"/>
      <c r="M4" s="41" t="e">
        <f>Menu!$H$12-(G4+I4)</f>
        <v>#REF!</v>
      </c>
      <c r="N4" s="52" t="e">
        <f t="shared" ref="N4:N40" si="4">E4*M4</f>
        <v>#REF!</v>
      </c>
      <c r="O4" s="52"/>
      <c r="P4" s="50" t="e">
        <f t="shared" ref="P4:P40" si="5">O4/E4</f>
        <v>#REF!</v>
      </c>
      <c r="Q4" s="54"/>
    </row>
    <row r="5" spans="1:17" ht="17.45" customHeight="1" x14ac:dyDescent="0.2">
      <c r="A5" s="148" t="s">
        <v>130</v>
      </c>
      <c r="B5" s="148"/>
      <c r="C5" s="37" t="s">
        <v>135</v>
      </c>
      <c r="D5" s="37" t="s">
        <v>136</v>
      </c>
      <c r="E5" s="62" t="e">
        <f>IF(D5=#REF!,#REF!,"Faux")</f>
        <v>#REF!</v>
      </c>
      <c r="F5" s="62" t="e">
        <f>IF(D5=#REF!,#REF!,"Faux")</f>
        <v>#REF!</v>
      </c>
      <c r="G5" s="49" t="e">
        <f t="shared" si="0"/>
        <v>#REF!</v>
      </c>
      <c r="H5" s="62" t="e">
        <f>IF(D5=#REF!,#REF!,"Faux")</f>
        <v>#REF!</v>
      </c>
      <c r="I5" s="49" t="e">
        <f t="shared" si="1"/>
        <v>#REF!</v>
      </c>
      <c r="J5" s="47" t="e">
        <f t="shared" si="2"/>
        <v>#REF!</v>
      </c>
      <c r="K5" s="49" t="e">
        <f t="shared" si="3"/>
        <v>#REF!</v>
      </c>
      <c r="L5" s="39"/>
      <c r="M5" s="38" t="e">
        <f>Menu!$H$12-(G5+I5)</f>
        <v>#REF!</v>
      </c>
      <c r="N5" s="51" t="e">
        <f t="shared" si="4"/>
        <v>#REF!</v>
      </c>
      <c r="O5" s="51"/>
      <c r="P5" s="49" t="e">
        <f t="shared" si="5"/>
        <v>#REF!</v>
      </c>
      <c r="Q5" s="53"/>
    </row>
    <row r="6" spans="1:17" ht="17.45" customHeight="1" x14ac:dyDescent="0.2">
      <c r="A6" s="147" t="s">
        <v>130</v>
      </c>
      <c r="B6" s="147"/>
      <c r="C6" s="40" t="s">
        <v>137</v>
      </c>
      <c r="D6" s="40" t="s">
        <v>138</v>
      </c>
      <c r="E6" s="85" t="e">
        <f>IF(D6=#REF!,#REF!,"Faux")</f>
        <v>#REF!</v>
      </c>
      <c r="F6" s="85" t="e">
        <f>IF(D6=#REF!,#REF!,"Faux")</f>
        <v>#REF!</v>
      </c>
      <c r="G6" s="50" t="e">
        <f t="shared" si="0"/>
        <v>#REF!</v>
      </c>
      <c r="H6" s="85" t="e">
        <f>IF(D6=#REF!,#REF!,"Faux")</f>
        <v>#REF!</v>
      </c>
      <c r="I6" s="50" t="e">
        <f t="shared" si="1"/>
        <v>#REF!</v>
      </c>
      <c r="J6" s="48" t="e">
        <f t="shared" si="2"/>
        <v>#REF!</v>
      </c>
      <c r="K6" s="50" t="e">
        <f t="shared" si="3"/>
        <v>#REF!</v>
      </c>
      <c r="L6" s="39"/>
      <c r="M6" s="41" t="e">
        <f>Menu!$H$12-(G6+I6)</f>
        <v>#REF!</v>
      </c>
      <c r="N6" s="52" t="e">
        <f t="shared" si="4"/>
        <v>#REF!</v>
      </c>
      <c r="O6" s="52"/>
      <c r="P6" s="50" t="e">
        <f t="shared" si="5"/>
        <v>#REF!</v>
      </c>
      <c r="Q6" s="54"/>
    </row>
    <row r="7" spans="1:17" ht="17.45" customHeight="1" x14ac:dyDescent="0.2">
      <c r="A7" s="148" t="s">
        <v>130</v>
      </c>
      <c r="B7" s="148"/>
      <c r="C7" s="37" t="s">
        <v>139</v>
      </c>
      <c r="D7" s="37" t="s">
        <v>140</v>
      </c>
      <c r="E7" s="62" t="e">
        <f>IF(D7=#REF!,#REF!,"Faux")</f>
        <v>#REF!</v>
      </c>
      <c r="F7" s="62" t="e">
        <f>IF(D7=#REF!,#REF!,"Faux")</f>
        <v>#REF!</v>
      </c>
      <c r="G7" s="49" t="e">
        <f t="shared" si="0"/>
        <v>#REF!</v>
      </c>
      <c r="H7" s="62" t="e">
        <f>IF(D7=#REF!,#REF!,"Faux")</f>
        <v>#REF!</v>
      </c>
      <c r="I7" s="49" t="e">
        <f t="shared" si="1"/>
        <v>#REF!</v>
      </c>
      <c r="J7" s="47" t="e">
        <f t="shared" si="2"/>
        <v>#REF!</v>
      </c>
      <c r="K7" s="49" t="e">
        <f t="shared" si="3"/>
        <v>#REF!</v>
      </c>
      <c r="L7" s="39"/>
      <c r="M7" s="38" t="e">
        <f>Menu!$H$12-(G7+I7)</f>
        <v>#REF!</v>
      </c>
      <c r="N7" s="51" t="e">
        <f t="shared" si="4"/>
        <v>#REF!</v>
      </c>
      <c r="O7" s="51"/>
      <c r="P7" s="49" t="e">
        <f t="shared" si="5"/>
        <v>#REF!</v>
      </c>
      <c r="Q7" s="53"/>
    </row>
    <row r="8" spans="1:17" ht="17.45" customHeight="1" x14ac:dyDescent="0.2">
      <c r="A8" s="147" t="s">
        <v>130</v>
      </c>
      <c r="B8" s="147"/>
      <c r="C8" s="40" t="s">
        <v>141</v>
      </c>
      <c r="D8" s="40" t="s">
        <v>142</v>
      </c>
      <c r="E8" s="85" t="e">
        <f>IF(D8=#REF!,#REF!,"Faux")</f>
        <v>#REF!</v>
      </c>
      <c r="F8" s="85" t="e">
        <f>IF(D8=#REF!,#REF!,"Faux")</f>
        <v>#REF!</v>
      </c>
      <c r="G8" s="50" t="e">
        <f t="shared" si="0"/>
        <v>#REF!</v>
      </c>
      <c r="H8" s="85" t="e">
        <f>IF(D8=#REF!,#REF!,"Faux")</f>
        <v>#REF!</v>
      </c>
      <c r="I8" s="50" t="e">
        <f t="shared" si="1"/>
        <v>#REF!</v>
      </c>
      <c r="J8" s="48" t="e">
        <f t="shared" si="2"/>
        <v>#REF!</v>
      </c>
      <c r="K8" s="50" t="e">
        <f t="shared" si="3"/>
        <v>#REF!</v>
      </c>
      <c r="L8" s="39"/>
      <c r="M8" s="41" t="e">
        <f>Menu!$H$12-(G8+I8)</f>
        <v>#REF!</v>
      </c>
      <c r="N8" s="52" t="e">
        <f t="shared" si="4"/>
        <v>#REF!</v>
      </c>
      <c r="O8" s="52"/>
      <c r="P8" s="50" t="e">
        <f t="shared" si="5"/>
        <v>#REF!</v>
      </c>
      <c r="Q8" s="54"/>
    </row>
    <row r="9" spans="1:17" ht="17.45" customHeight="1" x14ac:dyDescent="0.2">
      <c r="A9" s="148" t="s">
        <v>130</v>
      </c>
      <c r="B9" s="148"/>
      <c r="C9" s="37" t="s">
        <v>143</v>
      </c>
      <c r="D9" s="37" t="s">
        <v>144</v>
      </c>
      <c r="E9" s="62" t="e">
        <f>IF(D9=#REF!,#REF!,"Faux")</f>
        <v>#REF!</v>
      </c>
      <c r="F9" s="62" t="e">
        <f>IF(D9=#REF!,#REF!,"Faux")</f>
        <v>#REF!</v>
      </c>
      <c r="G9" s="49" t="e">
        <f t="shared" si="0"/>
        <v>#REF!</v>
      </c>
      <c r="H9" s="62" t="e">
        <f>IF(D9=#REF!,#REF!,"Faux")</f>
        <v>#REF!</v>
      </c>
      <c r="I9" s="49" t="e">
        <f t="shared" si="1"/>
        <v>#REF!</v>
      </c>
      <c r="J9" s="47" t="e">
        <f t="shared" si="2"/>
        <v>#REF!</v>
      </c>
      <c r="K9" s="49" t="e">
        <f t="shared" si="3"/>
        <v>#REF!</v>
      </c>
      <c r="L9" s="39"/>
      <c r="M9" s="38" t="e">
        <f>Menu!$H$12-(G9+I9)</f>
        <v>#REF!</v>
      </c>
      <c r="N9" s="51" t="e">
        <f t="shared" si="4"/>
        <v>#REF!</v>
      </c>
      <c r="O9" s="51"/>
      <c r="P9" s="49" t="e">
        <f t="shared" si="5"/>
        <v>#REF!</v>
      </c>
      <c r="Q9" s="53"/>
    </row>
    <row r="10" spans="1:17" ht="17.45" customHeight="1" x14ac:dyDescent="0.2">
      <c r="A10" s="147" t="s">
        <v>130</v>
      </c>
      <c r="B10" s="147"/>
      <c r="C10" s="40" t="s">
        <v>58</v>
      </c>
      <c r="D10" s="40" t="s">
        <v>59</v>
      </c>
      <c r="E10" s="85" t="e">
        <f>IF(D10=#REF!,#REF!,"Faux")</f>
        <v>#REF!</v>
      </c>
      <c r="F10" s="85" t="e">
        <f>IF(D10=#REF!,#REF!,"Faux")</f>
        <v>#REF!</v>
      </c>
      <c r="G10" s="50" t="e">
        <f t="shared" si="0"/>
        <v>#REF!</v>
      </c>
      <c r="H10" s="85" t="e">
        <f>IF(D10=#REF!,#REF!,"Faux")</f>
        <v>#REF!</v>
      </c>
      <c r="I10" s="50" t="e">
        <f t="shared" si="1"/>
        <v>#REF!</v>
      </c>
      <c r="J10" s="48" t="e">
        <f t="shared" si="2"/>
        <v>#REF!</v>
      </c>
      <c r="K10" s="50" t="e">
        <f t="shared" si="3"/>
        <v>#REF!</v>
      </c>
      <c r="L10" s="39"/>
      <c r="M10" s="41" t="e">
        <f>Menu!$H$12-(G10+I10)</f>
        <v>#REF!</v>
      </c>
      <c r="N10" s="52" t="e">
        <f t="shared" si="4"/>
        <v>#REF!</v>
      </c>
      <c r="O10" s="52"/>
      <c r="P10" s="50" t="e">
        <f t="shared" si="5"/>
        <v>#REF!</v>
      </c>
      <c r="Q10" s="54"/>
    </row>
    <row r="11" spans="1:17" ht="17.45" customHeight="1" x14ac:dyDescent="0.2">
      <c r="A11" s="148" t="s">
        <v>130</v>
      </c>
      <c r="B11" s="148"/>
      <c r="C11" s="37" t="s">
        <v>145</v>
      </c>
      <c r="D11" s="37" t="s">
        <v>146</v>
      </c>
      <c r="E11" s="62" t="e">
        <f>IF(D11=#REF!,#REF!,"Faux")</f>
        <v>#REF!</v>
      </c>
      <c r="F11" s="62" t="e">
        <f>IF(D11=#REF!,#REF!,"Faux")</f>
        <v>#REF!</v>
      </c>
      <c r="G11" s="49" t="e">
        <f t="shared" si="0"/>
        <v>#REF!</v>
      </c>
      <c r="H11" s="62" t="e">
        <f>IF(D11=#REF!,#REF!,"Faux")</f>
        <v>#REF!</v>
      </c>
      <c r="I11" s="49" t="e">
        <f t="shared" si="1"/>
        <v>#REF!</v>
      </c>
      <c r="J11" s="47" t="e">
        <f t="shared" si="2"/>
        <v>#REF!</v>
      </c>
      <c r="K11" s="49" t="e">
        <f t="shared" si="3"/>
        <v>#REF!</v>
      </c>
      <c r="L11" s="39"/>
      <c r="M11" s="38" t="e">
        <f>Menu!$H$12-(G11+I11)</f>
        <v>#REF!</v>
      </c>
      <c r="N11" s="51" t="e">
        <f t="shared" si="4"/>
        <v>#REF!</v>
      </c>
      <c r="O11" s="51">
        <v>50000</v>
      </c>
      <c r="P11" s="49" t="e">
        <f t="shared" si="5"/>
        <v>#REF!</v>
      </c>
      <c r="Q11" s="53"/>
    </row>
    <row r="12" spans="1:17" ht="17.45" customHeight="1" x14ac:dyDescent="0.2">
      <c r="A12" s="147" t="s">
        <v>130</v>
      </c>
      <c r="B12" s="147"/>
      <c r="C12" s="40" t="s">
        <v>147</v>
      </c>
      <c r="D12" s="40" t="s">
        <v>148</v>
      </c>
      <c r="E12" s="85" t="e">
        <f>IF(D12=#REF!,#REF!,"Faux")</f>
        <v>#REF!</v>
      </c>
      <c r="F12" s="85" t="e">
        <f>IF(D12=#REF!,#REF!,"Faux")</f>
        <v>#REF!</v>
      </c>
      <c r="G12" s="50" t="e">
        <f t="shared" si="0"/>
        <v>#REF!</v>
      </c>
      <c r="H12" s="85" t="e">
        <f>IF(D12=#REF!,#REF!,"Faux")</f>
        <v>#REF!</v>
      </c>
      <c r="I12" s="50" t="e">
        <f t="shared" si="1"/>
        <v>#REF!</v>
      </c>
      <c r="J12" s="48" t="e">
        <f t="shared" si="2"/>
        <v>#REF!</v>
      </c>
      <c r="K12" s="50" t="e">
        <f t="shared" si="3"/>
        <v>#REF!</v>
      </c>
      <c r="L12" s="39"/>
      <c r="M12" s="41" t="e">
        <f>Menu!$H$12-(G12+I12)</f>
        <v>#REF!</v>
      </c>
      <c r="N12" s="52" t="e">
        <f t="shared" si="4"/>
        <v>#REF!</v>
      </c>
      <c r="O12" s="52"/>
      <c r="P12" s="50" t="e">
        <f t="shared" si="5"/>
        <v>#REF!</v>
      </c>
      <c r="Q12" s="54"/>
    </row>
    <row r="13" spans="1:17" ht="17.45" customHeight="1" x14ac:dyDescent="0.2">
      <c r="A13" s="148" t="s">
        <v>130</v>
      </c>
      <c r="B13" s="148"/>
      <c r="C13" s="37" t="s">
        <v>149</v>
      </c>
      <c r="D13" s="37" t="s">
        <v>150</v>
      </c>
      <c r="E13" s="62" t="e">
        <f>IF(D13=#REF!,#REF!,"Faux")</f>
        <v>#REF!</v>
      </c>
      <c r="F13" s="62" t="e">
        <f>IF(D13=#REF!,#REF!,"Faux")</f>
        <v>#REF!</v>
      </c>
      <c r="G13" s="49" t="e">
        <f t="shared" si="0"/>
        <v>#REF!</v>
      </c>
      <c r="H13" s="62" t="e">
        <f>IF(D13=#REF!,#REF!,"Faux")</f>
        <v>#REF!</v>
      </c>
      <c r="I13" s="49" t="e">
        <f t="shared" si="1"/>
        <v>#REF!</v>
      </c>
      <c r="J13" s="47" t="e">
        <f t="shared" si="2"/>
        <v>#REF!</v>
      </c>
      <c r="K13" s="49" t="e">
        <f t="shared" si="3"/>
        <v>#REF!</v>
      </c>
      <c r="L13" s="39"/>
      <c r="M13" s="38" t="e">
        <f>Menu!$H$12-(G13+I13)</f>
        <v>#REF!</v>
      </c>
      <c r="N13" s="51" t="e">
        <f t="shared" si="4"/>
        <v>#REF!</v>
      </c>
      <c r="O13" s="51"/>
      <c r="P13" s="49" t="e">
        <f t="shared" si="5"/>
        <v>#REF!</v>
      </c>
      <c r="Q13" s="53"/>
    </row>
    <row r="14" spans="1:17" ht="17.45" customHeight="1" x14ac:dyDescent="0.2">
      <c r="A14" s="147" t="s">
        <v>130</v>
      </c>
      <c r="B14" s="147"/>
      <c r="C14" s="40" t="s">
        <v>151</v>
      </c>
      <c r="D14" s="40" t="s">
        <v>152</v>
      </c>
      <c r="E14" s="85" t="e">
        <f>IF(D14=#REF!,#REF!,"Faux")</f>
        <v>#REF!</v>
      </c>
      <c r="F14" s="85" t="e">
        <f>IF(D14=#REF!,#REF!,"Faux")</f>
        <v>#REF!</v>
      </c>
      <c r="G14" s="50" t="e">
        <f t="shared" si="0"/>
        <v>#REF!</v>
      </c>
      <c r="H14" s="85" t="e">
        <f>IF(D14=#REF!,#REF!,"Faux")</f>
        <v>#REF!</v>
      </c>
      <c r="I14" s="50" t="e">
        <f t="shared" si="1"/>
        <v>#REF!</v>
      </c>
      <c r="J14" s="48" t="e">
        <f t="shared" si="2"/>
        <v>#REF!</v>
      </c>
      <c r="K14" s="50" t="e">
        <f t="shared" si="3"/>
        <v>#REF!</v>
      </c>
      <c r="L14" s="39"/>
      <c r="M14" s="41" t="e">
        <f>Menu!$H$12-(G14+I14)</f>
        <v>#REF!</v>
      </c>
      <c r="N14" s="52" t="e">
        <f t="shared" si="4"/>
        <v>#REF!</v>
      </c>
      <c r="O14" s="52"/>
      <c r="P14" s="50" t="e">
        <f t="shared" si="5"/>
        <v>#REF!</v>
      </c>
      <c r="Q14" s="54"/>
    </row>
    <row r="15" spans="1:17" ht="17.45" customHeight="1" x14ac:dyDescent="0.2">
      <c r="A15" s="148" t="s">
        <v>130</v>
      </c>
      <c r="B15" s="148"/>
      <c r="C15" s="37" t="s">
        <v>80</v>
      </c>
      <c r="D15" s="37" t="s">
        <v>81</v>
      </c>
      <c r="E15" s="62" t="e">
        <f>IF(D15=#REF!,#REF!,"Faux")</f>
        <v>#REF!</v>
      </c>
      <c r="F15" s="62" t="e">
        <f>IF(D15=#REF!,#REF!,"Faux")</f>
        <v>#REF!</v>
      </c>
      <c r="G15" s="49" t="e">
        <f t="shared" si="0"/>
        <v>#REF!</v>
      </c>
      <c r="H15" s="62" t="e">
        <f>IF(D15=#REF!,#REF!,"Faux")</f>
        <v>#REF!</v>
      </c>
      <c r="I15" s="49" t="e">
        <f t="shared" si="1"/>
        <v>#REF!</v>
      </c>
      <c r="J15" s="47" t="e">
        <f t="shared" si="2"/>
        <v>#REF!</v>
      </c>
      <c r="K15" s="49" t="e">
        <f t="shared" si="3"/>
        <v>#REF!</v>
      </c>
      <c r="L15" s="39"/>
      <c r="M15" s="38" t="e">
        <f>Menu!$H$12-(G15+I15)</f>
        <v>#REF!</v>
      </c>
      <c r="N15" s="51" t="e">
        <f t="shared" si="4"/>
        <v>#REF!</v>
      </c>
      <c r="O15" s="51"/>
      <c r="P15" s="49" t="e">
        <f t="shared" si="5"/>
        <v>#REF!</v>
      </c>
      <c r="Q15" s="53"/>
    </row>
    <row r="16" spans="1:17" ht="17.45" customHeight="1" x14ac:dyDescent="0.2">
      <c r="A16" s="147" t="s">
        <v>130</v>
      </c>
      <c r="B16" s="147"/>
      <c r="C16" s="40" t="s">
        <v>153</v>
      </c>
      <c r="D16" s="40" t="s">
        <v>154</v>
      </c>
      <c r="E16" s="85" t="e">
        <f>IF(D16=#REF!,#REF!,"Faux")</f>
        <v>#REF!</v>
      </c>
      <c r="F16" s="85" t="e">
        <f>IF(D16=#REF!,#REF!,"Faux")</f>
        <v>#REF!</v>
      </c>
      <c r="G16" s="50" t="e">
        <f t="shared" si="0"/>
        <v>#REF!</v>
      </c>
      <c r="H16" s="85" t="e">
        <f>IF(D16=#REF!,#REF!,"Faux")</f>
        <v>#REF!</v>
      </c>
      <c r="I16" s="50" t="e">
        <f t="shared" si="1"/>
        <v>#REF!</v>
      </c>
      <c r="J16" s="48" t="e">
        <f t="shared" si="2"/>
        <v>#REF!</v>
      </c>
      <c r="K16" s="50" t="e">
        <f t="shared" si="3"/>
        <v>#REF!</v>
      </c>
      <c r="L16" s="39"/>
      <c r="M16" s="41" t="e">
        <f>Menu!$H$12-(G16+I16)</f>
        <v>#REF!</v>
      </c>
      <c r="N16" s="52" t="e">
        <f t="shared" si="4"/>
        <v>#REF!</v>
      </c>
      <c r="O16" s="52"/>
      <c r="P16" s="50" t="e">
        <f t="shared" si="5"/>
        <v>#REF!</v>
      </c>
      <c r="Q16" s="54"/>
    </row>
    <row r="17" spans="1:17" ht="17.45" customHeight="1" x14ac:dyDescent="0.2">
      <c r="A17" s="148" t="s">
        <v>130</v>
      </c>
      <c r="B17" s="148"/>
      <c r="C17" s="37" t="s">
        <v>155</v>
      </c>
      <c r="D17" s="37" t="s">
        <v>156</v>
      </c>
      <c r="E17" s="62" t="e">
        <f>IF(D17=#REF!,#REF!,"Faux")</f>
        <v>#REF!</v>
      </c>
      <c r="F17" s="62" t="e">
        <f>IF(D17=#REF!,#REF!,"Faux")</f>
        <v>#REF!</v>
      </c>
      <c r="G17" s="49" t="e">
        <f t="shared" si="0"/>
        <v>#REF!</v>
      </c>
      <c r="H17" s="62" t="e">
        <f>IF(D17=#REF!,#REF!,"Faux")</f>
        <v>#REF!</v>
      </c>
      <c r="I17" s="49" t="e">
        <f t="shared" si="1"/>
        <v>#REF!</v>
      </c>
      <c r="J17" s="47" t="e">
        <f t="shared" si="2"/>
        <v>#REF!</v>
      </c>
      <c r="K17" s="49" t="e">
        <f t="shared" si="3"/>
        <v>#REF!</v>
      </c>
      <c r="L17" s="39"/>
      <c r="M17" s="38" t="e">
        <f>Menu!$H$12-(G17+I17)</f>
        <v>#REF!</v>
      </c>
      <c r="N17" s="51" t="e">
        <f t="shared" si="4"/>
        <v>#REF!</v>
      </c>
      <c r="O17" s="51"/>
      <c r="P17" s="49" t="e">
        <f t="shared" si="5"/>
        <v>#REF!</v>
      </c>
      <c r="Q17" s="53"/>
    </row>
    <row r="18" spans="1:17" ht="17.45" customHeight="1" x14ac:dyDescent="0.2">
      <c r="A18" s="147" t="s">
        <v>130</v>
      </c>
      <c r="B18" s="147"/>
      <c r="C18" s="40" t="s">
        <v>47</v>
      </c>
      <c r="D18" s="40" t="s">
        <v>47</v>
      </c>
      <c r="E18" s="85" t="e">
        <f>IF(D18=#REF!,#REF!,"Faux")</f>
        <v>#REF!</v>
      </c>
      <c r="F18" s="85" t="e">
        <f>IF(D18=#REF!,#REF!,"Faux")</f>
        <v>#REF!</v>
      </c>
      <c r="G18" s="50" t="e">
        <f t="shared" si="0"/>
        <v>#REF!</v>
      </c>
      <c r="H18" s="85" t="e">
        <f>IF(D18=#REF!,#REF!,"Faux")</f>
        <v>#REF!</v>
      </c>
      <c r="I18" s="50" t="e">
        <f t="shared" si="1"/>
        <v>#REF!</v>
      </c>
      <c r="J18" s="48" t="e">
        <f t="shared" si="2"/>
        <v>#REF!</v>
      </c>
      <c r="K18" s="50" t="e">
        <f t="shared" si="3"/>
        <v>#REF!</v>
      </c>
      <c r="L18" s="39"/>
      <c r="M18" s="41" t="e">
        <f>Menu!$H$12-(G18+I18)</f>
        <v>#REF!</v>
      </c>
      <c r="N18" s="52" t="e">
        <f t="shared" si="4"/>
        <v>#REF!</v>
      </c>
      <c r="O18" s="52"/>
      <c r="P18" s="50" t="e">
        <f t="shared" si="5"/>
        <v>#REF!</v>
      </c>
      <c r="Q18" s="54"/>
    </row>
    <row r="19" spans="1:17" ht="17.45" customHeight="1" x14ac:dyDescent="0.2">
      <c r="A19" s="148" t="s">
        <v>130</v>
      </c>
      <c r="B19" s="148"/>
      <c r="C19" s="37" t="s">
        <v>157</v>
      </c>
      <c r="D19" s="37" t="s">
        <v>158</v>
      </c>
      <c r="E19" s="62" t="e">
        <f>IF(D19=#REF!,#REF!,"Faux")</f>
        <v>#REF!</v>
      </c>
      <c r="F19" s="62" t="e">
        <f>IF(D19=#REF!,#REF!,"Faux")</f>
        <v>#REF!</v>
      </c>
      <c r="G19" s="49" t="e">
        <f t="shared" si="0"/>
        <v>#REF!</v>
      </c>
      <c r="H19" s="62" t="e">
        <f>IF(D19=#REF!,#REF!,"Faux")</f>
        <v>#REF!</v>
      </c>
      <c r="I19" s="49" t="e">
        <f t="shared" si="1"/>
        <v>#REF!</v>
      </c>
      <c r="J19" s="47" t="e">
        <f t="shared" si="2"/>
        <v>#REF!</v>
      </c>
      <c r="K19" s="49" t="e">
        <f t="shared" si="3"/>
        <v>#REF!</v>
      </c>
      <c r="L19" s="39"/>
      <c r="M19" s="38" t="e">
        <f>Menu!$H$12-(G19+I19)</f>
        <v>#REF!</v>
      </c>
      <c r="N19" s="51" t="e">
        <f t="shared" si="4"/>
        <v>#REF!</v>
      </c>
      <c r="O19" s="51">
        <v>2000</v>
      </c>
      <c r="P19" s="49" t="e">
        <f t="shared" si="5"/>
        <v>#REF!</v>
      </c>
      <c r="Q19" s="53"/>
    </row>
    <row r="20" spans="1:17" ht="17.45" customHeight="1" x14ac:dyDescent="0.2">
      <c r="A20" s="147" t="s">
        <v>130</v>
      </c>
      <c r="B20" s="147"/>
      <c r="C20" s="40" t="s">
        <v>159</v>
      </c>
      <c r="D20" s="40" t="s">
        <v>160</v>
      </c>
      <c r="E20" s="85" t="e">
        <f>IF(D20=#REF!,#REF!,"Faux")</f>
        <v>#REF!</v>
      </c>
      <c r="F20" s="85" t="e">
        <f>IF(D20=#REF!,#REF!,"Faux")</f>
        <v>#REF!</v>
      </c>
      <c r="G20" s="50" t="e">
        <f t="shared" si="0"/>
        <v>#REF!</v>
      </c>
      <c r="H20" s="85" t="e">
        <f>IF(D20=#REF!,#REF!,"Faux")</f>
        <v>#REF!</v>
      </c>
      <c r="I20" s="50" t="e">
        <f t="shared" si="1"/>
        <v>#REF!</v>
      </c>
      <c r="J20" s="48" t="e">
        <f t="shared" si="2"/>
        <v>#REF!</v>
      </c>
      <c r="K20" s="50" t="e">
        <f t="shared" si="3"/>
        <v>#REF!</v>
      </c>
      <c r="L20" s="39"/>
      <c r="M20" s="41" t="e">
        <f>Menu!$H$12-(G20+I20)</f>
        <v>#REF!</v>
      </c>
      <c r="N20" s="52" t="e">
        <f t="shared" si="4"/>
        <v>#REF!</v>
      </c>
      <c r="O20" s="52">
        <v>8000</v>
      </c>
      <c r="P20" s="50" t="e">
        <f t="shared" si="5"/>
        <v>#REF!</v>
      </c>
      <c r="Q20" s="54"/>
    </row>
    <row r="21" spans="1:17" ht="17.45" customHeight="1" x14ac:dyDescent="0.2">
      <c r="A21" s="148" t="s">
        <v>130</v>
      </c>
      <c r="B21" s="148"/>
      <c r="C21" s="37" t="s">
        <v>161</v>
      </c>
      <c r="D21" s="37" t="s">
        <v>162</v>
      </c>
      <c r="E21" s="62" t="e">
        <f>IF(D21=#REF!,#REF!,"Faux")</f>
        <v>#REF!</v>
      </c>
      <c r="F21" s="62" t="e">
        <f>IF(D21=#REF!,#REF!,"Faux")</f>
        <v>#REF!</v>
      </c>
      <c r="G21" s="49" t="e">
        <f t="shared" si="0"/>
        <v>#REF!</v>
      </c>
      <c r="H21" s="62" t="e">
        <f>IF(D21=#REF!,#REF!,"Faux")</f>
        <v>#REF!</v>
      </c>
      <c r="I21" s="49" t="e">
        <f t="shared" si="1"/>
        <v>#REF!</v>
      </c>
      <c r="J21" s="47" t="e">
        <f t="shared" si="2"/>
        <v>#REF!</v>
      </c>
      <c r="K21" s="49" t="e">
        <f t="shared" si="3"/>
        <v>#REF!</v>
      </c>
      <c r="L21" s="39"/>
      <c r="M21" s="38" t="e">
        <f>Menu!$H$12-(G21+I21)</f>
        <v>#REF!</v>
      </c>
      <c r="N21" s="51" t="e">
        <f t="shared" si="4"/>
        <v>#REF!</v>
      </c>
      <c r="O21" s="51">
        <v>6000</v>
      </c>
      <c r="P21" s="49" t="e">
        <f t="shared" si="5"/>
        <v>#REF!</v>
      </c>
      <c r="Q21" s="53"/>
    </row>
    <row r="22" spans="1:17" ht="17.45" customHeight="1" x14ac:dyDescent="0.2">
      <c r="A22" s="147" t="s">
        <v>130</v>
      </c>
      <c r="B22" s="147"/>
      <c r="C22" s="40" t="s">
        <v>163</v>
      </c>
      <c r="D22" s="40" t="s">
        <v>164</v>
      </c>
      <c r="E22" s="85" t="e">
        <f>IF(D22=#REF!,#REF!,"Faux")</f>
        <v>#REF!</v>
      </c>
      <c r="F22" s="85" t="e">
        <f>IF(D22=#REF!,#REF!,"Faux")</f>
        <v>#REF!</v>
      </c>
      <c r="G22" s="50" t="e">
        <f t="shared" si="0"/>
        <v>#REF!</v>
      </c>
      <c r="H22" s="85" t="e">
        <f>IF(D22=#REF!,#REF!,"Faux")</f>
        <v>#REF!</v>
      </c>
      <c r="I22" s="50" t="e">
        <f t="shared" si="1"/>
        <v>#REF!</v>
      </c>
      <c r="J22" s="48" t="e">
        <f t="shared" si="2"/>
        <v>#REF!</v>
      </c>
      <c r="K22" s="50" t="e">
        <f t="shared" si="3"/>
        <v>#REF!</v>
      </c>
      <c r="L22" s="39"/>
      <c r="M22" s="41" t="e">
        <f>Menu!$H$12-(G22+I22)</f>
        <v>#REF!</v>
      </c>
      <c r="N22" s="52" t="e">
        <f t="shared" si="4"/>
        <v>#REF!</v>
      </c>
      <c r="O22" s="52"/>
      <c r="P22" s="50" t="e">
        <f t="shared" si="5"/>
        <v>#REF!</v>
      </c>
      <c r="Q22" s="54"/>
    </row>
    <row r="23" spans="1:17" ht="17.45" customHeight="1" x14ac:dyDescent="0.2">
      <c r="A23" s="148" t="s">
        <v>130</v>
      </c>
      <c r="B23" s="148"/>
      <c r="C23" s="37" t="s">
        <v>165</v>
      </c>
      <c r="D23" s="37" t="s">
        <v>166</v>
      </c>
      <c r="E23" s="62" t="e">
        <f>IF(D23=#REF!,#REF!,"Faux")</f>
        <v>#REF!</v>
      </c>
      <c r="F23" s="62" t="e">
        <f>IF(D23=#REF!,#REF!,"Faux")</f>
        <v>#REF!</v>
      </c>
      <c r="G23" s="49" t="e">
        <f t="shared" si="0"/>
        <v>#REF!</v>
      </c>
      <c r="H23" s="62" t="e">
        <f>IF(D23=#REF!,#REF!,"Faux")</f>
        <v>#REF!</v>
      </c>
      <c r="I23" s="49" t="e">
        <f t="shared" si="1"/>
        <v>#REF!</v>
      </c>
      <c r="J23" s="47" t="e">
        <f t="shared" si="2"/>
        <v>#REF!</v>
      </c>
      <c r="K23" s="49" t="e">
        <f t="shared" si="3"/>
        <v>#REF!</v>
      </c>
      <c r="L23" s="39"/>
      <c r="M23" s="38" t="e">
        <f>Menu!$H$12-(G23+I23)</f>
        <v>#REF!</v>
      </c>
      <c r="N23" s="51" t="e">
        <f t="shared" si="4"/>
        <v>#REF!</v>
      </c>
      <c r="O23" s="51"/>
      <c r="P23" s="49" t="e">
        <f t="shared" si="5"/>
        <v>#REF!</v>
      </c>
      <c r="Q23" s="53"/>
    </row>
    <row r="24" spans="1:17" ht="17.45" customHeight="1" x14ac:dyDescent="0.2">
      <c r="A24" s="147" t="s">
        <v>130</v>
      </c>
      <c r="B24" s="147"/>
      <c r="C24" s="40" t="s">
        <v>167</v>
      </c>
      <c r="D24" s="40" t="s">
        <v>168</v>
      </c>
      <c r="E24" s="85" t="e">
        <f>IF(D24=#REF!,#REF!,"Faux")</f>
        <v>#REF!</v>
      </c>
      <c r="F24" s="85" t="e">
        <f>IF(D24=#REF!,#REF!,"Faux")</f>
        <v>#REF!</v>
      </c>
      <c r="G24" s="50" t="e">
        <f t="shared" si="0"/>
        <v>#REF!</v>
      </c>
      <c r="H24" s="85" t="e">
        <f>IF(D24=#REF!,#REF!,"Faux")</f>
        <v>#REF!</v>
      </c>
      <c r="I24" s="50" t="e">
        <f t="shared" si="1"/>
        <v>#REF!</v>
      </c>
      <c r="J24" s="48" t="e">
        <f t="shared" si="2"/>
        <v>#REF!</v>
      </c>
      <c r="K24" s="50" t="e">
        <f t="shared" si="3"/>
        <v>#REF!</v>
      </c>
      <c r="L24" s="39"/>
      <c r="M24" s="41" t="e">
        <f>Menu!$H$12-(G24+I24)</f>
        <v>#REF!</v>
      </c>
      <c r="N24" s="52" t="e">
        <f t="shared" si="4"/>
        <v>#REF!</v>
      </c>
      <c r="O24" s="52"/>
      <c r="P24" s="50" t="e">
        <f t="shared" si="5"/>
        <v>#REF!</v>
      </c>
      <c r="Q24" s="54"/>
    </row>
    <row r="25" spans="1:17" ht="17.45" customHeight="1" x14ac:dyDescent="0.2">
      <c r="A25" s="148" t="s">
        <v>130</v>
      </c>
      <c r="B25" s="148"/>
      <c r="C25" s="37" t="s">
        <v>169</v>
      </c>
      <c r="D25" s="37" t="s">
        <v>170</v>
      </c>
      <c r="E25" s="62" t="e">
        <f>IF(D25=#REF!,#REF!,"Faux")</f>
        <v>#REF!</v>
      </c>
      <c r="F25" s="62" t="e">
        <f>IF(D25=#REF!,#REF!,"Faux")</f>
        <v>#REF!</v>
      </c>
      <c r="G25" s="49" t="e">
        <f t="shared" si="0"/>
        <v>#REF!</v>
      </c>
      <c r="H25" s="62" t="e">
        <f>IF(D25=#REF!,#REF!,"Faux")</f>
        <v>#REF!</v>
      </c>
      <c r="I25" s="49" t="e">
        <f t="shared" si="1"/>
        <v>#REF!</v>
      </c>
      <c r="J25" s="47" t="e">
        <f t="shared" si="2"/>
        <v>#REF!</v>
      </c>
      <c r="K25" s="49" t="e">
        <f t="shared" si="3"/>
        <v>#REF!</v>
      </c>
      <c r="L25" s="39"/>
      <c r="M25" s="38" t="e">
        <f>Menu!$H$12-(G25+I25)</f>
        <v>#REF!</v>
      </c>
      <c r="N25" s="51" t="e">
        <f t="shared" si="4"/>
        <v>#REF!</v>
      </c>
      <c r="O25" s="51"/>
      <c r="P25" s="49" t="e">
        <f t="shared" si="5"/>
        <v>#REF!</v>
      </c>
      <c r="Q25" s="53"/>
    </row>
    <row r="26" spans="1:17" ht="17.45" customHeight="1" x14ac:dyDescent="0.2">
      <c r="A26" s="147" t="s">
        <v>130</v>
      </c>
      <c r="B26" s="147"/>
      <c r="C26" s="40" t="s">
        <v>171</v>
      </c>
      <c r="D26" s="40" t="s">
        <v>172</v>
      </c>
      <c r="E26" s="85" t="e">
        <f>IF(D26=#REF!,#REF!,"Faux")</f>
        <v>#REF!</v>
      </c>
      <c r="F26" s="85" t="e">
        <f>IF(D26=#REF!,#REF!,"Faux")</f>
        <v>#REF!</v>
      </c>
      <c r="G26" s="50" t="e">
        <f t="shared" si="0"/>
        <v>#REF!</v>
      </c>
      <c r="H26" s="85" t="e">
        <f>IF(D26=#REF!,#REF!,"Faux")</f>
        <v>#REF!</v>
      </c>
      <c r="I26" s="50" t="e">
        <f t="shared" si="1"/>
        <v>#REF!</v>
      </c>
      <c r="J26" s="48" t="e">
        <f t="shared" si="2"/>
        <v>#REF!</v>
      </c>
      <c r="K26" s="50" t="e">
        <f t="shared" si="3"/>
        <v>#REF!</v>
      </c>
      <c r="L26" s="39"/>
      <c r="M26" s="41" t="e">
        <f>Menu!$H$12-(G26+I26)</f>
        <v>#REF!</v>
      </c>
      <c r="N26" s="52" t="e">
        <f t="shared" si="4"/>
        <v>#REF!</v>
      </c>
      <c r="O26" s="52"/>
      <c r="P26" s="50" t="e">
        <f t="shared" si="5"/>
        <v>#REF!</v>
      </c>
      <c r="Q26" s="54"/>
    </row>
    <row r="27" spans="1:17" ht="17.45" customHeight="1" x14ac:dyDescent="0.2">
      <c r="A27" s="148" t="s">
        <v>130</v>
      </c>
      <c r="B27" s="148"/>
      <c r="C27" s="37" t="s">
        <v>173</v>
      </c>
      <c r="D27" s="37" t="s">
        <v>174</v>
      </c>
      <c r="E27" s="62" t="e">
        <f>IF(D27=#REF!,#REF!,"Faux")</f>
        <v>#REF!</v>
      </c>
      <c r="F27" s="62" t="e">
        <f>IF(D27=#REF!,#REF!,"Faux")</f>
        <v>#REF!</v>
      </c>
      <c r="G27" s="49" t="e">
        <f t="shared" si="0"/>
        <v>#REF!</v>
      </c>
      <c r="H27" s="62" t="e">
        <f>IF(D27=#REF!,#REF!,"Faux")</f>
        <v>#REF!</v>
      </c>
      <c r="I27" s="49" t="e">
        <f t="shared" si="1"/>
        <v>#REF!</v>
      </c>
      <c r="J27" s="47" t="e">
        <f t="shared" si="2"/>
        <v>#REF!</v>
      </c>
      <c r="K27" s="49" t="e">
        <f t="shared" si="3"/>
        <v>#REF!</v>
      </c>
      <c r="L27" s="39"/>
      <c r="M27" s="38" t="e">
        <f>Menu!$H$12-(G27+I27)</f>
        <v>#REF!</v>
      </c>
      <c r="N27" s="51" t="e">
        <f t="shared" si="4"/>
        <v>#REF!</v>
      </c>
      <c r="O27" s="51"/>
      <c r="P27" s="49" t="e">
        <f t="shared" si="5"/>
        <v>#REF!</v>
      </c>
      <c r="Q27" s="53"/>
    </row>
    <row r="28" spans="1:17" ht="17.45" customHeight="1" x14ac:dyDescent="0.2">
      <c r="A28" s="147" t="s">
        <v>130</v>
      </c>
      <c r="B28" s="147"/>
      <c r="C28" s="40" t="s">
        <v>41</v>
      </c>
      <c r="D28" s="40" t="s">
        <v>42</v>
      </c>
      <c r="E28" s="85" t="e">
        <f>IF(D28=#REF!,#REF!,"Faux")</f>
        <v>#REF!</v>
      </c>
      <c r="F28" s="85" t="e">
        <f>IF(D28=#REF!,#REF!,"Faux")</f>
        <v>#REF!</v>
      </c>
      <c r="G28" s="50" t="e">
        <f t="shared" si="0"/>
        <v>#REF!</v>
      </c>
      <c r="H28" s="85" t="e">
        <f>IF(D28=#REF!,#REF!,"Faux")</f>
        <v>#REF!</v>
      </c>
      <c r="I28" s="50" t="e">
        <f t="shared" si="1"/>
        <v>#REF!</v>
      </c>
      <c r="J28" s="48" t="e">
        <f t="shared" si="2"/>
        <v>#REF!</v>
      </c>
      <c r="K28" s="50" t="e">
        <f t="shared" si="3"/>
        <v>#REF!</v>
      </c>
      <c r="L28" s="39"/>
      <c r="M28" s="41" t="e">
        <f>Menu!$H$12-(G28+I28)</f>
        <v>#REF!</v>
      </c>
      <c r="N28" s="52" t="e">
        <f t="shared" si="4"/>
        <v>#REF!</v>
      </c>
      <c r="O28" s="52"/>
      <c r="P28" s="50" t="e">
        <f t="shared" si="5"/>
        <v>#REF!</v>
      </c>
      <c r="Q28" s="54"/>
    </row>
    <row r="29" spans="1:17" ht="17.45" customHeight="1" x14ac:dyDescent="0.2">
      <c r="A29" s="148" t="s">
        <v>130</v>
      </c>
      <c r="B29" s="148"/>
      <c r="C29" s="37" t="s">
        <v>24</v>
      </c>
      <c r="D29" s="37" t="s">
        <v>25</v>
      </c>
      <c r="E29" s="62" t="e">
        <f>IF(D29=#REF!,#REF!,"Faux")</f>
        <v>#REF!</v>
      </c>
      <c r="F29" s="62" t="e">
        <f>IF(D29=#REF!,#REF!,"Faux")</f>
        <v>#REF!</v>
      </c>
      <c r="G29" s="49" t="e">
        <f t="shared" si="0"/>
        <v>#REF!</v>
      </c>
      <c r="H29" s="62" t="e">
        <f>IF(D29=#REF!,#REF!,"Faux")</f>
        <v>#REF!</v>
      </c>
      <c r="I29" s="49" t="e">
        <f t="shared" si="1"/>
        <v>#REF!</v>
      </c>
      <c r="J29" s="47" t="e">
        <f t="shared" si="2"/>
        <v>#REF!</v>
      </c>
      <c r="K29" s="49" t="e">
        <f t="shared" si="3"/>
        <v>#REF!</v>
      </c>
      <c r="L29" s="39"/>
      <c r="M29" s="38" t="e">
        <f>Menu!$H$12-(G29+I29)</f>
        <v>#REF!</v>
      </c>
      <c r="N29" s="51" t="e">
        <f t="shared" si="4"/>
        <v>#REF!</v>
      </c>
      <c r="O29" s="51"/>
      <c r="P29" s="49" t="e">
        <f t="shared" si="5"/>
        <v>#REF!</v>
      </c>
      <c r="Q29" s="53"/>
    </row>
    <row r="30" spans="1:17" ht="17.45" customHeight="1" x14ac:dyDescent="0.2">
      <c r="A30" s="147" t="s">
        <v>130</v>
      </c>
      <c r="B30" s="147"/>
      <c r="C30" s="40" t="s">
        <v>175</v>
      </c>
      <c r="D30" s="40" t="s">
        <v>176</v>
      </c>
      <c r="E30" s="85" t="e">
        <f>IF(D30=#REF!,#REF!,"Faux")</f>
        <v>#REF!</v>
      </c>
      <c r="F30" s="85" t="e">
        <f>IF(D30=#REF!,#REF!,"Faux")</f>
        <v>#REF!</v>
      </c>
      <c r="G30" s="50" t="e">
        <f t="shared" si="0"/>
        <v>#REF!</v>
      </c>
      <c r="H30" s="85" t="e">
        <f>IF(D30=#REF!,#REF!,"Faux")</f>
        <v>#REF!</v>
      </c>
      <c r="I30" s="50" t="e">
        <f t="shared" si="1"/>
        <v>#REF!</v>
      </c>
      <c r="J30" s="48" t="e">
        <f t="shared" si="2"/>
        <v>#REF!</v>
      </c>
      <c r="K30" s="50" t="e">
        <f t="shared" si="3"/>
        <v>#REF!</v>
      </c>
      <c r="L30" s="39"/>
      <c r="M30" s="41" t="e">
        <f>Menu!$H$12-(G30+I30)</f>
        <v>#REF!</v>
      </c>
      <c r="N30" s="52" t="e">
        <f t="shared" si="4"/>
        <v>#REF!</v>
      </c>
      <c r="O30" s="52"/>
      <c r="P30" s="50" t="e">
        <f t="shared" si="5"/>
        <v>#REF!</v>
      </c>
      <c r="Q30" s="54"/>
    </row>
    <row r="31" spans="1:17" ht="17.45" customHeight="1" x14ac:dyDescent="0.2">
      <c r="A31" s="148" t="s">
        <v>130</v>
      </c>
      <c r="B31" s="148"/>
      <c r="C31" s="37" t="s">
        <v>177</v>
      </c>
      <c r="D31" s="37" t="s">
        <v>178</v>
      </c>
      <c r="E31" s="62" t="e">
        <f>IF(D31=#REF!,#REF!,"Faux")</f>
        <v>#REF!</v>
      </c>
      <c r="F31" s="62" t="e">
        <f>IF(D31=#REF!,#REF!,"Faux")</f>
        <v>#REF!</v>
      </c>
      <c r="G31" s="49" t="e">
        <f t="shared" si="0"/>
        <v>#REF!</v>
      </c>
      <c r="H31" s="62" t="e">
        <f>IF(D31=#REF!,#REF!,"Faux")</f>
        <v>#REF!</v>
      </c>
      <c r="I31" s="49" t="e">
        <f t="shared" si="1"/>
        <v>#REF!</v>
      </c>
      <c r="J31" s="47" t="e">
        <f t="shared" si="2"/>
        <v>#REF!</v>
      </c>
      <c r="K31" s="49" t="e">
        <f t="shared" si="3"/>
        <v>#REF!</v>
      </c>
      <c r="L31" s="39"/>
      <c r="M31" s="38" t="e">
        <f>Menu!$H$12-(G31+I31)</f>
        <v>#REF!</v>
      </c>
      <c r="N31" s="51" t="e">
        <f t="shared" si="4"/>
        <v>#REF!</v>
      </c>
      <c r="O31" s="51"/>
      <c r="P31" s="49" t="e">
        <f t="shared" si="5"/>
        <v>#REF!</v>
      </c>
      <c r="Q31" s="53"/>
    </row>
    <row r="32" spans="1:17" ht="17.45" customHeight="1" x14ac:dyDescent="0.2">
      <c r="A32" s="147" t="s">
        <v>130</v>
      </c>
      <c r="B32" s="147"/>
      <c r="C32" s="40" t="s">
        <v>179</v>
      </c>
      <c r="D32" s="40" t="s">
        <v>180</v>
      </c>
      <c r="E32" s="85" t="e">
        <f>IF(D32=#REF!,#REF!,"Faux")</f>
        <v>#REF!</v>
      </c>
      <c r="F32" s="85" t="e">
        <f>IF(D32=#REF!,#REF!,"Faux")</f>
        <v>#REF!</v>
      </c>
      <c r="G32" s="50" t="e">
        <f t="shared" si="0"/>
        <v>#REF!</v>
      </c>
      <c r="H32" s="85" t="e">
        <f>IF(D32=#REF!,#REF!,"Faux")</f>
        <v>#REF!</v>
      </c>
      <c r="I32" s="50" t="e">
        <f t="shared" si="1"/>
        <v>#REF!</v>
      </c>
      <c r="J32" s="48" t="e">
        <f t="shared" si="2"/>
        <v>#REF!</v>
      </c>
      <c r="K32" s="50" t="e">
        <f t="shared" si="3"/>
        <v>#REF!</v>
      </c>
      <c r="L32" s="39"/>
      <c r="M32" s="41" t="e">
        <f>Menu!$H$12-(G32+I32)</f>
        <v>#REF!</v>
      </c>
      <c r="N32" s="52" t="e">
        <f t="shared" si="4"/>
        <v>#REF!</v>
      </c>
      <c r="O32" s="52"/>
      <c r="P32" s="50" t="e">
        <f t="shared" si="5"/>
        <v>#REF!</v>
      </c>
      <c r="Q32" s="54"/>
    </row>
    <row r="33" spans="1:17" ht="17.45" customHeight="1" x14ac:dyDescent="0.2">
      <c r="A33" s="148" t="s">
        <v>130</v>
      </c>
      <c r="B33" s="148"/>
      <c r="C33" s="37" t="s">
        <v>181</v>
      </c>
      <c r="D33" s="37" t="s">
        <v>181</v>
      </c>
      <c r="E33" s="62" t="e">
        <f>IF(D33=#REF!,#REF!,"Faux")</f>
        <v>#REF!</v>
      </c>
      <c r="F33" s="62" t="e">
        <f>IF(D33=#REF!,#REF!,"Faux")</f>
        <v>#REF!</v>
      </c>
      <c r="G33" s="49" t="e">
        <f t="shared" si="0"/>
        <v>#REF!</v>
      </c>
      <c r="H33" s="62" t="e">
        <f>IF(D33=#REF!,#REF!,"Faux")</f>
        <v>#REF!</v>
      </c>
      <c r="I33" s="49" t="e">
        <f t="shared" si="1"/>
        <v>#REF!</v>
      </c>
      <c r="J33" s="47" t="e">
        <f t="shared" si="2"/>
        <v>#REF!</v>
      </c>
      <c r="K33" s="49" t="e">
        <f t="shared" si="3"/>
        <v>#REF!</v>
      </c>
      <c r="L33" s="39"/>
      <c r="M33" s="38" t="e">
        <f>Menu!$H$12-(G33+I33)</f>
        <v>#REF!</v>
      </c>
      <c r="N33" s="51" t="e">
        <f t="shared" si="4"/>
        <v>#REF!</v>
      </c>
      <c r="O33" s="51"/>
      <c r="P33" s="49" t="e">
        <f t="shared" si="5"/>
        <v>#REF!</v>
      </c>
      <c r="Q33" s="53"/>
    </row>
    <row r="34" spans="1:17" ht="17.45" customHeight="1" x14ac:dyDescent="0.2">
      <c r="A34" s="147" t="s">
        <v>130</v>
      </c>
      <c r="B34" s="147"/>
      <c r="C34" s="40" t="s">
        <v>182</v>
      </c>
      <c r="D34" s="40" t="s">
        <v>183</v>
      </c>
      <c r="E34" s="85" t="e">
        <f>IF(D34=#REF!,#REF!,"Faux")</f>
        <v>#REF!</v>
      </c>
      <c r="F34" s="85" t="e">
        <f>IF(D34=#REF!,#REF!,"Faux")</f>
        <v>#REF!</v>
      </c>
      <c r="G34" s="50" t="e">
        <f t="shared" si="0"/>
        <v>#REF!</v>
      </c>
      <c r="H34" s="85" t="e">
        <f>IF(D34=#REF!,#REF!,"Faux")</f>
        <v>#REF!</v>
      </c>
      <c r="I34" s="50" t="e">
        <f t="shared" si="1"/>
        <v>#REF!</v>
      </c>
      <c r="J34" s="48" t="e">
        <f t="shared" si="2"/>
        <v>#REF!</v>
      </c>
      <c r="K34" s="50" t="e">
        <f t="shared" si="3"/>
        <v>#REF!</v>
      </c>
      <c r="L34" s="39"/>
      <c r="M34" s="41" t="e">
        <f>Menu!$H$12-(G34+I34)</f>
        <v>#REF!</v>
      </c>
      <c r="N34" s="52" t="e">
        <f t="shared" si="4"/>
        <v>#REF!</v>
      </c>
      <c r="O34" s="52"/>
      <c r="P34" s="50" t="e">
        <f t="shared" si="5"/>
        <v>#REF!</v>
      </c>
      <c r="Q34" s="54"/>
    </row>
    <row r="35" spans="1:17" ht="17.45" customHeight="1" x14ac:dyDescent="0.2">
      <c r="A35" s="148" t="s">
        <v>130</v>
      </c>
      <c r="B35" s="148"/>
      <c r="C35" s="37" t="s">
        <v>184</v>
      </c>
      <c r="D35" s="37" t="s">
        <v>185</v>
      </c>
      <c r="E35" s="62" t="e">
        <f>IF(D35=#REF!,#REF!,"Faux")</f>
        <v>#REF!</v>
      </c>
      <c r="F35" s="62" t="e">
        <f>IF(D35=#REF!,#REF!,"Faux")</f>
        <v>#REF!</v>
      </c>
      <c r="G35" s="49" t="e">
        <f t="shared" si="0"/>
        <v>#REF!</v>
      </c>
      <c r="H35" s="62" t="e">
        <f>IF(D35=#REF!,#REF!,"Faux")</f>
        <v>#REF!</v>
      </c>
      <c r="I35" s="49" t="e">
        <f t="shared" si="1"/>
        <v>#REF!</v>
      </c>
      <c r="J35" s="47" t="e">
        <f t="shared" si="2"/>
        <v>#REF!</v>
      </c>
      <c r="K35" s="49" t="e">
        <f t="shared" si="3"/>
        <v>#REF!</v>
      </c>
      <c r="L35" s="39"/>
      <c r="M35" s="38" t="e">
        <f>Menu!$H$12-(G35+I35)</f>
        <v>#REF!</v>
      </c>
      <c r="N35" s="51" t="e">
        <f t="shared" si="4"/>
        <v>#REF!</v>
      </c>
      <c r="O35" s="51"/>
      <c r="P35" s="49" t="e">
        <f t="shared" si="5"/>
        <v>#REF!</v>
      </c>
      <c r="Q35" s="53"/>
    </row>
    <row r="36" spans="1:17" ht="17.45" customHeight="1" x14ac:dyDescent="0.2">
      <c r="A36" s="147" t="s">
        <v>130</v>
      </c>
      <c r="B36" s="147"/>
      <c r="C36" s="40" t="s">
        <v>186</v>
      </c>
      <c r="D36" s="40" t="s">
        <v>187</v>
      </c>
      <c r="E36" s="85" t="e">
        <f>IF(D36=#REF!,#REF!,"Faux")</f>
        <v>#REF!</v>
      </c>
      <c r="F36" s="85" t="e">
        <f>IF(D36=#REF!,#REF!,"Faux")</f>
        <v>#REF!</v>
      </c>
      <c r="G36" s="50" t="e">
        <f t="shared" si="0"/>
        <v>#REF!</v>
      </c>
      <c r="H36" s="85" t="e">
        <f>IF(D36=#REF!,#REF!,"Faux")</f>
        <v>#REF!</v>
      </c>
      <c r="I36" s="50" t="e">
        <f t="shared" si="1"/>
        <v>#REF!</v>
      </c>
      <c r="J36" s="48" t="e">
        <f t="shared" si="2"/>
        <v>#REF!</v>
      </c>
      <c r="K36" s="50" t="e">
        <f t="shared" si="3"/>
        <v>#REF!</v>
      </c>
      <c r="L36" s="39"/>
      <c r="M36" s="41" t="e">
        <f>Menu!$H$12-(G36+I36)</f>
        <v>#REF!</v>
      </c>
      <c r="N36" s="52" t="e">
        <f t="shared" si="4"/>
        <v>#REF!</v>
      </c>
      <c r="O36" s="52"/>
      <c r="P36" s="50" t="e">
        <f t="shared" si="5"/>
        <v>#REF!</v>
      </c>
      <c r="Q36" s="54"/>
    </row>
    <row r="37" spans="1:17" ht="17.45" customHeight="1" x14ac:dyDescent="0.2">
      <c r="A37" s="148" t="s">
        <v>130</v>
      </c>
      <c r="B37" s="148"/>
      <c r="C37" s="37" t="s">
        <v>50</v>
      </c>
      <c r="D37" s="37" t="s">
        <v>51</v>
      </c>
      <c r="E37" s="62" t="e">
        <f>IF(D37=#REF!,#REF!,"Faux")</f>
        <v>#REF!</v>
      </c>
      <c r="F37" s="62" t="e">
        <f>IF(D37=#REF!,#REF!,"Faux")</f>
        <v>#REF!</v>
      </c>
      <c r="G37" s="49" t="e">
        <f t="shared" si="0"/>
        <v>#REF!</v>
      </c>
      <c r="H37" s="62" t="e">
        <f>IF(D37=#REF!,#REF!,"Faux")</f>
        <v>#REF!</v>
      </c>
      <c r="I37" s="49" t="e">
        <f t="shared" si="1"/>
        <v>#REF!</v>
      </c>
      <c r="J37" s="47" t="e">
        <f t="shared" si="2"/>
        <v>#REF!</v>
      </c>
      <c r="K37" s="49" t="e">
        <f t="shared" si="3"/>
        <v>#REF!</v>
      </c>
      <c r="L37" s="39"/>
      <c r="M37" s="38" t="e">
        <f>Menu!$H$12-(G37+I37)</f>
        <v>#REF!</v>
      </c>
      <c r="N37" s="51" t="e">
        <f t="shared" si="4"/>
        <v>#REF!</v>
      </c>
      <c r="O37" s="51"/>
      <c r="P37" s="49" t="e">
        <f t="shared" si="5"/>
        <v>#REF!</v>
      </c>
      <c r="Q37" s="53"/>
    </row>
    <row r="38" spans="1:17" ht="17.45" customHeight="1" x14ac:dyDescent="0.2">
      <c r="A38" s="147" t="s">
        <v>130</v>
      </c>
      <c r="B38" s="147"/>
      <c r="C38" s="40" t="s">
        <v>96</v>
      </c>
      <c r="D38" s="40" t="s">
        <v>97</v>
      </c>
      <c r="E38" s="85" t="e">
        <f>IF(D38=#REF!,#REF!,"Faux")</f>
        <v>#REF!</v>
      </c>
      <c r="F38" s="85" t="e">
        <f>IF(D38=#REF!,#REF!,"Faux")</f>
        <v>#REF!</v>
      </c>
      <c r="G38" s="50" t="e">
        <f t="shared" si="0"/>
        <v>#REF!</v>
      </c>
      <c r="H38" s="85" t="e">
        <f>IF(D38=#REF!,#REF!,"Faux")</f>
        <v>#REF!</v>
      </c>
      <c r="I38" s="50" t="e">
        <f t="shared" si="1"/>
        <v>#REF!</v>
      </c>
      <c r="J38" s="48" t="e">
        <f t="shared" si="2"/>
        <v>#REF!</v>
      </c>
      <c r="K38" s="50" t="e">
        <f t="shared" si="3"/>
        <v>#REF!</v>
      </c>
      <c r="L38" s="39"/>
      <c r="M38" s="41" t="e">
        <f>Menu!$H$12-(G38+I38)</f>
        <v>#REF!</v>
      </c>
      <c r="N38" s="52" t="e">
        <f t="shared" si="4"/>
        <v>#REF!</v>
      </c>
      <c r="O38" s="52"/>
      <c r="P38" s="50" t="e">
        <f t="shared" si="5"/>
        <v>#REF!</v>
      </c>
      <c r="Q38" s="54"/>
    </row>
    <row r="39" spans="1:17" ht="17.45" customHeight="1" x14ac:dyDescent="0.2">
      <c r="A39" s="148" t="s">
        <v>130</v>
      </c>
      <c r="B39" s="148"/>
      <c r="C39" s="37" t="s">
        <v>188</v>
      </c>
      <c r="D39" s="37" t="s">
        <v>189</v>
      </c>
      <c r="E39" s="62" t="e">
        <f>IF(D39=#REF!,#REF!,"Faux")</f>
        <v>#REF!</v>
      </c>
      <c r="F39" s="62" t="e">
        <f>IF(D39=#REF!,#REF!,"Faux")</f>
        <v>#REF!</v>
      </c>
      <c r="G39" s="49" t="e">
        <f t="shared" si="0"/>
        <v>#REF!</v>
      </c>
      <c r="H39" s="62" t="e">
        <f>IF(D39=#REF!,#REF!,"Faux")</f>
        <v>#REF!</v>
      </c>
      <c r="I39" s="49" t="e">
        <f t="shared" si="1"/>
        <v>#REF!</v>
      </c>
      <c r="J39" s="47" t="e">
        <f t="shared" si="2"/>
        <v>#REF!</v>
      </c>
      <c r="K39" s="49" t="e">
        <f t="shared" si="3"/>
        <v>#REF!</v>
      </c>
      <c r="L39" s="39"/>
      <c r="M39" s="38" t="e">
        <f>Menu!$H$12-(G39+I39)</f>
        <v>#REF!</v>
      </c>
      <c r="N39" s="51" t="e">
        <f t="shared" si="4"/>
        <v>#REF!</v>
      </c>
      <c r="O39" s="51"/>
      <c r="P39" s="49" t="e">
        <f t="shared" si="5"/>
        <v>#REF!</v>
      </c>
      <c r="Q39" s="53"/>
    </row>
    <row r="40" spans="1:17" ht="17.45" customHeight="1" x14ac:dyDescent="0.2">
      <c r="A40" s="147" t="s">
        <v>130</v>
      </c>
      <c r="B40" s="147"/>
      <c r="C40" s="40" t="s">
        <v>190</v>
      </c>
      <c r="D40" s="40" t="s">
        <v>191</v>
      </c>
      <c r="E40" s="85" t="e">
        <f>IF(D40=#REF!,#REF!,"Faux")</f>
        <v>#REF!</v>
      </c>
      <c r="F40" s="85" t="e">
        <f>IF(D40=#REF!,#REF!,"Faux")</f>
        <v>#REF!</v>
      </c>
      <c r="G40" s="50" t="e">
        <f t="shared" si="0"/>
        <v>#REF!</v>
      </c>
      <c r="H40" s="85" t="e">
        <f>IF(D40=#REF!,#REF!,"Faux")</f>
        <v>#REF!</v>
      </c>
      <c r="I40" s="50" t="e">
        <f t="shared" si="1"/>
        <v>#REF!</v>
      </c>
      <c r="J40" s="48" t="e">
        <f t="shared" si="2"/>
        <v>#REF!</v>
      </c>
      <c r="K40" s="50" t="e">
        <f t="shared" si="3"/>
        <v>#REF!</v>
      </c>
      <c r="L40" s="39"/>
      <c r="M40" s="41" t="e">
        <f>Menu!$H$12-(G40+I40)</f>
        <v>#REF!</v>
      </c>
      <c r="N40" s="52" t="e">
        <f t="shared" si="4"/>
        <v>#REF!</v>
      </c>
      <c r="O40" s="52"/>
      <c r="P40" s="50" t="e">
        <f t="shared" si="5"/>
        <v>#REF!</v>
      </c>
      <c r="Q40" s="54"/>
    </row>
  </sheetData>
  <mergeCells count="39"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23:B23"/>
    <mergeCell ref="A24:B24"/>
    <mergeCell ref="A25:B25"/>
    <mergeCell ref="A26:B26"/>
    <mergeCell ref="A17:B17"/>
    <mergeCell ref="A18:B18"/>
    <mergeCell ref="A19:B19"/>
    <mergeCell ref="A20:B20"/>
    <mergeCell ref="A21:B21"/>
    <mergeCell ref="A2:B2"/>
    <mergeCell ref="A37:B37"/>
    <mergeCell ref="A38:B38"/>
    <mergeCell ref="A39:B39"/>
    <mergeCell ref="A40:B40"/>
    <mergeCell ref="A32:B32"/>
    <mergeCell ref="A33:B33"/>
    <mergeCell ref="A34:B34"/>
    <mergeCell ref="A35:B35"/>
    <mergeCell ref="A36:B36"/>
    <mergeCell ref="A27:B27"/>
    <mergeCell ref="A28:B28"/>
    <mergeCell ref="A29:B29"/>
    <mergeCell ref="A30:B30"/>
    <mergeCell ref="A31:B31"/>
    <mergeCell ref="A22:B22"/>
  </mergeCells>
  <conditionalFormatting sqref="M3:N40">
    <cfRule type="cellIs" dxfId="17" priority="1" operator="greaterThan">
      <formula>0</formula>
    </cfRule>
    <cfRule type="cellIs" dxfId="16" priority="2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D3E1ED"/>
  </sheetPr>
  <dimension ref="A1:S26"/>
  <sheetViews>
    <sheetView zoomScale="85" zoomScaleNormal="85" workbookViewId="0">
      <selection activeCell="O12" sqref="O12"/>
    </sheetView>
  </sheetViews>
  <sheetFormatPr baseColWidth="10" defaultColWidth="9.33203125" defaultRowHeight="13.5" x14ac:dyDescent="0.2"/>
  <cols>
    <col min="1" max="1" width="15.5" style="3" bestFit="1" customWidth="1"/>
    <col min="2" max="2" width="1.33203125" style="3" customWidth="1"/>
    <col min="3" max="3" width="5.83203125" style="3" customWidth="1"/>
    <col min="4" max="4" width="8.5" style="3" customWidth="1"/>
    <col min="5" max="5" width="9.6640625" style="3" customWidth="1"/>
    <col min="6" max="6" width="39.6640625" style="3" customWidth="1"/>
    <col min="7" max="8" width="12.5" style="3" bestFit="1" customWidth="1"/>
    <col min="9" max="9" width="6" style="3" bestFit="1" customWidth="1"/>
    <col min="10" max="10" width="9.1640625" style="3" bestFit="1" customWidth="1"/>
    <col min="11" max="11" width="7" style="3" bestFit="1" customWidth="1"/>
    <col min="12" max="12" width="10.1640625" style="3" bestFit="1" customWidth="1"/>
    <col min="13" max="13" width="8" style="3" bestFit="1" customWidth="1"/>
    <col min="14" max="14" width="1.5" style="3" customWidth="1"/>
    <col min="15" max="17" width="17.1640625" style="3" customWidth="1"/>
    <col min="18" max="18" width="6" style="3" bestFit="1" customWidth="1"/>
    <col min="19" max="19" width="31.5" style="3" customWidth="1"/>
    <col min="20" max="16384" width="9.33203125" style="3"/>
  </cols>
  <sheetData>
    <row r="1" spans="1:19" ht="11.45" customHeight="1" x14ac:dyDescent="0.2">
      <c r="A1" s="111" t="s">
        <v>129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</row>
    <row r="2" spans="1:19" s="8" customFormat="1" ht="27" x14ac:dyDescent="0.2">
      <c r="A2" s="132" t="s">
        <v>12</v>
      </c>
      <c r="B2" s="132"/>
      <c r="C2" s="132" t="s">
        <v>13</v>
      </c>
      <c r="D2" s="132"/>
      <c r="E2" s="132" t="s">
        <v>14</v>
      </c>
      <c r="F2" s="132"/>
      <c r="G2" s="9" t="s">
        <v>15</v>
      </c>
      <c r="H2" s="9" t="s">
        <v>16</v>
      </c>
      <c r="I2" s="9" t="s">
        <v>17</v>
      </c>
      <c r="J2" s="9" t="s">
        <v>18</v>
      </c>
      <c r="K2" s="9" t="s">
        <v>17</v>
      </c>
      <c r="L2" s="9" t="s">
        <v>19</v>
      </c>
      <c r="M2" s="9" t="s">
        <v>17</v>
      </c>
      <c r="N2" s="30"/>
      <c r="O2" s="22" t="s">
        <v>29</v>
      </c>
      <c r="P2" s="22" t="s">
        <v>30</v>
      </c>
      <c r="Q2" s="22" t="s">
        <v>68</v>
      </c>
      <c r="R2" s="22" t="s">
        <v>17</v>
      </c>
      <c r="S2" s="22" t="s">
        <v>22</v>
      </c>
    </row>
    <row r="3" spans="1:19" ht="17.45" customHeight="1" x14ac:dyDescent="0.2">
      <c r="A3" s="148" t="s">
        <v>130</v>
      </c>
      <c r="B3" s="148"/>
      <c r="C3" s="148" t="s">
        <v>98</v>
      </c>
      <c r="D3" s="148"/>
      <c r="E3" s="148" t="s">
        <v>99</v>
      </c>
      <c r="F3" s="148"/>
      <c r="G3" s="62" t="e">
        <f>IF(E3=#REF!,#REF!,"Faux")</f>
        <v>#REF!</v>
      </c>
      <c r="H3" s="62" t="e">
        <f>IF(E3=#REF!,#REF!,"Faux")</f>
        <v>#REF!</v>
      </c>
      <c r="I3" s="109" t="e">
        <f>(H3/G3)</f>
        <v>#REF!</v>
      </c>
      <c r="J3" s="61" t="e">
        <f>IF(E3=#REF!,#REF!,"Faux")</f>
        <v>#REF!</v>
      </c>
      <c r="K3" s="49" t="e">
        <f>J3/G3</f>
        <v>#REF!</v>
      </c>
      <c r="L3" s="47" t="e">
        <f>G3-H3-J3</f>
        <v>#REF!</v>
      </c>
      <c r="M3" s="49" t="e">
        <f>L3/G3</f>
        <v>#REF!</v>
      </c>
      <c r="N3" s="39"/>
      <c r="O3" s="38" t="e">
        <f>Menu!$H$12-(I3+K3)</f>
        <v>#REF!</v>
      </c>
      <c r="P3" s="51" t="e">
        <f>G3*O3</f>
        <v>#REF!</v>
      </c>
      <c r="Q3" s="51"/>
      <c r="R3" s="49" t="e">
        <f>Q3/G3</f>
        <v>#REF!</v>
      </c>
      <c r="S3" s="53"/>
    </row>
    <row r="4" spans="1:19" ht="17.45" customHeight="1" x14ac:dyDescent="0.2">
      <c r="A4" s="147" t="s">
        <v>130</v>
      </c>
      <c r="B4" s="147"/>
      <c r="C4" s="147" t="s">
        <v>100</v>
      </c>
      <c r="D4" s="147"/>
      <c r="E4" s="147" t="s">
        <v>101</v>
      </c>
      <c r="F4" s="147"/>
      <c r="G4" s="85" t="e">
        <f>IF(E4=#REF!,#REF!,"Faux")</f>
        <v>#REF!</v>
      </c>
      <c r="H4" s="85" t="e">
        <f>IF(E4=#REF!,#REF!,"Faux")</f>
        <v>#REF!</v>
      </c>
      <c r="I4" s="110" t="e">
        <f t="shared" ref="I4:I6" si="0">(H4/G4)</f>
        <v>#REF!</v>
      </c>
      <c r="J4" s="46" t="e">
        <f>IF(E4=#REF!,#REF!,"Faux")</f>
        <v>#REF!</v>
      </c>
      <c r="K4" s="50" t="e">
        <f t="shared" ref="K4:K6" si="1">J4/G4</f>
        <v>#REF!</v>
      </c>
      <c r="L4" s="48" t="e">
        <f t="shared" ref="L4:L6" si="2">G4-H4-J4</f>
        <v>#REF!</v>
      </c>
      <c r="M4" s="50" t="e">
        <f t="shared" ref="M4:M6" si="3">L4/G4</f>
        <v>#REF!</v>
      </c>
      <c r="N4" s="39"/>
      <c r="O4" s="41" t="e">
        <f>Menu!$H$12-(I4+K4)</f>
        <v>#REF!</v>
      </c>
      <c r="P4" s="52" t="e">
        <f t="shared" ref="P4:P6" si="4">G4*O4</f>
        <v>#REF!</v>
      </c>
      <c r="Q4" s="52"/>
      <c r="R4" s="50" t="e">
        <f t="shared" ref="R4:R7" si="5">Q4/G4</f>
        <v>#REF!</v>
      </c>
      <c r="S4" s="54"/>
    </row>
    <row r="5" spans="1:19" ht="17.45" customHeight="1" x14ac:dyDescent="0.2">
      <c r="A5" s="148" t="s">
        <v>130</v>
      </c>
      <c r="B5" s="148"/>
      <c r="C5" s="148" t="s">
        <v>102</v>
      </c>
      <c r="D5" s="148"/>
      <c r="E5" s="148" t="s">
        <v>103</v>
      </c>
      <c r="F5" s="148"/>
      <c r="G5" s="62" t="e">
        <f>IF(E5=#REF!,#REF!,"Faux")</f>
        <v>#REF!</v>
      </c>
      <c r="H5" s="62" t="e">
        <f>IF(E5=#REF!,#REF!,"Faux")</f>
        <v>#REF!</v>
      </c>
      <c r="I5" s="109" t="e">
        <f t="shared" si="0"/>
        <v>#REF!</v>
      </c>
      <c r="J5" s="61" t="e">
        <f>IF(E5=#REF!,#REF!,"Faux")</f>
        <v>#REF!</v>
      </c>
      <c r="K5" s="49" t="e">
        <f t="shared" si="1"/>
        <v>#REF!</v>
      </c>
      <c r="L5" s="47" t="e">
        <f t="shared" si="2"/>
        <v>#REF!</v>
      </c>
      <c r="M5" s="49" t="e">
        <f t="shared" si="3"/>
        <v>#REF!</v>
      </c>
      <c r="N5" s="39"/>
      <c r="O5" s="38" t="e">
        <f>Menu!$H$12-(I5+K5)</f>
        <v>#REF!</v>
      </c>
      <c r="P5" s="51" t="e">
        <f t="shared" si="4"/>
        <v>#REF!</v>
      </c>
      <c r="Q5" s="51"/>
      <c r="R5" s="49" t="e">
        <f t="shared" si="5"/>
        <v>#REF!</v>
      </c>
      <c r="S5" s="53"/>
    </row>
    <row r="6" spans="1:19" ht="17.850000000000001" customHeight="1" x14ac:dyDescent="0.2">
      <c r="A6" s="147" t="s">
        <v>130</v>
      </c>
      <c r="B6" s="147"/>
      <c r="C6" s="147" t="s">
        <v>247</v>
      </c>
      <c r="D6" s="147"/>
      <c r="E6" s="147" t="s">
        <v>248</v>
      </c>
      <c r="F6" s="147"/>
      <c r="G6" s="85" t="e">
        <f>IF(E6=#REF!,#REF!,"Faux")</f>
        <v>#REF!</v>
      </c>
      <c r="H6" s="85" t="e">
        <f>IF(E6=#REF!,#REF!,"Faux")</f>
        <v>#REF!</v>
      </c>
      <c r="I6" s="110" t="e">
        <f t="shared" si="0"/>
        <v>#REF!</v>
      </c>
      <c r="J6" s="46" t="e">
        <f>IF(E6=#REF!,#REF!,"Faux")</f>
        <v>#REF!</v>
      </c>
      <c r="K6" s="50" t="e">
        <f t="shared" si="1"/>
        <v>#REF!</v>
      </c>
      <c r="L6" s="48" t="e">
        <f t="shared" si="2"/>
        <v>#REF!</v>
      </c>
      <c r="M6" s="50" t="e">
        <f t="shared" si="3"/>
        <v>#REF!</v>
      </c>
      <c r="N6" s="39"/>
      <c r="O6" s="41" t="e">
        <f>Menu!$H$12-(I6+K6)</f>
        <v>#REF!</v>
      </c>
      <c r="P6" s="52" t="e">
        <f t="shared" si="4"/>
        <v>#REF!</v>
      </c>
      <c r="Q6" s="52"/>
      <c r="R6" s="50" t="e">
        <f t="shared" si="5"/>
        <v>#REF!</v>
      </c>
      <c r="S6" s="54"/>
    </row>
    <row r="7" spans="1:19" s="8" customFormat="1" ht="17.25" customHeight="1" x14ac:dyDescent="0.2">
      <c r="A7" s="136"/>
      <c r="B7" s="136"/>
      <c r="C7" s="136"/>
      <c r="D7" s="136"/>
      <c r="E7" s="149" t="s">
        <v>10</v>
      </c>
      <c r="F7" s="149"/>
      <c r="G7" s="59" t="e">
        <f>SUM(G3:G6)+SUM('Table 6'!E3:E40)</f>
        <v>#REF!</v>
      </c>
      <c r="H7" s="59" t="e">
        <f>SUM(H3:H6)+SUM('Table 6'!F3:F40)</f>
        <v>#REF!</v>
      </c>
      <c r="I7" s="1" t="e">
        <f>(H7/G7)</f>
        <v>#REF!</v>
      </c>
      <c r="J7" s="59" t="e">
        <f>SUM(J3:J6)+SUM('Table 6'!H3:H40)</f>
        <v>#REF!</v>
      </c>
      <c r="K7" s="1" t="e">
        <f>J7/G7</f>
        <v>#REF!</v>
      </c>
      <c r="L7" s="59" t="e">
        <f>SUM(L3:L6)+SUM('Table 6'!J3:J40)</f>
        <v>#REF!</v>
      </c>
      <c r="M7" s="32" t="e">
        <f>L7/G7</f>
        <v>#REF!</v>
      </c>
      <c r="N7" s="44"/>
      <c r="O7" s="33" t="e">
        <f>Menu!$H$12-(I7+K7)</f>
        <v>#REF!</v>
      </c>
      <c r="P7" s="34" t="e">
        <f t="shared" ref="P7" si="6">G7*O7</f>
        <v>#REF!</v>
      </c>
      <c r="Q7" s="35">
        <f>SUM(Q3:Q6)+SUM('Table 6'!O3:O40)</f>
        <v>66000</v>
      </c>
      <c r="R7" s="36" t="e">
        <f t="shared" si="5"/>
        <v>#REF!</v>
      </c>
      <c r="S7" s="9"/>
    </row>
    <row r="8" spans="1:19" ht="11.45" customHeight="1" x14ac:dyDescent="0.2">
      <c r="A8" s="111" t="s">
        <v>129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  <c r="L8" s="112"/>
      <c r="M8" s="112"/>
      <c r="N8" s="112"/>
      <c r="O8" s="112"/>
      <c r="P8" s="112"/>
      <c r="Q8" s="112"/>
      <c r="R8" s="112"/>
      <c r="S8" s="112"/>
    </row>
    <row r="9" spans="1:19" s="8" customFormat="1" ht="27" x14ac:dyDescent="0.2">
      <c r="A9" s="132" t="s">
        <v>12</v>
      </c>
      <c r="B9" s="132"/>
      <c r="C9" s="132" t="s">
        <v>13</v>
      </c>
      <c r="D9" s="132"/>
      <c r="E9" s="132" t="s">
        <v>14</v>
      </c>
      <c r="F9" s="132"/>
      <c r="G9" s="9" t="s">
        <v>15</v>
      </c>
      <c r="H9" s="9" t="s">
        <v>16</v>
      </c>
      <c r="I9" s="9" t="s">
        <v>17</v>
      </c>
      <c r="J9" s="9" t="s">
        <v>18</v>
      </c>
      <c r="K9" s="9" t="s">
        <v>17</v>
      </c>
      <c r="L9" s="9" t="s">
        <v>19</v>
      </c>
      <c r="M9" s="9" t="s">
        <v>17</v>
      </c>
      <c r="N9" s="30"/>
      <c r="O9" s="22" t="s">
        <v>29</v>
      </c>
      <c r="P9" s="22" t="s">
        <v>30</v>
      </c>
      <c r="Q9" s="22" t="s">
        <v>68</v>
      </c>
      <c r="R9" s="22" t="s">
        <v>17</v>
      </c>
      <c r="S9" s="22" t="s">
        <v>22</v>
      </c>
    </row>
    <row r="10" spans="1:19" ht="17.45" customHeight="1" x14ac:dyDescent="0.2">
      <c r="A10" s="148" t="s">
        <v>130</v>
      </c>
      <c r="B10" s="148"/>
      <c r="C10" s="148" t="s">
        <v>249</v>
      </c>
      <c r="D10" s="148"/>
      <c r="E10" s="148" t="s">
        <v>250</v>
      </c>
      <c r="F10" s="148"/>
      <c r="G10" s="62" t="e">
        <f>IF(E10=#REF!,#REF!,"Faux")</f>
        <v>#REF!</v>
      </c>
      <c r="H10" s="62" t="e">
        <f>IF(E10=#REF!,#REF!,"Faux")</f>
        <v>#REF!</v>
      </c>
      <c r="I10" s="109" t="e">
        <f t="shared" ref="I10" si="7">(H10/G10)</f>
        <v>#REF!</v>
      </c>
      <c r="J10" s="61" t="e">
        <f>IF(E10=#REF!,#REF!,"Faux")</f>
        <v>#REF!</v>
      </c>
      <c r="K10" s="49" t="e">
        <f>J10/G10</f>
        <v>#REF!</v>
      </c>
      <c r="L10" s="47" t="e">
        <f>G10-H10-J10</f>
        <v>#REF!</v>
      </c>
      <c r="M10" s="49" t="e">
        <f>L10/G10</f>
        <v>#REF!</v>
      </c>
      <c r="N10" s="39"/>
      <c r="O10" s="38" t="e">
        <f>Menu!$H$12-(I10+K10)</f>
        <v>#REF!</v>
      </c>
      <c r="P10" s="70" t="e">
        <f>G10*O10</f>
        <v>#REF!</v>
      </c>
      <c r="Q10" s="51"/>
      <c r="R10" s="49" t="e">
        <f>Q10/G10</f>
        <v>#REF!</v>
      </c>
      <c r="S10" s="53"/>
    </row>
    <row r="11" spans="1:19" ht="17.45" customHeight="1" x14ac:dyDescent="0.2">
      <c r="A11" s="147" t="s">
        <v>130</v>
      </c>
      <c r="B11" s="147"/>
      <c r="C11" s="147" t="s">
        <v>251</v>
      </c>
      <c r="D11" s="147"/>
      <c r="E11" s="147" t="s">
        <v>252</v>
      </c>
      <c r="F11" s="147"/>
      <c r="G11" s="85" t="e">
        <f>IF(E11=#REF!,#REF!,"Faux")</f>
        <v>#REF!</v>
      </c>
      <c r="H11" s="85" t="e">
        <f>IF(E11=#REF!,#REF!,"Faux")</f>
        <v>#REF!</v>
      </c>
      <c r="I11" s="110" t="e">
        <f t="shared" ref="I11:I13" si="8">(H11/G11)</f>
        <v>#REF!</v>
      </c>
      <c r="J11" s="46" t="e">
        <f>IF(E11=#REF!,#REF!,"Faux")</f>
        <v>#REF!</v>
      </c>
      <c r="K11" s="50" t="e">
        <f t="shared" ref="K11:K13" si="9">J11/G11</f>
        <v>#REF!</v>
      </c>
      <c r="L11" s="48" t="e">
        <f t="shared" ref="L11:L13" si="10">G11-H11-J11</f>
        <v>#REF!</v>
      </c>
      <c r="M11" s="50" t="e">
        <f t="shared" ref="M11:M13" si="11">L11/G11</f>
        <v>#REF!</v>
      </c>
      <c r="N11" s="39"/>
      <c r="O11" s="41" t="e">
        <f>Menu!$H$12-(I11+K11)</f>
        <v>#REF!</v>
      </c>
      <c r="P11" s="71" t="e">
        <f t="shared" ref="P11:P13" si="12">G11*O11</f>
        <v>#REF!</v>
      </c>
      <c r="Q11" s="52"/>
      <c r="R11" s="50" t="e">
        <f t="shared" ref="R11:R14" si="13">Q11/G11</f>
        <v>#REF!</v>
      </c>
      <c r="S11" s="54"/>
    </row>
    <row r="12" spans="1:19" ht="17.45" customHeight="1" x14ac:dyDescent="0.2">
      <c r="A12" s="148" t="s">
        <v>130</v>
      </c>
      <c r="B12" s="148"/>
      <c r="C12" s="148" t="s">
        <v>253</v>
      </c>
      <c r="D12" s="148"/>
      <c r="E12" s="148" t="s">
        <v>254</v>
      </c>
      <c r="F12" s="148"/>
      <c r="G12" s="62" t="e">
        <f>IF(E12=#REF!,#REF!,"Faux")</f>
        <v>#REF!</v>
      </c>
      <c r="H12" s="62" t="e">
        <f>IF(E12=#REF!,#REF!,"Faux")</f>
        <v>#REF!</v>
      </c>
      <c r="I12" s="109" t="e">
        <f t="shared" si="8"/>
        <v>#REF!</v>
      </c>
      <c r="J12" s="61" t="e">
        <f>IF(E12=#REF!,#REF!,"Faux")</f>
        <v>#REF!</v>
      </c>
      <c r="K12" s="49" t="e">
        <f t="shared" si="9"/>
        <v>#REF!</v>
      </c>
      <c r="L12" s="47" t="e">
        <f t="shared" si="10"/>
        <v>#REF!</v>
      </c>
      <c r="M12" s="49" t="e">
        <f t="shared" si="11"/>
        <v>#REF!</v>
      </c>
      <c r="N12" s="39"/>
      <c r="O12" s="38" t="e">
        <f>Menu!$H$12-(I12+K12)</f>
        <v>#REF!</v>
      </c>
      <c r="P12" s="70" t="e">
        <f t="shared" si="12"/>
        <v>#REF!</v>
      </c>
      <c r="Q12" s="51"/>
      <c r="R12" s="49" t="e">
        <f t="shared" si="13"/>
        <v>#REF!</v>
      </c>
      <c r="S12" s="53"/>
    </row>
    <row r="13" spans="1:19" ht="17.850000000000001" customHeight="1" x14ac:dyDescent="0.2">
      <c r="A13" s="147" t="s">
        <v>130</v>
      </c>
      <c r="B13" s="147"/>
      <c r="C13" s="147" t="s">
        <v>255</v>
      </c>
      <c r="D13" s="147"/>
      <c r="E13" s="147" t="s">
        <v>256</v>
      </c>
      <c r="F13" s="147"/>
      <c r="G13" s="85" t="e">
        <f>IF(E13=#REF!,#REF!,"Faux")</f>
        <v>#REF!</v>
      </c>
      <c r="H13" s="85" t="e">
        <f>IF(E13=#REF!,#REF!,"Faux")</f>
        <v>#REF!</v>
      </c>
      <c r="I13" s="110" t="e">
        <f t="shared" si="8"/>
        <v>#REF!</v>
      </c>
      <c r="J13" s="46" t="e">
        <f>IF(E13=#REF!,#REF!,"Faux")</f>
        <v>#REF!</v>
      </c>
      <c r="K13" s="50" t="e">
        <f t="shared" si="9"/>
        <v>#REF!</v>
      </c>
      <c r="L13" s="48" t="e">
        <f t="shared" si="10"/>
        <v>#REF!</v>
      </c>
      <c r="M13" s="50" t="e">
        <f t="shared" si="11"/>
        <v>#REF!</v>
      </c>
      <c r="N13" s="39"/>
      <c r="O13" s="41" t="e">
        <f>Menu!$H$12-(I13+K13)</f>
        <v>#REF!</v>
      </c>
      <c r="P13" s="71" t="e">
        <f t="shared" si="12"/>
        <v>#REF!</v>
      </c>
      <c r="Q13" s="52"/>
      <c r="R13" s="50" t="e">
        <f t="shared" si="13"/>
        <v>#REF!</v>
      </c>
      <c r="S13" s="54"/>
    </row>
    <row r="14" spans="1:19" s="8" customFormat="1" ht="17.25" customHeight="1" x14ac:dyDescent="0.2">
      <c r="A14" s="136"/>
      <c r="B14" s="136"/>
      <c r="C14" s="136"/>
      <c r="D14" s="136"/>
      <c r="E14" s="149" t="s">
        <v>10</v>
      </c>
      <c r="F14" s="149"/>
      <c r="G14" s="59" t="e">
        <f>SUM(G10:G13)</f>
        <v>#REF!</v>
      </c>
      <c r="H14" s="59" t="e">
        <f>SUM(H10:H13)</f>
        <v>#REF!</v>
      </c>
      <c r="I14" s="1" t="e">
        <f>(H14/G14)</f>
        <v>#REF!</v>
      </c>
      <c r="J14" s="59" t="e">
        <f>SUM(J10:J13)</f>
        <v>#REF!</v>
      </c>
      <c r="K14" s="1" t="e">
        <f>J14/G14</f>
        <v>#REF!</v>
      </c>
      <c r="L14" s="59" t="e">
        <f>SUM(L10:L13)</f>
        <v>#REF!</v>
      </c>
      <c r="M14" s="32" t="e">
        <f>L14/G14</f>
        <v>#REF!</v>
      </c>
      <c r="N14" s="44"/>
      <c r="O14" s="33" t="e">
        <f>Menu!$H$12-(I14+K14)</f>
        <v>#REF!</v>
      </c>
      <c r="P14" s="34" t="e">
        <f t="shared" ref="P14" si="14">G14*O14</f>
        <v>#REF!</v>
      </c>
      <c r="Q14" s="35">
        <f>SUM(Q10:Q13)</f>
        <v>0</v>
      </c>
      <c r="R14" s="36" t="e">
        <f t="shared" si="13"/>
        <v>#REF!</v>
      </c>
      <c r="S14" s="9"/>
    </row>
    <row r="15" spans="1:19" ht="11.45" customHeight="1" x14ac:dyDescent="0.2">
      <c r="A15" s="111" t="s">
        <v>257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112"/>
      <c r="O15" s="112"/>
      <c r="P15" s="112"/>
      <c r="Q15" s="112"/>
      <c r="R15" s="112"/>
      <c r="S15" s="112"/>
    </row>
    <row r="16" spans="1:19" s="8" customFormat="1" ht="27" x14ac:dyDescent="0.2">
      <c r="A16" s="132" t="s">
        <v>12</v>
      </c>
      <c r="B16" s="132"/>
      <c r="C16" s="132" t="s">
        <v>13</v>
      </c>
      <c r="D16" s="132"/>
      <c r="E16" s="132" t="s">
        <v>14</v>
      </c>
      <c r="F16" s="132"/>
      <c r="G16" s="9" t="s">
        <v>15</v>
      </c>
      <c r="H16" s="9" t="s">
        <v>16</v>
      </c>
      <c r="I16" s="9" t="s">
        <v>17</v>
      </c>
      <c r="J16" s="9" t="s">
        <v>18</v>
      </c>
      <c r="K16" s="9" t="s">
        <v>17</v>
      </c>
      <c r="L16" s="9" t="s">
        <v>19</v>
      </c>
      <c r="M16" s="9" t="s">
        <v>17</v>
      </c>
      <c r="N16" s="30"/>
      <c r="O16" s="22" t="s">
        <v>29</v>
      </c>
      <c r="P16" s="22" t="s">
        <v>30</v>
      </c>
      <c r="Q16" s="22" t="s">
        <v>68</v>
      </c>
      <c r="R16" s="22" t="s">
        <v>17</v>
      </c>
      <c r="S16" s="22" t="s">
        <v>22</v>
      </c>
    </row>
    <row r="17" spans="1:19" ht="17.45" customHeight="1" x14ac:dyDescent="0.2">
      <c r="A17" s="148" t="s">
        <v>258</v>
      </c>
      <c r="B17" s="148"/>
      <c r="C17" s="148" t="s">
        <v>39</v>
      </c>
      <c r="D17" s="148"/>
      <c r="E17" s="148" t="s">
        <v>40</v>
      </c>
      <c r="F17" s="148"/>
      <c r="G17" s="62" t="e">
        <f>IF(E17=#REF!,#REF!,"Faux")</f>
        <v>#REF!</v>
      </c>
      <c r="H17" s="62" t="e">
        <f>IF(E17=#REF!,#REF!,"Faux")</f>
        <v>#REF!</v>
      </c>
      <c r="I17" s="109" t="e">
        <f t="shared" ref="I17" si="15">(H17/G17)</f>
        <v>#REF!</v>
      </c>
      <c r="J17" s="61" t="e">
        <f>IF(E17=#REF!,#REF!,"Faux")</f>
        <v>#REF!</v>
      </c>
      <c r="K17" s="49" t="e">
        <f>J17/G17</f>
        <v>#REF!</v>
      </c>
      <c r="L17" s="72" t="e">
        <f t="shared" ref="L17:L20" si="16">G17-H17-J17</f>
        <v>#REF!</v>
      </c>
      <c r="M17" s="49" t="e">
        <f>L17/G17</f>
        <v>#REF!</v>
      </c>
      <c r="N17" s="39"/>
      <c r="O17" s="38" t="e">
        <f>Menu!$H$12-(I17+K17)</f>
        <v>#REF!</v>
      </c>
      <c r="P17" s="51" t="e">
        <f>G17*O17</f>
        <v>#REF!</v>
      </c>
      <c r="Q17" s="51">
        <v>3000</v>
      </c>
      <c r="R17" s="49" t="e">
        <f>Q17/G17</f>
        <v>#REF!</v>
      </c>
      <c r="S17" s="53"/>
    </row>
    <row r="18" spans="1:19" ht="17.45" customHeight="1" x14ac:dyDescent="0.2">
      <c r="A18" s="147" t="s">
        <v>258</v>
      </c>
      <c r="B18" s="147"/>
      <c r="C18" s="147" t="s">
        <v>45</v>
      </c>
      <c r="D18" s="147"/>
      <c r="E18" s="147" t="s">
        <v>46</v>
      </c>
      <c r="F18" s="147"/>
      <c r="G18" s="85" t="e">
        <f>IF(E18=#REF!,#REF!,"Faux")</f>
        <v>#REF!</v>
      </c>
      <c r="H18" s="85" t="e">
        <f>IF(E18=#REF!,#REF!,"Faux")</f>
        <v>#REF!</v>
      </c>
      <c r="I18" s="110" t="e">
        <f t="shared" ref="I18:I20" si="17">(H18/G18)</f>
        <v>#REF!</v>
      </c>
      <c r="J18" s="46" t="e">
        <f>IF(E18=#REF!,#REF!,"Faux")</f>
        <v>#REF!</v>
      </c>
      <c r="K18" s="50" t="e">
        <f t="shared" ref="K18:K20" si="18">J18/G18</f>
        <v>#REF!</v>
      </c>
      <c r="L18" s="73" t="e">
        <f t="shared" si="16"/>
        <v>#REF!</v>
      </c>
      <c r="M18" s="50" t="e">
        <f t="shared" ref="M18:M20" si="19">L18/G18</f>
        <v>#REF!</v>
      </c>
      <c r="N18" s="39"/>
      <c r="O18" s="41" t="e">
        <f>Menu!$H$12-(I18+K18)</f>
        <v>#REF!</v>
      </c>
      <c r="P18" s="52" t="e">
        <f t="shared" ref="P18:P20" si="20">G18*O18</f>
        <v>#REF!</v>
      </c>
      <c r="Q18" s="52"/>
      <c r="R18" s="50" t="e">
        <f t="shared" ref="R18:R20" si="21">Q18/G18</f>
        <v>#REF!</v>
      </c>
      <c r="S18" s="54"/>
    </row>
    <row r="19" spans="1:19" ht="17.45" customHeight="1" x14ac:dyDescent="0.2">
      <c r="A19" s="148" t="s">
        <v>258</v>
      </c>
      <c r="B19" s="148"/>
      <c r="C19" s="148" t="s">
        <v>43</v>
      </c>
      <c r="D19" s="148"/>
      <c r="E19" s="148" t="s">
        <v>44</v>
      </c>
      <c r="F19" s="148"/>
      <c r="G19" s="62" t="e">
        <f>IF(E19=#REF!,#REF!,"Faux")</f>
        <v>#REF!</v>
      </c>
      <c r="H19" s="62" t="e">
        <f>IF(E19=#REF!,#REF!,"Faux")</f>
        <v>#REF!</v>
      </c>
      <c r="I19" s="109" t="e">
        <f t="shared" si="17"/>
        <v>#REF!</v>
      </c>
      <c r="J19" s="61" t="e">
        <f>IF(E19=#REF!,#REF!,"Faux")</f>
        <v>#REF!</v>
      </c>
      <c r="K19" s="49" t="e">
        <f t="shared" si="18"/>
        <v>#REF!</v>
      </c>
      <c r="L19" s="72" t="e">
        <f t="shared" si="16"/>
        <v>#REF!</v>
      </c>
      <c r="M19" s="49" t="e">
        <f t="shared" si="19"/>
        <v>#REF!</v>
      </c>
      <c r="N19" s="39"/>
      <c r="O19" s="38" t="e">
        <f>Menu!$H$12-(I19+K19)</f>
        <v>#REF!</v>
      </c>
      <c r="P19" s="51" t="e">
        <f t="shared" si="20"/>
        <v>#REF!</v>
      </c>
      <c r="Q19" s="51"/>
      <c r="R19" s="49" t="e">
        <f t="shared" si="21"/>
        <v>#REF!</v>
      </c>
      <c r="S19" s="53"/>
    </row>
    <row r="20" spans="1:19" ht="17.850000000000001" customHeight="1" x14ac:dyDescent="0.2">
      <c r="A20" s="147" t="s">
        <v>258</v>
      </c>
      <c r="B20" s="147"/>
      <c r="C20" s="147" t="s">
        <v>24</v>
      </c>
      <c r="D20" s="147"/>
      <c r="E20" s="147" t="s">
        <v>25</v>
      </c>
      <c r="F20" s="147"/>
      <c r="G20" s="85" t="e">
        <f>IF(E20=#REF!,#REF!,"Faux")</f>
        <v>#REF!</v>
      </c>
      <c r="H20" s="85" t="e">
        <f>IF(E20=#REF!,#REF!,"Faux")</f>
        <v>#REF!</v>
      </c>
      <c r="I20" s="110" t="e">
        <f t="shared" si="17"/>
        <v>#REF!</v>
      </c>
      <c r="J20" s="46" t="e">
        <f>IF(E20=#REF!,#REF!,"Faux")</f>
        <v>#REF!</v>
      </c>
      <c r="K20" s="50" t="e">
        <f t="shared" si="18"/>
        <v>#REF!</v>
      </c>
      <c r="L20" s="73" t="e">
        <f t="shared" si="16"/>
        <v>#REF!</v>
      </c>
      <c r="M20" s="50" t="e">
        <f t="shared" si="19"/>
        <v>#REF!</v>
      </c>
      <c r="N20" s="39"/>
      <c r="O20" s="41" t="e">
        <f>Menu!$H$12-(I20+K20)</f>
        <v>#REF!</v>
      </c>
      <c r="P20" s="52" t="e">
        <f t="shared" si="20"/>
        <v>#REF!</v>
      </c>
      <c r="Q20" s="52"/>
      <c r="R20" s="50" t="e">
        <f t="shared" si="21"/>
        <v>#REF!</v>
      </c>
      <c r="S20" s="54"/>
    </row>
    <row r="21" spans="1:19" s="8" customFormat="1" ht="17.25" customHeight="1" x14ac:dyDescent="0.2">
      <c r="A21" s="136"/>
      <c r="B21" s="136"/>
      <c r="C21" s="136"/>
      <c r="D21" s="136"/>
      <c r="E21" s="149" t="s">
        <v>11</v>
      </c>
      <c r="F21" s="149"/>
      <c r="G21" s="59" t="e">
        <f>SUM(G17:G20)</f>
        <v>#REF!</v>
      </c>
      <c r="H21" s="59" t="e">
        <f>SUM(H17:H20)</f>
        <v>#REF!</v>
      </c>
      <c r="I21" s="1" t="e">
        <f>(H21/G21)</f>
        <v>#REF!</v>
      </c>
      <c r="J21" s="59" t="e">
        <f>SUM(J17:J20)</f>
        <v>#REF!</v>
      </c>
      <c r="K21" s="1" t="e">
        <f>J21/G21</f>
        <v>#REF!</v>
      </c>
      <c r="L21" s="59" t="e">
        <f>SUM(L17:L20)</f>
        <v>#REF!</v>
      </c>
      <c r="M21" s="32" t="e">
        <f>L21/G21</f>
        <v>#REF!</v>
      </c>
      <c r="N21" s="44"/>
      <c r="O21" s="33" t="e">
        <f>Menu!$H$12-(I21+K21)</f>
        <v>#REF!</v>
      </c>
      <c r="P21" s="34" t="e">
        <f>G21*O21</f>
        <v>#REF!</v>
      </c>
      <c r="Q21" s="35">
        <f>SUM(Q17:Q20)</f>
        <v>3000</v>
      </c>
      <c r="R21" s="36" t="e">
        <f>Q21/G21</f>
        <v>#REF!</v>
      </c>
      <c r="S21" s="9"/>
    </row>
    <row r="22" spans="1:19" ht="11.45" customHeight="1" x14ac:dyDescent="0.2">
      <c r="A22" s="111" t="s">
        <v>257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8" customFormat="1" ht="27" x14ac:dyDescent="0.2">
      <c r="A23" s="132" t="s">
        <v>12</v>
      </c>
      <c r="B23" s="132"/>
      <c r="C23" s="132" t="s">
        <v>13</v>
      </c>
      <c r="D23" s="132"/>
      <c r="E23" s="132" t="s">
        <v>14</v>
      </c>
      <c r="F23" s="132"/>
      <c r="G23" s="9" t="s">
        <v>15</v>
      </c>
      <c r="H23" s="9" t="s">
        <v>16</v>
      </c>
      <c r="I23" s="9" t="s">
        <v>17</v>
      </c>
      <c r="J23" s="9" t="s">
        <v>18</v>
      </c>
      <c r="K23" s="9" t="s">
        <v>17</v>
      </c>
      <c r="L23" s="9" t="s">
        <v>19</v>
      </c>
      <c r="M23" s="9" t="s">
        <v>17</v>
      </c>
      <c r="N23" s="30"/>
      <c r="O23" s="22" t="s">
        <v>29</v>
      </c>
      <c r="P23" s="22" t="s">
        <v>30</v>
      </c>
      <c r="Q23" s="22" t="s">
        <v>68</v>
      </c>
      <c r="R23" s="22" t="s">
        <v>17</v>
      </c>
      <c r="S23" s="22" t="s">
        <v>22</v>
      </c>
    </row>
    <row r="24" spans="1:19" ht="17.45" customHeight="1" x14ac:dyDescent="0.2">
      <c r="A24" s="148" t="s">
        <v>258</v>
      </c>
      <c r="B24" s="148"/>
      <c r="C24" s="148" t="s">
        <v>259</v>
      </c>
      <c r="D24" s="148"/>
      <c r="E24" s="148" t="s">
        <v>260</v>
      </c>
      <c r="F24" s="148"/>
      <c r="G24" s="62" t="e">
        <f>IF(E24=#REF!,#REF!,"Faux")</f>
        <v>#REF!</v>
      </c>
      <c r="H24" s="62" t="e">
        <f>IF(E24=#REF!,#REF!,"Faux")</f>
        <v>#REF!</v>
      </c>
      <c r="I24" s="109" t="e">
        <f t="shared" ref="I24" si="22">(H24/G24)</f>
        <v>#REF!</v>
      </c>
      <c r="J24" s="61" t="e">
        <f>IF(E24=#REF!,#REF!,"Faux")</f>
        <v>#REF!</v>
      </c>
      <c r="K24" s="49" t="e">
        <f>J24/G24</f>
        <v>#REF!</v>
      </c>
      <c r="L24" s="47" t="e">
        <f t="shared" ref="L24:L25" si="23">G24-H24-J24</f>
        <v>#REF!</v>
      </c>
      <c r="M24" s="49" t="e">
        <f>L24/G24</f>
        <v>#REF!</v>
      </c>
      <c r="N24" s="39"/>
      <c r="O24" s="38" t="e">
        <f>Menu!$H$12-(I24+K24)</f>
        <v>#REF!</v>
      </c>
      <c r="P24" s="51" t="e">
        <f>G24*O24</f>
        <v>#REF!</v>
      </c>
      <c r="Q24" s="51"/>
      <c r="R24" s="49" t="e">
        <f>Q24/G24</f>
        <v>#REF!</v>
      </c>
      <c r="S24" s="53"/>
    </row>
    <row r="25" spans="1:19" ht="17.850000000000001" customHeight="1" x14ac:dyDescent="0.2">
      <c r="A25" s="147" t="s">
        <v>258</v>
      </c>
      <c r="B25" s="147"/>
      <c r="C25" s="147" t="s">
        <v>53</v>
      </c>
      <c r="D25" s="147"/>
      <c r="E25" s="147" t="s">
        <v>54</v>
      </c>
      <c r="F25" s="147"/>
      <c r="G25" s="85" t="e">
        <f>IF(E25=#REF!,#REF!,"Faux")</f>
        <v>#REF!</v>
      </c>
      <c r="H25" s="85" t="e">
        <f>IF(E25=#REF!,#REF!,"Faux")</f>
        <v>#REF!</v>
      </c>
      <c r="I25" s="110" t="e">
        <f t="shared" ref="I25" si="24">(H25/G25)</f>
        <v>#REF!</v>
      </c>
      <c r="J25" s="46" t="e">
        <f>IF(E25=#REF!,#REF!,"Faux")</f>
        <v>#REF!</v>
      </c>
      <c r="K25" s="50" t="e">
        <f>J25/G25</f>
        <v>#REF!</v>
      </c>
      <c r="L25" s="48" t="e">
        <f t="shared" si="23"/>
        <v>#REF!</v>
      </c>
      <c r="M25" s="50" t="e">
        <f>L25/G25</f>
        <v>#REF!</v>
      </c>
      <c r="N25" s="39"/>
      <c r="O25" s="41" t="e">
        <f>Menu!$H$12-(I25+K25)</f>
        <v>#REF!</v>
      </c>
      <c r="P25" s="52" t="e">
        <f>G25*O25</f>
        <v>#REF!</v>
      </c>
      <c r="Q25" s="52"/>
      <c r="R25" s="50" t="e">
        <f>Q25/G25</f>
        <v>#REF!</v>
      </c>
      <c r="S25" s="54"/>
    </row>
    <row r="26" spans="1:19" s="8" customFormat="1" ht="17.25" customHeight="1" x14ac:dyDescent="0.2">
      <c r="A26" s="136"/>
      <c r="B26" s="136"/>
      <c r="C26" s="136"/>
      <c r="D26" s="136"/>
      <c r="E26" s="149" t="s">
        <v>11</v>
      </c>
      <c r="F26" s="149"/>
      <c r="G26" s="59" t="e">
        <f>SUM(G24:G25)</f>
        <v>#REF!</v>
      </c>
      <c r="H26" s="59" t="e">
        <f>SUM(H24:H25)</f>
        <v>#REF!</v>
      </c>
      <c r="I26" s="1" t="e">
        <f>(H26/G26)</f>
        <v>#REF!</v>
      </c>
      <c r="J26" s="59" t="e">
        <f>SUM(J24:J25)</f>
        <v>#REF!</v>
      </c>
      <c r="K26" s="1" t="e">
        <f>J26/G26</f>
        <v>#REF!</v>
      </c>
      <c r="L26" s="59" t="e">
        <f>SUM(L24:L25)</f>
        <v>#REF!</v>
      </c>
      <c r="M26" s="32" t="e">
        <f>L26/G26</f>
        <v>#REF!</v>
      </c>
      <c r="N26" s="44"/>
      <c r="O26" s="33" t="e">
        <f>Menu!$H$12-(I26+K26)</f>
        <v>#REF!</v>
      </c>
      <c r="P26" s="34" t="e">
        <f>G26*O26</f>
        <v>#REF!</v>
      </c>
      <c r="Q26" s="60">
        <f>SUM(Q24:Q25)</f>
        <v>0</v>
      </c>
      <c r="R26" s="36" t="e">
        <f>Q26/G26</f>
        <v>#REF!</v>
      </c>
      <c r="S26" s="9"/>
    </row>
  </sheetData>
  <mergeCells count="66">
    <mergeCell ref="C2:D2"/>
    <mergeCell ref="A2:B2"/>
    <mergeCell ref="E2:F2"/>
    <mergeCell ref="A5:B5"/>
    <mergeCell ref="C5:D5"/>
    <mergeCell ref="E5:F5"/>
    <mergeCell ref="A3:B3"/>
    <mergeCell ref="C3:D3"/>
    <mergeCell ref="E3:F3"/>
    <mergeCell ref="A4:B4"/>
    <mergeCell ref="C4:D4"/>
    <mergeCell ref="E4:F4"/>
    <mergeCell ref="A10:B10"/>
    <mergeCell ref="C10:D10"/>
    <mergeCell ref="E10:F10"/>
    <mergeCell ref="A6:B6"/>
    <mergeCell ref="C6:D6"/>
    <mergeCell ref="E6:F6"/>
    <mergeCell ref="A7:B7"/>
    <mergeCell ref="C7:D7"/>
    <mergeCell ref="E7:F7"/>
    <mergeCell ref="A9:B9"/>
    <mergeCell ref="C9:D9"/>
    <mergeCell ref="E9:F9"/>
    <mergeCell ref="A16:B16"/>
    <mergeCell ref="C16:D16"/>
    <mergeCell ref="E16:F16"/>
    <mergeCell ref="A11:B11"/>
    <mergeCell ref="C11:D11"/>
    <mergeCell ref="E11:F11"/>
    <mergeCell ref="A12:B12"/>
    <mergeCell ref="C12:D12"/>
    <mergeCell ref="E12:F12"/>
    <mergeCell ref="A13:B13"/>
    <mergeCell ref="C13:D13"/>
    <mergeCell ref="E13:F13"/>
    <mergeCell ref="A14:B14"/>
    <mergeCell ref="C14:D14"/>
    <mergeCell ref="E14:F14"/>
    <mergeCell ref="A24:B24"/>
    <mergeCell ref="C24:D24"/>
    <mergeCell ref="E24:F24"/>
    <mergeCell ref="A20:B20"/>
    <mergeCell ref="C20:D20"/>
    <mergeCell ref="E20:F20"/>
    <mergeCell ref="A21:B21"/>
    <mergeCell ref="C21:D21"/>
    <mergeCell ref="E21:F21"/>
    <mergeCell ref="A23:B23"/>
    <mergeCell ref="C23:D23"/>
    <mergeCell ref="E23:F23"/>
    <mergeCell ref="A25:B25"/>
    <mergeCell ref="C25:D25"/>
    <mergeCell ref="E25:F25"/>
    <mergeCell ref="A26:B26"/>
    <mergeCell ref="C26:D26"/>
    <mergeCell ref="E26:F26"/>
    <mergeCell ref="A19:B19"/>
    <mergeCell ref="C19:D19"/>
    <mergeCell ref="E19:F19"/>
    <mergeCell ref="A17:B17"/>
    <mergeCell ref="C17:D17"/>
    <mergeCell ref="E17:F17"/>
    <mergeCell ref="A18:B18"/>
    <mergeCell ref="C18:D18"/>
    <mergeCell ref="E18:F18"/>
  </mergeCells>
  <conditionalFormatting sqref="O3:P7">
    <cfRule type="cellIs" dxfId="15" priority="7" operator="greaterThan">
      <formula>0</formula>
    </cfRule>
    <cfRule type="cellIs" dxfId="14" priority="8" operator="lessThan">
      <formula>0</formula>
    </cfRule>
  </conditionalFormatting>
  <conditionalFormatting sqref="O10:P14">
    <cfRule type="cellIs" dxfId="13" priority="5" operator="greaterThan">
      <formula>0</formula>
    </cfRule>
    <cfRule type="cellIs" dxfId="12" priority="6" operator="lessThan">
      <formula>0</formula>
    </cfRule>
  </conditionalFormatting>
  <conditionalFormatting sqref="O17:P21">
    <cfRule type="cellIs" dxfId="11" priority="3" operator="greaterThan">
      <formula>0</formula>
    </cfRule>
    <cfRule type="cellIs" dxfId="10" priority="4" operator="lessThan">
      <formula>0</formula>
    </cfRule>
  </conditionalFormatting>
  <conditionalFormatting sqref="O24:P26">
    <cfRule type="cellIs" dxfId="9" priority="1" operator="greaterThan">
      <formula>0</formula>
    </cfRule>
    <cfRule type="cellIs" dxfId="8" priority="2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D3E1ED"/>
  </sheetPr>
  <dimension ref="A1:R37"/>
  <sheetViews>
    <sheetView zoomScale="85" zoomScaleNormal="85" workbookViewId="0">
      <selection activeCell="M9" sqref="M9"/>
    </sheetView>
  </sheetViews>
  <sheetFormatPr baseColWidth="10" defaultColWidth="9.33203125" defaultRowHeight="13.5" x14ac:dyDescent="0.2"/>
  <cols>
    <col min="1" max="1" width="11.6640625" style="21" customWidth="1"/>
    <col min="2" max="2" width="10.6640625" style="21" customWidth="1"/>
    <col min="3" max="3" width="12.1640625" style="21" customWidth="1"/>
    <col min="4" max="4" width="44.1640625" style="21" bestFit="1" customWidth="1"/>
    <col min="5" max="5" width="14.6640625" style="21" bestFit="1" customWidth="1"/>
    <col min="6" max="6" width="12.5" style="21" bestFit="1" customWidth="1"/>
    <col min="7" max="7" width="6" style="21" bestFit="1" customWidth="1"/>
    <col min="8" max="8" width="12.1640625" style="21" bestFit="1" customWidth="1"/>
    <col min="9" max="9" width="6.6640625" style="21" bestFit="1" customWidth="1"/>
    <col min="10" max="10" width="11.6640625" style="21" bestFit="1" customWidth="1"/>
    <col min="11" max="11" width="10.33203125" style="21" bestFit="1" customWidth="1"/>
    <col min="12" max="12" width="1.33203125" style="21" customWidth="1"/>
    <col min="13" max="15" width="18" style="21" bestFit="1" customWidth="1"/>
    <col min="16" max="16" width="7" style="21" bestFit="1" customWidth="1"/>
    <col min="17" max="17" width="6" style="21" customWidth="1"/>
    <col min="18" max="18" width="26.83203125" style="21" customWidth="1"/>
    <col min="19" max="16384" width="9.33203125" style="21"/>
  </cols>
  <sheetData>
    <row r="1" spans="1:18" ht="11.45" customHeight="1" x14ac:dyDescent="0.2">
      <c r="A1" s="116" t="s">
        <v>192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</row>
    <row r="2" spans="1:18" s="23" customFormat="1" ht="27" x14ac:dyDescent="0.2">
      <c r="A2" s="133" t="s">
        <v>12</v>
      </c>
      <c r="B2" s="133"/>
      <c r="C2" s="22" t="s">
        <v>13</v>
      </c>
      <c r="D2" s="22" t="s">
        <v>14</v>
      </c>
      <c r="E2" s="22" t="s">
        <v>15</v>
      </c>
      <c r="F2" s="22" t="s">
        <v>16</v>
      </c>
      <c r="G2" s="22" t="s">
        <v>17</v>
      </c>
      <c r="H2" s="22" t="s">
        <v>18</v>
      </c>
      <c r="I2" s="22" t="s">
        <v>17</v>
      </c>
      <c r="J2" s="22" t="s">
        <v>19</v>
      </c>
      <c r="K2" s="22" t="s">
        <v>17</v>
      </c>
      <c r="L2" s="69"/>
      <c r="M2" s="22" t="s">
        <v>29</v>
      </c>
      <c r="N2" s="22" t="s">
        <v>30</v>
      </c>
      <c r="O2" s="22" t="s">
        <v>68</v>
      </c>
      <c r="P2" s="22" t="s">
        <v>17</v>
      </c>
      <c r="Q2" s="77"/>
      <c r="R2" s="22" t="s">
        <v>22</v>
      </c>
    </row>
    <row r="3" spans="1:18" ht="17.45" customHeight="1" x14ac:dyDescent="0.2">
      <c r="A3" s="74" t="s">
        <v>193</v>
      </c>
      <c r="B3" s="152" t="s">
        <v>194</v>
      </c>
      <c r="C3" s="152"/>
      <c r="D3" s="74" t="s">
        <v>195</v>
      </c>
      <c r="E3" s="62" t="e">
        <f>IF(D3=#REF!,#REF!,"Faux")</f>
        <v>#REF!</v>
      </c>
      <c r="F3" s="62" t="e">
        <f>IF(D3=#REF!,#REF!,"Faux")</f>
        <v>#REF!</v>
      </c>
      <c r="G3" s="49" t="e">
        <f>(F3/E3)</f>
        <v>#REF!</v>
      </c>
      <c r="H3" s="62" t="e">
        <f>IF(D3=#REF!,#REF!,"Faux")</f>
        <v>#REF!</v>
      </c>
      <c r="I3" s="49" t="e">
        <f>H3/E3</f>
        <v>#REF!</v>
      </c>
      <c r="J3" s="47" t="e">
        <f>E3-F3-H3</f>
        <v>#REF!</v>
      </c>
      <c r="K3" s="49" t="e">
        <f>J3/E3</f>
        <v>#REF!</v>
      </c>
      <c r="L3" s="39"/>
      <c r="M3" s="38" t="e">
        <f>Menu!$H$12-(G3+I3)</f>
        <v>#REF!</v>
      </c>
      <c r="N3" s="51" t="e">
        <f>E3*M3</f>
        <v>#REF!</v>
      </c>
      <c r="O3" s="70"/>
      <c r="P3" s="49" t="e">
        <f>O3/E3</f>
        <v>#REF!</v>
      </c>
      <c r="Q3" s="49"/>
      <c r="R3" s="53"/>
    </row>
    <row r="4" spans="1:18" ht="17.45" customHeight="1" x14ac:dyDescent="0.2">
      <c r="A4" s="75" t="s">
        <v>193</v>
      </c>
      <c r="B4" s="153">
        <v>621</v>
      </c>
      <c r="C4" s="153"/>
      <c r="D4" s="75" t="s">
        <v>196</v>
      </c>
      <c r="E4" s="85" t="e">
        <f>IF(D4=#REF!,#REF!,"Faux")</f>
        <v>#REF!</v>
      </c>
      <c r="F4" s="85" t="e">
        <f>IF(D4=#REF!,#REF!,"Faux")</f>
        <v>#REF!</v>
      </c>
      <c r="G4" s="50" t="e">
        <f t="shared" ref="G4:G32" si="0">(F4/E4)</f>
        <v>#REF!</v>
      </c>
      <c r="H4" s="85" t="e">
        <f>IF(D4=#REF!,#REF!,"Faux")</f>
        <v>#REF!</v>
      </c>
      <c r="I4" s="50" t="e">
        <f t="shared" ref="I4:I32" si="1">H4/E4</f>
        <v>#REF!</v>
      </c>
      <c r="J4" s="48" t="e">
        <f t="shared" ref="J4:J32" si="2">E4-F4-H4</f>
        <v>#REF!</v>
      </c>
      <c r="K4" s="50" t="e">
        <f t="shared" ref="K4:K32" si="3">J4/E4</f>
        <v>#REF!</v>
      </c>
      <c r="L4" s="39"/>
      <c r="M4" s="41" t="e">
        <f>Menu!$H$12-(G4+I4)</f>
        <v>#REF!</v>
      </c>
      <c r="N4" s="52" t="e">
        <f t="shared" ref="N4:N32" si="4">E4*M4</f>
        <v>#REF!</v>
      </c>
      <c r="O4" s="71"/>
      <c r="P4" s="50" t="e">
        <f t="shared" ref="P4:P34" si="5">O4/E4</f>
        <v>#REF!</v>
      </c>
      <c r="Q4" s="50"/>
      <c r="R4" s="54"/>
    </row>
    <row r="5" spans="1:18" ht="17.45" customHeight="1" x14ac:dyDescent="0.2">
      <c r="A5" s="74" t="s">
        <v>193</v>
      </c>
      <c r="B5" s="152" t="s">
        <v>197</v>
      </c>
      <c r="C5" s="152"/>
      <c r="D5" s="74" t="s">
        <v>198</v>
      </c>
      <c r="E5" s="62" t="e">
        <f>IF(D5=#REF!,#REF!,"Faux")</f>
        <v>#REF!</v>
      </c>
      <c r="F5" s="62" t="e">
        <f>IF(D5=#REF!,#REF!,"Faux")</f>
        <v>#REF!</v>
      </c>
      <c r="G5" s="49" t="e">
        <f t="shared" si="0"/>
        <v>#REF!</v>
      </c>
      <c r="H5" s="62" t="e">
        <f>IF(D5=#REF!,#REF!,"Faux")</f>
        <v>#REF!</v>
      </c>
      <c r="I5" s="49" t="e">
        <f t="shared" si="1"/>
        <v>#REF!</v>
      </c>
      <c r="J5" s="47" t="e">
        <f t="shared" si="2"/>
        <v>#REF!</v>
      </c>
      <c r="K5" s="49" t="e">
        <f t="shared" si="3"/>
        <v>#REF!</v>
      </c>
      <c r="L5" s="39"/>
      <c r="M5" s="38" t="e">
        <f>Menu!$H$12-(G5+I5)</f>
        <v>#REF!</v>
      </c>
      <c r="N5" s="51" t="e">
        <f t="shared" si="4"/>
        <v>#REF!</v>
      </c>
      <c r="O5" s="70"/>
      <c r="P5" s="49" t="e">
        <f t="shared" si="5"/>
        <v>#REF!</v>
      </c>
      <c r="Q5" s="49"/>
      <c r="R5" s="53"/>
    </row>
    <row r="6" spans="1:18" ht="17.45" customHeight="1" x14ac:dyDescent="0.2">
      <c r="A6" s="75" t="s">
        <v>193</v>
      </c>
      <c r="B6" s="150" t="s">
        <v>199</v>
      </c>
      <c r="C6" s="150"/>
      <c r="D6" s="75" t="s">
        <v>200</v>
      </c>
      <c r="E6" s="85" t="e">
        <f>IF(D6=#REF!,#REF!,"Faux")</f>
        <v>#REF!</v>
      </c>
      <c r="F6" s="85" t="e">
        <f>IF(D6=#REF!,#REF!,"Faux")</f>
        <v>#REF!</v>
      </c>
      <c r="G6" s="50" t="e">
        <f t="shared" si="0"/>
        <v>#REF!</v>
      </c>
      <c r="H6" s="85" t="e">
        <f>IF(D6=#REF!,#REF!,"Faux")</f>
        <v>#REF!</v>
      </c>
      <c r="I6" s="50" t="e">
        <f t="shared" si="1"/>
        <v>#REF!</v>
      </c>
      <c r="J6" s="48" t="e">
        <f t="shared" si="2"/>
        <v>#REF!</v>
      </c>
      <c r="K6" s="50" t="e">
        <f t="shared" si="3"/>
        <v>#REF!</v>
      </c>
      <c r="L6" s="39"/>
      <c r="M6" s="41" t="e">
        <f>Menu!$H$12-(G6+I6)</f>
        <v>#REF!</v>
      </c>
      <c r="N6" s="52" t="e">
        <f t="shared" si="4"/>
        <v>#REF!</v>
      </c>
      <c r="O6" s="71"/>
      <c r="P6" s="50" t="e">
        <f t="shared" si="5"/>
        <v>#REF!</v>
      </c>
      <c r="Q6" s="50"/>
      <c r="R6" s="54"/>
    </row>
    <row r="7" spans="1:18" ht="17.45" customHeight="1" x14ac:dyDescent="0.2">
      <c r="A7" s="74" t="s">
        <v>193</v>
      </c>
      <c r="B7" s="152" t="s">
        <v>201</v>
      </c>
      <c r="C7" s="152"/>
      <c r="D7" s="74" t="s">
        <v>202</v>
      </c>
      <c r="E7" s="62" t="e">
        <f>IF(D7=#REF!,#REF!,"Faux")</f>
        <v>#REF!</v>
      </c>
      <c r="F7" s="62" t="e">
        <f>IF(D7=#REF!,#REF!,"Faux")</f>
        <v>#REF!</v>
      </c>
      <c r="G7" s="49" t="e">
        <f t="shared" si="0"/>
        <v>#REF!</v>
      </c>
      <c r="H7" s="62" t="e">
        <f>IF(D7=#REF!,#REF!,"Faux")</f>
        <v>#REF!</v>
      </c>
      <c r="I7" s="49" t="e">
        <f t="shared" si="1"/>
        <v>#REF!</v>
      </c>
      <c r="J7" s="47" t="e">
        <f t="shared" si="2"/>
        <v>#REF!</v>
      </c>
      <c r="K7" s="49" t="e">
        <f t="shared" si="3"/>
        <v>#REF!</v>
      </c>
      <c r="L7" s="39"/>
      <c r="M7" s="38" t="e">
        <f>Menu!$H$12-(G7+I7)</f>
        <v>#REF!</v>
      </c>
      <c r="N7" s="51" t="e">
        <f t="shared" si="4"/>
        <v>#REF!</v>
      </c>
      <c r="O7" s="70"/>
      <c r="P7" s="49" t="e">
        <f t="shared" si="5"/>
        <v>#REF!</v>
      </c>
      <c r="Q7" s="49"/>
      <c r="R7" s="53"/>
    </row>
    <row r="8" spans="1:18" ht="17.45" customHeight="1" x14ac:dyDescent="0.2">
      <c r="A8" s="75" t="s">
        <v>193</v>
      </c>
      <c r="B8" s="150" t="s">
        <v>203</v>
      </c>
      <c r="C8" s="150"/>
      <c r="D8" s="75" t="s">
        <v>204</v>
      </c>
      <c r="E8" s="85" t="e">
        <f>IF(D8=#REF!,#REF!,"Faux")</f>
        <v>#REF!</v>
      </c>
      <c r="F8" s="85" t="e">
        <f>IF(D8=#REF!,#REF!,"Faux")</f>
        <v>#REF!</v>
      </c>
      <c r="G8" s="50" t="e">
        <f t="shared" si="0"/>
        <v>#REF!</v>
      </c>
      <c r="H8" s="85" t="e">
        <f>IF(D8=#REF!,#REF!,"Faux")</f>
        <v>#REF!</v>
      </c>
      <c r="I8" s="50" t="e">
        <f t="shared" si="1"/>
        <v>#REF!</v>
      </c>
      <c r="J8" s="48" t="e">
        <f t="shared" si="2"/>
        <v>#REF!</v>
      </c>
      <c r="K8" s="50" t="e">
        <f t="shared" si="3"/>
        <v>#REF!</v>
      </c>
      <c r="L8" s="39"/>
      <c r="M8" s="41" t="e">
        <f>Menu!$H$12-(G8+I8)</f>
        <v>#REF!</v>
      </c>
      <c r="N8" s="52" t="e">
        <f t="shared" si="4"/>
        <v>#REF!</v>
      </c>
      <c r="O8" s="71"/>
      <c r="P8" s="50" t="e">
        <f t="shared" si="5"/>
        <v>#REF!</v>
      </c>
      <c r="Q8" s="50"/>
      <c r="R8" s="54"/>
    </row>
    <row r="9" spans="1:18" ht="17.45" customHeight="1" x14ac:dyDescent="0.2">
      <c r="A9" s="74" t="s">
        <v>193</v>
      </c>
      <c r="B9" s="152" t="s">
        <v>205</v>
      </c>
      <c r="C9" s="152"/>
      <c r="D9" s="74" t="s">
        <v>206</v>
      </c>
      <c r="E9" s="62" t="e">
        <f>IF(D9=#REF!,#REF!,"Faux")</f>
        <v>#REF!</v>
      </c>
      <c r="F9" s="62" t="e">
        <f>IF(D9=#REF!,#REF!,"Faux")</f>
        <v>#REF!</v>
      </c>
      <c r="G9" s="49" t="e">
        <f t="shared" si="0"/>
        <v>#REF!</v>
      </c>
      <c r="H9" s="62" t="e">
        <f>IF(D9=#REF!,#REF!,"Faux")</f>
        <v>#REF!</v>
      </c>
      <c r="I9" s="49" t="e">
        <f t="shared" si="1"/>
        <v>#REF!</v>
      </c>
      <c r="J9" s="47" t="e">
        <f t="shared" si="2"/>
        <v>#REF!</v>
      </c>
      <c r="K9" s="49" t="e">
        <f t="shared" si="3"/>
        <v>#REF!</v>
      </c>
      <c r="L9" s="39"/>
      <c r="M9" s="38" t="e">
        <f>Menu!$H$12-(G9+I9)</f>
        <v>#REF!</v>
      </c>
      <c r="N9" s="51" t="e">
        <f t="shared" si="4"/>
        <v>#REF!</v>
      </c>
      <c r="O9" s="70"/>
      <c r="P9" s="49" t="e">
        <f t="shared" si="5"/>
        <v>#REF!</v>
      </c>
      <c r="Q9" s="49"/>
      <c r="R9" s="53"/>
    </row>
    <row r="10" spans="1:18" ht="17.45" customHeight="1" x14ac:dyDescent="0.2">
      <c r="A10" s="75" t="s">
        <v>193</v>
      </c>
      <c r="B10" s="150" t="s">
        <v>100</v>
      </c>
      <c r="C10" s="150"/>
      <c r="D10" s="75" t="s">
        <v>101</v>
      </c>
      <c r="E10" s="85" t="e">
        <f>IF(D10=#REF!,#REF!,"Faux")</f>
        <v>#REF!</v>
      </c>
      <c r="F10" s="85" t="e">
        <f>IF(D10=#REF!,#REF!,"Faux")</f>
        <v>#REF!</v>
      </c>
      <c r="G10" s="50" t="e">
        <f t="shared" si="0"/>
        <v>#REF!</v>
      </c>
      <c r="H10" s="85" t="e">
        <f>IF(D10=#REF!,#REF!,"Faux")</f>
        <v>#REF!</v>
      </c>
      <c r="I10" s="50" t="e">
        <f t="shared" si="1"/>
        <v>#REF!</v>
      </c>
      <c r="J10" s="48" t="e">
        <f t="shared" si="2"/>
        <v>#REF!</v>
      </c>
      <c r="K10" s="50" t="e">
        <f t="shared" si="3"/>
        <v>#REF!</v>
      </c>
      <c r="L10" s="39"/>
      <c r="M10" s="41" t="e">
        <f>Menu!$H$12-(G10+I10)</f>
        <v>#REF!</v>
      </c>
      <c r="N10" s="52" t="e">
        <f t="shared" si="4"/>
        <v>#REF!</v>
      </c>
      <c r="O10" s="71"/>
      <c r="P10" s="50" t="e">
        <f t="shared" si="5"/>
        <v>#REF!</v>
      </c>
      <c r="Q10" s="50"/>
      <c r="R10" s="54"/>
    </row>
    <row r="11" spans="1:18" ht="17.45" customHeight="1" x14ac:dyDescent="0.2">
      <c r="A11" s="74" t="s">
        <v>193</v>
      </c>
      <c r="B11" s="152" t="s">
        <v>207</v>
      </c>
      <c r="C11" s="152"/>
      <c r="D11" s="74" t="s">
        <v>208</v>
      </c>
      <c r="E11" s="62" t="e">
        <f>IF(D11=#REF!,#REF!,"Faux")</f>
        <v>#REF!</v>
      </c>
      <c r="F11" s="62" t="e">
        <f>IF(D11=#REF!,#REF!,"Faux")</f>
        <v>#REF!</v>
      </c>
      <c r="G11" s="49" t="e">
        <f t="shared" si="0"/>
        <v>#REF!</v>
      </c>
      <c r="H11" s="62" t="e">
        <f>IF(D11=#REF!,#REF!,"Faux")</f>
        <v>#REF!</v>
      </c>
      <c r="I11" s="49" t="e">
        <f t="shared" si="1"/>
        <v>#REF!</v>
      </c>
      <c r="J11" s="47" t="e">
        <f t="shared" si="2"/>
        <v>#REF!</v>
      </c>
      <c r="K11" s="49" t="e">
        <f t="shared" si="3"/>
        <v>#REF!</v>
      </c>
      <c r="L11" s="39"/>
      <c r="M11" s="38" t="e">
        <f>Menu!$H$12-(G11+I11)</f>
        <v>#REF!</v>
      </c>
      <c r="N11" s="51" t="e">
        <f t="shared" si="4"/>
        <v>#REF!</v>
      </c>
      <c r="O11" s="70"/>
      <c r="P11" s="49" t="e">
        <f t="shared" si="5"/>
        <v>#REF!</v>
      </c>
      <c r="Q11" s="49"/>
      <c r="R11" s="53"/>
    </row>
    <row r="12" spans="1:18" ht="17.45" customHeight="1" x14ac:dyDescent="0.2">
      <c r="A12" s="75" t="s">
        <v>193</v>
      </c>
      <c r="B12" s="150" t="s">
        <v>209</v>
      </c>
      <c r="C12" s="150"/>
      <c r="D12" s="75" t="s">
        <v>210</v>
      </c>
      <c r="E12" s="85" t="e">
        <f>IF(D12=#REF!,#REF!,"Faux")</f>
        <v>#REF!</v>
      </c>
      <c r="F12" s="85" t="e">
        <f>IF(D12=#REF!,#REF!,"Faux")</f>
        <v>#REF!</v>
      </c>
      <c r="G12" s="50" t="e">
        <f t="shared" si="0"/>
        <v>#REF!</v>
      </c>
      <c r="H12" s="85" t="e">
        <f>IF(D12=#REF!,#REF!,"Faux")</f>
        <v>#REF!</v>
      </c>
      <c r="I12" s="50" t="e">
        <f t="shared" si="1"/>
        <v>#REF!</v>
      </c>
      <c r="J12" s="48" t="e">
        <f t="shared" si="2"/>
        <v>#REF!</v>
      </c>
      <c r="K12" s="50" t="e">
        <f t="shared" si="3"/>
        <v>#REF!</v>
      </c>
      <c r="L12" s="39"/>
      <c r="M12" s="41" t="e">
        <f>Menu!$H$12-(G12+I12)</f>
        <v>#REF!</v>
      </c>
      <c r="N12" s="52" t="e">
        <f t="shared" si="4"/>
        <v>#REF!</v>
      </c>
      <c r="O12" s="71"/>
      <c r="P12" s="50" t="e">
        <f t="shared" si="5"/>
        <v>#REF!</v>
      </c>
      <c r="Q12" s="50"/>
      <c r="R12" s="54"/>
    </row>
    <row r="13" spans="1:18" ht="17.45" customHeight="1" x14ac:dyDescent="0.2">
      <c r="A13" s="74" t="s">
        <v>193</v>
      </c>
      <c r="B13" s="152" t="s">
        <v>211</v>
      </c>
      <c r="C13" s="152"/>
      <c r="D13" s="74" t="s">
        <v>212</v>
      </c>
      <c r="E13" s="62" t="e">
        <f>IF(D13=#REF!,#REF!,"Faux")</f>
        <v>#REF!</v>
      </c>
      <c r="F13" s="62" t="e">
        <f>IF(D13=#REF!,#REF!,"Faux")</f>
        <v>#REF!</v>
      </c>
      <c r="G13" s="49" t="e">
        <f t="shared" si="0"/>
        <v>#REF!</v>
      </c>
      <c r="H13" s="62" t="e">
        <f>IF(D13=#REF!,#REF!,"Faux")</f>
        <v>#REF!</v>
      </c>
      <c r="I13" s="49" t="e">
        <f t="shared" si="1"/>
        <v>#REF!</v>
      </c>
      <c r="J13" s="47" t="e">
        <f t="shared" si="2"/>
        <v>#REF!</v>
      </c>
      <c r="K13" s="49" t="e">
        <f t="shared" si="3"/>
        <v>#REF!</v>
      </c>
      <c r="L13" s="39"/>
      <c r="M13" s="38" t="e">
        <f>Menu!$H$12-(G13+I13)</f>
        <v>#REF!</v>
      </c>
      <c r="N13" s="51" t="e">
        <f t="shared" si="4"/>
        <v>#REF!</v>
      </c>
      <c r="O13" s="70"/>
      <c r="P13" s="49" t="e">
        <f t="shared" si="5"/>
        <v>#REF!</v>
      </c>
      <c r="Q13" s="49"/>
      <c r="R13" s="53"/>
    </row>
    <row r="14" spans="1:18" ht="17.45" customHeight="1" x14ac:dyDescent="0.2">
      <c r="A14" s="75" t="s">
        <v>193</v>
      </c>
      <c r="B14" s="150" t="s">
        <v>213</v>
      </c>
      <c r="C14" s="150"/>
      <c r="D14" s="75" t="s">
        <v>214</v>
      </c>
      <c r="E14" s="85" t="e">
        <f>IF(D14=#REF!,#REF!,"Faux")</f>
        <v>#REF!</v>
      </c>
      <c r="F14" s="85" t="e">
        <f>IF(D14=#REF!,#REF!,"Faux")</f>
        <v>#REF!</v>
      </c>
      <c r="G14" s="50" t="e">
        <f t="shared" si="0"/>
        <v>#REF!</v>
      </c>
      <c r="H14" s="85" t="e">
        <f>IF(D14=#REF!,#REF!,"Faux")</f>
        <v>#REF!</v>
      </c>
      <c r="I14" s="50" t="e">
        <f t="shared" si="1"/>
        <v>#REF!</v>
      </c>
      <c r="J14" s="48" t="e">
        <f t="shared" si="2"/>
        <v>#REF!</v>
      </c>
      <c r="K14" s="50" t="e">
        <f t="shared" si="3"/>
        <v>#REF!</v>
      </c>
      <c r="L14" s="39"/>
      <c r="M14" s="41" t="e">
        <f>Menu!$H$12-(G14+I14)</f>
        <v>#REF!</v>
      </c>
      <c r="N14" s="52" t="e">
        <f t="shared" si="4"/>
        <v>#REF!</v>
      </c>
      <c r="O14" s="71"/>
      <c r="P14" s="50" t="e">
        <f t="shared" si="5"/>
        <v>#REF!</v>
      </c>
      <c r="Q14" s="50"/>
      <c r="R14" s="54"/>
    </row>
    <row r="15" spans="1:18" ht="17.45" customHeight="1" x14ac:dyDescent="0.2">
      <c r="A15" s="74" t="s">
        <v>193</v>
      </c>
      <c r="B15" s="152" t="s">
        <v>215</v>
      </c>
      <c r="C15" s="152"/>
      <c r="D15" s="74" t="s">
        <v>216</v>
      </c>
      <c r="E15" s="62" t="e">
        <f>IF(D15=#REF!,#REF!,"Faux")</f>
        <v>#REF!</v>
      </c>
      <c r="F15" s="62" t="e">
        <f>IF(D15=#REF!,#REF!,"Faux")</f>
        <v>#REF!</v>
      </c>
      <c r="G15" s="49" t="e">
        <f t="shared" si="0"/>
        <v>#REF!</v>
      </c>
      <c r="H15" s="62" t="e">
        <f>IF(D15=#REF!,#REF!,"Faux")</f>
        <v>#REF!</v>
      </c>
      <c r="I15" s="49" t="e">
        <f t="shared" si="1"/>
        <v>#REF!</v>
      </c>
      <c r="J15" s="47" t="e">
        <f t="shared" si="2"/>
        <v>#REF!</v>
      </c>
      <c r="K15" s="49" t="e">
        <f t="shared" si="3"/>
        <v>#REF!</v>
      </c>
      <c r="L15" s="39"/>
      <c r="M15" s="38" t="e">
        <f>Menu!$H$12-(G15+I15)</f>
        <v>#REF!</v>
      </c>
      <c r="N15" s="51" t="e">
        <f t="shared" si="4"/>
        <v>#REF!</v>
      </c>
      <c r="O15" s="70"/>
      <c r="P15" s="49" t="e">
        <f t="shared" si="5"/>
        <v>#REF!</v>
      </c>
      <c r="Q15" s="49"/>
      <c r="R15" s="53"/>
    </row>
    <row r="16" spans="1:18" ht="17.45" customHeight="1" x14ac:dyDescent="0.2">
      <c r="A16" s="75" t="s">
        <v>193</v>
      </c>
      <c r="B16" s="150" t="s">
        <v>217</v>
      </c>
      <c r="C16" s="150"/>
      <c r="D16" s="75" t="s">
        <v>218</v>
      </c>
      <c r="E16" s="85" t="e">
        <f>IF(D16=#REF!,#REF!,"Faux")</f>
        <v>#REF!</v>
      </c>
      <c r="F16" s="85" t="e">
        <f>IF(D16=#REF!,#REF!,"Faux")</f>
        <v>#REF!</v>
      </c>
      <c r="G16" s="50" t="e">
        <f t="shared" si="0"/>
        <v>#REF!</v>
      </c>
      <c r="H16" s="85" t="e">
        <f>IF(D16=#REF!,#REF!,"Faux")</f>
        <v>#REF!</v>
      </c>
      <c r="I16" s="50" t="e">
        <f t="shared" si="1"/>
        <v>#REF!</v>
      </c>
      <c r="J16" s="48" t="e">
        <f t="shared" si="2"/>
        <v>#REF!</v>
      </c>
      <c r="K16" s="50" t="e">
        <f t="shared" si="3"/>
        <v>#REF!</v>
      </c>
      <c r="L16" s="39"/>
      <c r="M16" s="41" t="e">
        <f>Menu!$H$12-(G16+I16)</f>
        <v>#REF!</v>
      </c>
      <c r="N16" s="52" t="e">
        <f t="shared" si="4"/>
        <v>#REF!</v>
      </c>
      <c r="O16" s="71"/>
      <c r="P16" s="50" t="e">
        <f t="shared" si="5"/>
        <v>#REF!</v>
      </c>
      <c r="Q16" s="50"/>
      <c r="R16" s="54"/>
    </row>
    <row r="17" spans="1:18" ht="17.45" customHeight="1" x14ac:dyDescent="0.2">
      <c r="A17" s="74" t="s">
        <v>193</v>
      </c>
      <c r="B17" s="152" t="s">
        <v>48</v>
      </c>
      <c r="C17" s="152"/>
      <c r="D17" s="74" t="s">
        <v>49</v>
      </c>
      <c r="E17" s="62" t="e">
        <f>IF(D17=#REF!,#REF!,"Faux")</f>
        <v>#REF!</v>
      </c>
      <c r="F17" s="62" t="e">
        <f>IF(D17=#REF!,#REF!,"Faux")</f>
        <v>#REF!</v>
      </c>
      <c r="G17" s="49" t="e">
        <f t="shared" si="0"/>
        <v>#REF!</v>
      </c>
      <c r="H17" s="62" t="e">
        <f>IF(D17=#REF!,#REF!,"Faux")</f>
        <v>#REF!</v>
      </c>
      <c r="I17" s="49" t="e">
        <f t="shared" si="1"/>
        <v>#REF!</v>
      </c>
      <c r="J17" s="47" t="e">
        <f t="shared" si="2"/>
        <v>#REF!</v>
      </c>
      <c r="K17" s="49" t="e">
        <f t="shared" si="3"/>
        <v>#REF!</v>
      </c>
      <c r="L17" s="39"/>
      <c r="M17" s="38" t="e">
        <f>Menu!$H$12-(G17+I17)</f>
        <v>#REF!</v>
      </c>
      <c r="N17" s="51" t="e">
        <f t="shared" si="4"/>
        <v>#REF!</v>
      </c>
      <c r="O17" s="70"/>
      <c r="P17" s="49" t="e">
        <f t="shared" si="5"/>
        <v>#REF!</v>
      </c>
      <c r="Q17" s="49"/>
      <c r="R17" s="53"/>
    </row>
    <row r="18" spans="1:18" ht="17.45" customHeight="1" x14ac:dyDescent="0.2">
      <c r="A18" s="75" t="s">
        <v>193</v>
      </c>
      <c r="B18" s="150" t="s">
        <v>219</v>
      </c>
      <c r="C18" s="150"/>
      <c r="D18" s="75" t="s">
        <v>220</v>
      </c>
      <c r="E18" s="85" t="e">
        <f>IF(D18=#REF!,#REF!,"Faux")</f>
        <v>#REF!</v>
      </c>
      <c r="F18" s="85" t="e">
        <f>IF(D18=#REF!,#REF!,"Faux")</f>
        <v>#REF!</v>
      </c>
      <c r="G18" s="50" t="e">
        <f t="shared" si="0"/>
        <v>#REF!</v>
      </c>
      <c r="H18" s="85" t="e">
        <f>IF(D18=#REF!,#REF!,"Faux")</f>
        <v>#REF!</v>
      </c>
      <c r="I18" s="50" t="e">
        <f t="shared" si="1"/>
        <v>#REF!</v>
      </c>
      <c r="J18" s="48" t="e">
        <f t="shared" si="2"/>
        <v>#REF!</v>
      </c>
      <c r="K18" s="50" t="e">
        <f t="shared" si="3"/>
        <v>#REF!</v>
      </c>
      <c r="L18" s="39"/>
      <c r="M18" s="41" t="e">
        <f>Menu!$H$12-(G18+I18)</f>
        <v>#REF!</v>
      </c>
      <c r="N18" s="52" t="e">
        <f t="shared" si="4"/>
        <v>#REF!</v>
      </c>
      <c r="O18" s="71"/>
      <c r="P18" s="50" t="e">
        <f t="shared" si="5"/>
        <v>#REF!</v>
      </c>
      <c r="Q18" s="50"/>
      <c r="R18" s="54"/>
    </row>
    <row r="19" spans="1:18" ht="17.45" customHeight="1" x14ac:dyDescent="0.2">
      <c r="A19" s="74" t="s">
        <v>193</v>
      </c>
      <c r="B19" s="152" t="s">
        <v>221</v>
      </c>
      <c r="C19" s="152"/>
      <c r="D19" s="74" t="s">
        <v>222</v>
      </c>
      <c r="E19" s="62" t="e">
        <f>IF(D19=#REF!,#REF!,"Faux")</f>
        <v>#REF!</v>
      </c>
      <c r="F19" s="62" t="e">
        <f>IF(D19=#REF!,#REF!,"Faux")</f>
        <v>#REF!</v>
      </c>
      <c r="G19" s="49" t="e">
        <f t="shared" si="0"/>
        <v>#REF!</v>
      </c>
      <c r="H19" s="62" t="e">
        <f>IF(D19=#REF!,#REF!,"Faux")</f>
        <v>#REF!</v>
      </c>
      <c r="I19" s="49" t="e">
        <f t="shared" si="1"/>
        <v>#REF!</v>
      </c>
      <c r="J19" s="47" t="e">
        <f t="shared" si="2"/>
        <v>#REF!</v>
      </c>
      <c r="K19" s="49" t="e">
        <f t="shared" si="3"/>
        <v>#REF!</v>
      </c>
      <c r="L19" s="39"/>
      <c r="M19" s="38" t="e">
        <f>Menu!$H$12-(G19+I19)</f>
        <v>#REF!</v>
      </c>
      <c r="N19" s="51" t="e">
        <f t="shared" si="4"/>
        <v>#REF!</v>
      </c>
      <c r="O19" s="70"/>
      <c r="P19" s="49" t="e">
        <f t="shared" si="5"/>
        <v>#REF!</v>
      </c>
      <c r="Q19" s="49"/>
      <c r="R19" s="53"/>
    </row>
    <row r="20" spans="1:18" ht="17.45" customHeight="1" x14ac:dyDescent="0.2">
      <c r="A20" s="75" t="s">
        <v>193</v>
      </c>
      <c r="B20" s="150" t="s">
        <v>223</v>
      </c>
      <c r="C20" s="150"/>
      <c r="D20" s="75" t="s">
        <v>224</v>
      </c>
      <c r="E20" s="85" t="e">
        <f>IF(D20=#REF!,#REF!,"Faux")</f>
        <v>#REF!</v>
      </c>
      <c r="F20" s="85" t="e">
        <f>IF(D20=#REF!,#REF!,"Faux")</f>
        <v>#REF!</v>
      </c>
      <c r="G20" s="50" t="e">
        <f t="shared" si="0"/>
        <v>#REF!</v>
      </c>
      <c r="H20" s="85" t="e">
        <f>IF(D20=#REF!,#REF!,"Faux")</f>
        <v>#REF!</v>
      </c>
      <c r="I20" s="50" t="e">
        <f t="shared" si="1"/>
        <v>#REF!</v>
      </c>
      <c r="J20" s="48" t="e">
        <f t="shared" si="2"/>
        <v>#REF!</v>
      </c>
      <c r="K20" s="50" t="e">
        <f t="shared" si="3"/>
        <v>#REF!</v>
      </c>
      <c r="L20" s="39"/>
      <c r="M20" s="41" t="e">
        <f>Menu!$H$12-(G20+I20)</f>
        <v>#REF!</v>
      </c>
      <c r="N20" s="52" t="e">
        <f t="shared" si="4"/>
        <v>#REF!</v>
      </c>
      <c r="O20" s="71"/>
      <c r="P20" s="50" t="e">
        <f t="shared" si="5"/>
        <v>#REF!</v>
      </c>
      <c r="Q20" s="50"/>
      <c r="R20" s="54"/>
    </row>
    <row r="21" spans="1:18" ht="17.45" customHeight="1" x14ac:dyDescent="0.2">
      <c r="A21" s="74" t="s">
        <v>193</v>
      </c>
      <c r="B21" s="152" t="s">
        <v>47</v>
      </c>
      <c r="C21" s="152"/>
      <c r="D21" s="74" t="s">
        <v>47</v>
      </c>
      <c r="E21" s="62" t="e">
        <f>IF(D21=#REF!,#REF!,"Faux")</f>
        <v>#REF!</v>
      </c>
      <c r="F21" s="62" t="e">
        <f>IF(D21=#REF!,#REF!,"Faux")</f>
        <v>#REF!</v>
      </c>
      <c r="G21" s="49" t="e">
        <f t="shared" si="0"/>
        <v>#REF!</v>
      </c>
      <c r="H21" s="62" t="e">
        <f>IF(D21=#REF!,#REF!,"Faux")</f>
        <v>#REF!</v>
      </c>
      <c r="I21" s="49" t="e">
        <f t="shared" si="1"/>
        <v>#REF!</v>
      </c>
      <c r="J21" s="47" t="e">
        <f t="shared" si="2"/>
        <v>#REF!</v>
      </c>
      <c r="K21" s="49" t="e">
        <f t="shared" si="3"/>
        <v>#REF!</v>
      </c>
      <c r="L21" s="39"/>
      <c r="M21" s="38" t="e">
        <f>Menu!$H$12-(G21+I21)</f>
        <v>#REF!</v>
      </c>
      <c r="N21" s="51" t="e">
        <f t="shared" si="4"/>
        <v>#REF!</v>
      </c>
      <c r="O21" s="70">
        <v>3000</v>
      </c>
      <c r="P21" s="49" t="e">
        <f t="shared" si="5"/>
        <v>#REF!</v>
      </c>
      <c r="Q21" s="49"/>
      <c r="R21" s="53"/>
    </row>
    <row r="22" spans="1:18" ht="17.45" customHeight="1" x14ac:dyDescent="0.2">
      <c r="A22" s="75" t="s">
        <v>193</v>
      </c>
      <c r="B22" s="150" t="s">
        <v>225</v>
      </c>
      <c r="C22" s="150"/>
      <c r="D22" s="75" t="s">
        <v>226</v>
      </c>
      <c r="E22" s="85" t="e">
        <f>IF(D22=#REF!,#REF!,"Faux")</f>
        <v>#REF!</v>
      </c>
      <c r="F22" s="85" t="e">
        <f>IF(D22=#REF!,#REF!,"Faux")</f>
        <v>#REF!</v>
      </c>
      <c r="G22" s="50" t="e">
        <f t="shared" si="0"/>
        <v>#REF!</v>
      </c>
      <c r="H22" s="85" t="e">
        <f>IF(D22=#REF!,#REF!,"Faux")</f>
        <v>#REF!</v>
      </c>
      <c r="I22" s="50" t="e">
        <f t="shared" si="1"/>
        <v>#REF!</v>
      </c>
      <c r="J22" s="48" t="e">
        <f t="shared" si="2"/>
        <v>#REF!</v>
      </c>
      <c r="K22" s="50" t="e">
        <f t="shared" si="3"/>
        <v>#REF!</v>
      </c>
      <c r="L22" s="39"/>
      <c r="M22" s="41" t="e">
        <f>Menu!$H$12-(G22+I22)</f>
        <v>#REF!</v>
      </c>
      <c r="N22" s="52" t="e">
        <f t="shared" si="4"/>
        <v>#REF!</v>
      </c>
      <c r="O22" s="71"/>
      <c r="P22" s="50" t="e">
        <f t="shared" si="5"/>
        <v>#REF!</v>
      </c>
      <c r="Q22" s="50"/>
      <c r="R22" s="54"/>
    </row>
    <row r="23" spans="1:18" ht="17.45" customHeight="1" x14ac:dyDescent="0.2">
      <c r="A23" s="74" t="s">
        <v>193</v>
      </c>
      <c r="B23" s="152" t="s">
        <v>227</v>
      </c>
      <c r="C23" s="152"/>
      <c r="D23" s="74" t="s">
        <v>228</v>
      </c>
      <c r="E23" s="62" t="e">
        <f>IF(D23=#REF!,#REF!,"Faux")</f>
        <v>#REF!</v>
      </c>
      <c r="F23" s="62" t="e">
        <f>IF(D23=#REF!,#REF!,"Faux")</f>
        <v>#REF!</v>
      </c>
      <c r="G23" s="49" t="e">
        <f t="shared" si="0"/>
        <v>#REF!</v>
      </c>
      <c r="H23" s="62" t="e">
        <f>IF(D23=#REF!,#REF!,"Faux")</f>
        <v>#REF!</v>
      </c>
      <c r="I23" s="49" t="e">
        <f t="shared" si="1"/>
        <v>#REF!</v>
      </c>
      <c r="J23" s="47" t="e">
        <f t="shared" si="2"/>
        <v>#REF!</v>
      </c>
      <c r="K23" s="49" t="e">
        <f t="shared" si="3"/>
        <v>#REF!</v>
      </c>
      <c r="L23" s="39"/>
      <c r="M23" s="38" t="e">
        <f>Menu!$H$12-(G23+I23)</f>
        <v>#REF!</v>
      </c>
      <c r="N23" s="51" t="e">
        <f t="shared" si="4"/>
        <v>#REF!</v>
      </c>
      <c r="O23" s="70"/>
      <c r="P23" s="49" t="e">
        <f t="shared" si="5"/>
        <v>#REF!</v>
      </c>
      <c r="Q23" s="49"/>
      <c r="R23" s="53"/>
    </row>
    <row r="24" spans="1:18" ht="17.45" customHeight="1" x14ac:dyDescent="0.2">
      <c r="A24" s="75" t="s">
        <v>193</v>
      </c>
      <c r="B24" s="150" t="s">
        <v>229</v>
      </c>
      <c r="C24" s="150"/>
      <c r="D24" s="75" t="s">
        <v>230</v>
      </c>
      <c r="E24" s="85" t="e">
        <f>IF(D24=#REF!,#REF!,"Faux")</f>
        <v>#REF!</v>
      </c>
      <c r="F24" s="85" t="e">
        <f>IF(D24=#REF!,#REF!,"Faux")</f>
        <v>#REF!</v>
      </c>
      <c r="G24" s="50" t="e">
        <f t="shared" si="0"/>
        <v>#REF!</v>
      </c>
      <c r="H24" s="85" t="e">
        <f>IF(D24=#REF!,#REF!,"Faux")</f>
        <v>#REF!</v>
      </c>
      <c r="I24" s="50" t="e">
        <f t="shared" si="1"/>
        <v>#REF!</v>
      </c>
      <c r="J24" s="48" t="e">
        <f t="shared" si="2"/>
        <v>#REF!</v>
      </c>
      <c r="K24" s="50" t="e">
        <f t="shared" si="3"/>
        <v>#REF!</v>
      </c>
      <c r="L24" s="39"/>
      <c r="M24" s="41" t="e">
        <f>Menu!$H$12-(G24+I24)</f>
        <v>#REF!</v>
      </c>
      <c r="N24" s="52" t="e">
        <f t="shared" si="4"/>
        <v>#REF!</v>
      </c>
      <c r="O24" s="71"/>
      <c r="P24" s="50" t="e">
        <f t="shared" si="5"/>
        <v>#REF!</v>
      </c>
      <c r="Q24" s="50"/>
      <c r="R24" s="54"/>
    </row>
    <row r="25" spans="1:18" ht="17.45" customHeight="1" x14ac:dyDescent="0.2">
      <c r="A25" s="74" t="s">
        <v>193</v>
      </c>
      <c r="B25" s="152" t="s">
        <v>231</v>
      </c>
      <c r="C25" s="152"/>
      <c r="D25" s="74" t="s">
        <v>232</v>
      </c>
      <c r="E25" s="62" t="e">
        <f>IF(D25=#REF!,#REF!,"Faux")</f>
        <v>#REF!</v>
      </c>
      <c r="F25" s="62" t="e">
        <f>IF(D25=#REF!,#REF!,"Faux")</f>
        <v>#REF!</v>
      </c>
      <c r="G25" s="49" t="e">
        <f t="shared" si="0"/>
        <v>#REF!</v>
      </c>
      <c r="H25" s="62" t="e">
        <f>IF(D25=#REF!,#REF!,"Faux")</f>
        <v>#REF!</v>
      </c>
      <c r="I25" s="49" t="e">
        <f t="shared" si="1"/>
        <v>#REF!</v>
      </c>
      <c r="J25" s="47" t="e">
        <f t="shared" si="2"/>
        <v>#REF!</v>
      </c>
      <c r="K25" s="49" t="e">
        <f t="shared" si="3"/>
        <v>#REF!</v>
      </c>
      <c r="L25" s="39"/>
      <c r="M25" s="38" t="e">
        <f>Menu!$H$12-(G25+I25)</f>
        <v>#REF!</v>
      </c>
      <c r="N25" s="51" t="e">
        <f t="shared" si="4"/>
        <v>#REF!</v>
      </c>
      <c r="O25" s="70"/>
      <c r="P25" s="49" t="e">
        <f t="shared" si="5"/>
        <v>#REF!</v>
      </c>
      <c r="Q25" s="49"/>
      <c r="R25" s="53"/>
    </row>
    <row r="26" spans="1:18" ht="17.45" customHeight="1" x14ac:dyDescent="0.2">
      <c r="A26" s="75" t="s">
        <v>193</v>
      </c>
      <c r="B26" s="150" t="s">
        <v>233</v>
      </c>
      <c r="C26" s="150"/>
      <c r="D26" s="75" t="s">
        <v>234</v>
      </c>
      <c r="E26" s="85" t="e">
        <f>IF(D26=#REF!,#REF!,"Faux")</f>
        <v>#REF!</v>
      </c>
      <c r="F26" s="85" t="e">
        <f>IF(D26=#REF!,#REF!,"Faux")</f>
        <v>#REF!</v>
      </c>
      <c r="G26" s="50" t="e">
        <f t="shared" si="0"/>
        <v>#REF!</v>
      </c>
      <c r="H26" s="85" t="e">
        <f>IF(D26=#REF!,#REF!,"Faux")</f>
        <v>#REF!</v>
      </c>
      <c r="I26" s="50" t="e">
        <f t="shared" si="1"/>
        <v>#REF!</v>
      </c>
      <c r="J26" s="48" t="e">
        <f t="shared" si="2"/>
        <v>#REF!</v>
      </c>
      <c r="K26" s="50" t="e">
        <f t="shared" si="3"/>
        <v>#REF!</v>
      </c>
      <c r="L26" s="39"/>
      <c r="M26" s="41" t="e">
        <f>Menu!$H$12-(G26+I26)</f>
        <v>#REF!</v>
      </c>
      <c r="N26" s="52" t="e">
        <f t="shared" si="4"/>
        <v>#REF!</v>
      </c>
      <c r="O26" s="71"/>
      <c r="P26" s="50" t="e">
        <f t="shared" si="5"/>
        <v>#REF!</v>
      </c>
      <c r="Q26" s="50"/>
      <c r="R26" s="54"/>
    </row>
    <row r="27" spans="1:18" ht="17.45" customHeight="1" x14ac:dyDescent="0.2">
      <c r="A27" s="74" t="s">
        <v>193</v>
      </c>
      <c r="B27" s="152" t="s">
        <v>235</v>
      </c>
      <c r="C27" s="152"/>
      <c r="D27" s="74" t="s">
        <v>236</v>
      </c>
      <c r="E27" s="62" t="e">
        <f>IF(D27=#REF!,#REF!,"Faux")</f>
        <v>#REF!</v>
      </c>
      <c r="F27" s="62" t="e">
        <f>IF(D27=#REF!,#REF!,"Faux")</f>
        <v>#REF!</v>
      </c>
      <c r="G27" s="49" t="e">
        <f t="shared" si="0"/>
        <v>#REF!</v>
      </c>
      <c r="H27" s="62" t="e">
        <f>IF(D27=#REF!,#REF!,"Faux")</f>
        <v>#REF!</v>
      </c>
      <c r="I27" s="49" t="e">
        <f t="shared" si="1"/>
        <v>#REF!</v>
      </c>
      <c r="J27" s="47" t="e">
        <f t="shared" si="2"/>
        <v>#REF!</v>
      </c>
      <c r="K27" s="49" t="e">
        <f t="shared" si="3"/>
        <v>#REF!</v>
      </c>
      <c r="L27" s="39"/>
      <c r="M27" s="38" t="e">
        <f>Menu!$H$12-(G27+I27)</f>
        <v>#REF!</v>
      </c>
      <c r="N27" s="51" t="e">
        <f t="shared" si="4"/>
        <v>#REF!</v>
      </c>
      <c r="O27" s="70"/>
      <c r="P27" s="49" t="e">
        <f t="shared" si="5"/>
        <v>#REF!</v>
      </c>
      <c r="Q27" s="49"/>
      <c r="R27" s="53"/>
    </row>
    <row r="28" spans="1:18" ht="17.45" customHeight="1" x14ac:dyDescent="0.2">
      <c r="A28" s="75" t="s">
        <v>193</v>
      </c>
      <c r="B28" s="150" t="s">
        <v>237</v>
      </c>
      <c r="C28" s="150"/>
      <c r="D28" s="75" t="s">
        <v>238</v>
      </c>
      <c r="E28" s="85" t="e">
        <f>IF(D28=#REF!,#REF!,"Faux")</f>
        <v>#REF!</v>
      </c>
      <c r="F28" s="85" t="e">
        <f>IF(D28=#REF!,#REF!,"Faux")</f>
        <v>#REF!</v>
      </c>
      <c r="G28" s="50" t="e">
        <f t="shared" si="0"/>
        <v>#REF!</v>
      </c>
      <c r="H28" s="85" t="e">
        <f>IF(D28=#REF!,#REF!,"Faux")</f>
        <v>#REF!</v>
      </c>
      <c r="I28" s="50" t="e">
        <f t="shared" si="1"/>
        <v>#REF!</v>
      </c>
      <c r="J28" s="48" t="e">
        <f t="shared" si="2"/>
        <v>#REF!</v>
      </c>
      <c r="K28" s="50" t="e">
        <f t="shared" si="3"/>
        <v>#REF!</v>
      </c>
      <c r="L28" s="39"/>
      <c r="M28" s="41" t="e">
        <f>Menu!$H$12-(G28+I28)</f>
        <v>#REF!</v>
      </c>
      <c r="N28" s="52" t="e">
        <f t="shared" si="4"/>
        <v>#REF!</v>
      </c>
      <c r="O28" s="71"/>
      <c r="P28" s="50" t="e">
        <f t="shared" si="5"/>
        <v>#REF!</v>
      </c>
      <c r="Q28" s="50"/>
      <c r="R28" s="54"/>
    </row>
    <row r="29" spans="1:18" ht="17.45" customHeight="1" x14ac:dyDescent="0.2">
      <c r="A29" s="74" t="s">
        <v>193</v>
      </c>
      <c r="B29" s="152" t="s">
        <v>24</v>
      </c>
      <c r="C29" s="152"/>
      <c r="D29" s="74" t="s">
        <v>25</v>
      </c>
      <c r="E29" s="62" t="e">
        <f>IF(D29=#REF!,#REF!,"Faux")</f>
        <v>#REF!</v>
      </c>
      <c r="F29" s="62" t="e">
        <f>IF(D29=#REF!,#REF!,"Faux")</f>
        <v>#REF!</v>
      </c>
      <c r="G29" s="49" t="e">
        <f t="shared" si="0"/>
        <v>#REF!</v>
      </c>
      <c r="H29" s="62" t="e">
        <f>IF(D29=#REF!,#REF!,"Faux")</f>
        <v>#REF!</v>
      </c>
      <c r="I29" s="49" t="e">
        <f t="shared" si="1"/>
        <v>#REF!</v>
      </c>
      <c r="J29" s="47" t="e">
        <f t="shared" si="2"/>
        <v>#REF!</v>
      </c>
      <c r="K29" s="49" t="e">
        <f t="shared" si="3"/>
        <v>#REF!</v>
      </c>
      <c r="L29" s="39"/>
      <c r="M29" s="38" t="e">
        <f>Menu!$H$12-(G29+I29)</f>
        <v>#REF!</v>
      </c>
      <c r="N29" s="51" t="e">
        <f t="shared" si="4"/>
        <v>#REF!</v>
      </c>
      <c r="O29" s="70"/>
      <c r="P29" s="49" t="e">
        <f t="shared" si="5"/>
        <v>#REF!</v>
      </c>
      <c r="Q29" s="49"/>
      <c r="R29" s="53"/>
    </row>
    <row r="30" spans="1:18" ht="17.45" customHeight="1" x14ac:dyDescent="0.2">
      <c r="A30" s="75" t="s">
        <v>193</v>
      </c>
      <c r="B30" s="150" t="s">
        <v>239</v>
      </c>
      <c r="C30" s="150"/>
      <c r="D30" s="75" t="s">
        <v>240</v>
      </c>
      <c r="E30" s="85" t="e">
        <f>IF(D30=#REF!,#REF!,"Faux")</f>
        <v>#REF!</v>
      </c>
      <c r="F30" s="85" t="e">
        <f>IF(D30=#REF!,#REF!,"Faux")</f>
        <v>#REF!</v>
      </c>
      <c r="G30" s="50" t="e">
        <f t="shared" si="0"/>
        <v>#REF!</v>
      </c>
      <c r="H30" s="85" t="e">
        <f>IF(D30=#REF!,#REF!,"Faux")</f>
        <v>#REF!</v>
      </c>
      <c r="I30" s="50" t="e">
        <f t="shared" si="1"/>
        <v>#REF!</v>
      </c>
      <c r="J30" s="48" t="e">
        <f t="shared" si="2"/>
        <v>#REF!</v>
      </c>
      <c r="K30" s="50" t="e">
        <f t="shared" si="3"/>
        <v>#REF!</v>
      </c>
      <c r="L30" s="39"/>
      <c r="M30" s="41" t="e">
        <f>Menu!$H$12-(G30+I30)</f>
        <v>#REF!</v>
      </c>
      <c r="N30" s="52" t="e">
        <f t="shared" si="4"/>
        <v>#REF!</v>
      </c>
      <c r="O30" s="71">
        <v>9000</v>
      </c>
      <c r="P30" s="50" t="e">
        <f t="shared" si="5"/>
        <v>#REF!</v>
      </c>
      <c r="Q30" s="50"/>
      <c r="R30" s="54"/>
    </row>
    <row r="31" spans="1:18" ht="17.45" customHeight="1" x14ac:dyDescent="0.2">
      <c r="A31" s="74" t="s">
        <v>193</v>
      </c>
      <c r="B31" s="152" t="s">
        <v>241</v>
      </c>
      <c r="C31" s="152"/>
      <c r="D31" s="74" t="s">
        <v>242</v>
      </c>
      <c r="E31" s="62" t="e">
        <f>IF(D31=#REF!,#REF!,"Faux")</f>
        <v>#REF!</v>
      </c>
      <c r="F31" s="62" t="e">
        <f>IF(D31=#REF!,#REF!,"Faux")</f>
        <v>#REF!</v>
      </c>
      <c r="G31" s="49" t="e">
        <f t="shared" si="0"/>
        <v>#REF!</v>
      </c>
      <c r="H31" s="62" t="e">
        <f>IF(D31=#REF!,#REF!,"Faux")</f>
        <v>#REF!</v>
      </c>
      <c r="I31" s="49" t="e">
        <f t="shared" si="1"/>
        <v>#REF!</v>
      </c>
      <c r="J31" s="47" t="e">
        <f t="shared" si="2"/>
        <v>#REF!</v>
      </c>
      <c r="K31" s="49" t="e">
        <f t="shared" si="3"/>
        <v>#REF!</v>
      </c>
      <c r="L31" s="39"/>
      <c r="M31" s="38" t="e">
        <f>Menu!$H$12-(G31+I31)</f>
        <v>#REF!</v>
      </c>
      <c r="N31" s="51" t="e">
        <f t="shared" si="4"/>
        <v>#REF!</v>
      </c>
      <c r="O31" s="70"/>
      <c r="P31" s="49" t="e">
        <f t="shared" si="5"/>
        <v>#REF!</v>
      </c>
      <c r="Q31" s="49"/>
      <c r="R31" s="53"/>
    </row>
    <row r="32" spans="1:18" ht="17.850000000000001" customHeight="1" x14ac:dyDescent="0.2">
      <c r="A32" s="75" t="s">
        <v>193</v>
      </c>
      <c r="B32" s="150" t="s">
        <v>243</v>
      </c>
      <c r="C32" s="150"/>
      <c r="D32" s="75" t="s">
        <v>244</v>
      </c>
      <c r="E32" s="85" t="e">
        <f>IF(D32=#REF!,#REF!,"Faux")</f>
        <v>#REF!</v>
      </c>
      <c r="F32" s="85" t="e">
        <f>IF(D32=#REF!,#REF!,"Faux")</f>
        <v>#REF!</v>
      </c>
      <c r="G32" s="50" t="e">
        <f t="shared" si="0"/>
        <v>#REF!</v>
      </c>
      <c r="H32" s="85" t="e">
        <f>IF(D32=#REF!,#REF!,"Faux")</f>
        <v>#REF!</v>
      </c>
      <c r="I32" s="50" t="e">
        <f t="shared" si="1"/>
        <v>#REF!</v>
      </c>
      <c r="J32" s="48" t="e">
        <f t="shared" si="2"/>
        <v>#REF!</v>
      </c>
      <c r="K32" s="50" t="e">
        <f t="shared" si="3"/>
        <v>#REF!</v>
      </c>
      <c r="L32" s="39"/>
      <c r="M32" s="41" t="e">
        <f>Menu!$H$12-(G32+I32)</f>
        <v>#REF!</v>
      </c>
      <c r="N32" s="52" t="e">
        <f t="shared" si="4"/>
        <v>#REF!</v>
      </c>
      <c r="O32" s="71"/>
      <c r="P32" s="50" t="e">
        <f t="shared" si="5"/>
        <v>#REF!</v>
      </c>
      <c r="Q32" s="50"/>
      <c r="R32" s="54"/>
    </row>
    <row r="33" spans="1:18" x14ac:dyDescent="0.2">
      <c r="A33" s="24"/>
      <c r="B33" s="151"/>
      <c r="C33" s="151"/>
      <c r="D33" s="25" t="s">
        <v>246</v>
      </c>
      <c r="E33" s="59" t="e">
        <f>SUM(E3:E32)</f>
        <v>#REF!</v>
      </c>
      <c r="F33" s="59" t="e">
        <f>SUM(F3:F32)</f>
        <v>#REF!</v>
      </c>
      <c r="G33" s="1" t="e">
        <f>(F33/E33)</f>
        <v>#REF!</v>
      </c>
      <c r="H33" s="59" t="e">
        <f>SUM(H3:H32)</f>
        <v>#REF!</v>
      </c>
      <c r="I33" s="1" t="e">
        <f>H33/E33</f>
        <v>#REF!</v>
      </c>
      <c r="J33" s="59" t="e">
        <f>SUM(J3:J32)</f>
        <v>#REF!</v>
      </c>
      <c r="K33" s="32" t="e">
        <f>J33/E33</f>
        <v>#REF!</v>
      </c>
      <c r="L33" s="30"/>
      <c r="M33" s="33" t="e">
        <f>Menu!$H$12-(G33+I33)</f>
        <v>#REF!</v>
      </c>
      <c r="N33" s="34" t="e">
        <f>E33*M33</f>
        <v>#REF!</v>
      </c>
      <c r="O33" s="35">
        <f>SUM(O3:O32)</f>
        <v>12000</v>
      </c>
      <c r="P33" s="36" t="e">
        <f t="shared" si="5"/>
        <v>#REF!</v>
      </c>
      <c r="Q33" s="36"/>
      <c r="R33" s="9"/>
    </row>
    <row r="34" spans="1:18" ht="29.25" customHeight="1" x14ac:dyDescent="0.2">
      <c r="A34" s="19"/>
      <c r="B34" s="19"/>
      <c r="C34" s="19"/>
      <c r="D34" s="19" t="s">
        <v>245</v>
      </c>
      <c r="E34" s="59" t="e">
        <f>+E33+'Table 7'!G7+'Table 7'!G14+'Table 7'!G21+'Table 7'!G26+'Table 5'!E7</f>
        <v>#REF!</v>
      </c>
      <c r="F34" s="59" t="e">
        <f>+F33+'Table 7'!H7+'Table 7'!H14+'Table 7'!H21+'Table 7'!H26+'Table 5'!F7</f>
        <v>#REF!</v>
      </c>
      <c r="G34" s="1" t="e">
        <f>(F34/E34)</f>
        <v>#REF!</v>
      </c>
      <c r="H34" s="59" t="e">
        <f>+H33+'Table 7'!J7+'Table 7'!J14+'Table 7'!J21+'Table 7'!J26+'Table 5'!H7</f>
        <v>#REF!</v>
      </c>
      <c r="I34" s="1" t="e">
        <f>H34/E34</f>
        <v>#REF!</v>
      </c>
      <c r="J34" s="59" t="e">
        <f>+J33+'Table 7'!L7+'Table 7'!L14+'Table 7'!L21+'Table 7'!L26+'Table 5'!J7</f>
        <v>#REF!</v>
      </c>
      <c r="K34" s="32" t="e">
        <f>J34/E34</f>
        <v>#REF!</v>
      </c>
      <c r="L34" s="30"/>
      <c r="M34" s="33" t="e">
        <f>Menu!$H$12-(G34+I34)</f>
        <v>#REF!</v>
      </c>
      <c r="N34" s="34" t="e">
        <f>E34*M34</f>
        <v>#REF!</v>
      </c>
      <c r="O34" s="35">
        <f>+O33+'Table 7'!Q7+'Table 7'!Q14+'Table 7'!Q21+'Table 7'!Q26+'Table 5'!O7</f>
        <v>134000</v>
      </c>
      <c r="P34" s="36" t="e">
        <f t="shared" si="5"/>
        <v>#REF!</v>
      </c>
      <c r="Q34" s="36"/>
      <c r="R34" s="9"/>
    </row>
    <row r="36" spans="1:18" x14ac:dyDescent="0.2">
      <c r="E36" s="26"/>
    </row>
    <row r="37" spans="1:18" x14ac:dyDescent="0.2">
      <c r="E37" s="26"/>
    </row>
  </sheetData>
  <mergeCells count="32">
    <mergeCell ref="B3:C3"/>
    <mergeCell ref="B4:C4"/>
    <mergeCell ref="B5:C5"/>
    <mergeCell ref="B6:C6"/>
    <mergeCell ref="A2:B2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2:C32"/>
    <mergeCell ref="B33:C33"/>
    <mergeCell ref="B27:C27"/>
    <mergeCell ref="B28:C28"/>
    <mergeCell ref="B29:C29"/>
    <mergeCell ref="B30:C30"/>
    <mergeCell ref="B31:C31"/>
  </mergeCells>
  <conditionalFormatting sqref="M3:N34">
    <cfRule type="cellIs" dxfId="7" priority="1" operator="greaterThan">
      <formula>0</formula>
    </cfRule>
    <cfRule type="cellIs" dxfId="6" priority="2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ED"/>
  </sheetPr>
  <dimension ref="A1:P29"/>
  <sheetViews>
    <sheetView zoomScale="85" zoomScaleNormal="85" workbookViewId="0">
      <selection sqref="A1:O1"/>
    </sheetView>
  </sheetViews>
  <sheetFormatPr baseColWidth="10" defaultColWidth="0" defaultRowHeight="15" x14ac:dyDescent="0.2"/>
  <cols>
    <col min="1" max="1" width="41.1640625" style="28" bestFit="1" customWidth="1"/>
    <col min="2" max="2" width="15" style="28" bestFit="1" customWidth="1"/>
    <col min="3" max="3" width="18" style="28" customWidth="1"/>
    <col min="4" max="4" width="6" style="28" bestFit="1" customWidth="1"/>
    <col min="5" max="5" width="19.1640625" style="28" customWidth="1"/>
    <col min="6" max="6" width="6" style="28" bestFit="1" customWidth="1"/>
    <col min="7" max="7" width="19" style="28" customWidth="1"/>
    <col min="8" max="8" width="7" style="28" bestFit="1" customWidth="1"/>
    <col min="9" max="9" width="2" style="28" customWidth="1"/>
    <col min="10" max="11" width="16" style="28" customWidth="1"/>
    <col min="12" max="13" width="17.33203125" style="28" customWidth="1"/>
    <col min="14" max="14" width="6" style="28" bestFit="1" customWidth="1"/>
    <col min="15" max="15" width="26" style="28" customWidth="1"/>
    <col min="16" max="16" width="0" style="28" hidden="1" customWidth="1"/>
    <col min="17" max="16384" width="12" style="28" hidden="1"/>
  </cols>
  <sheetData>
    <row r="1" spans="1:15" ht="21" x14ac:dyDescent="0.2">
      <c r="A1" s="131" t="s">
        <v>23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</row>
    <row r="2" spans="1:15" x14ac:dyDescent="0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5" ht="27" x14ac:dyDescent="0.2">
      <c r="A3" s="76" t="s">
        <v>14</v>
      </c>
      <c r="B3" s="76" t="s">
        <v>15</v>
      </c>
      <c r="C3" s="76" t="s">
        <v>16</v>
      </c>
      <c r="D3" s="76" t="s">
        <v>17</v>
      </c>
      <c r="E3" s="76" t="s">
        <v>18</v>
      </c>
      <c r="F3" s="76" t="s">
        <v>17</v>
      </c>
      <c r="G3" s="76" t="s">
        <v>19</v>
      </c>
      <c r="H3" s="76" t="s">
        <v>17</v>
      </c>
      <c r="I3" s="30"/>
      <c r="J3" s="77" t="s">
        <v>29</v>
      </c>
      <c r="K3" s="77" t="s">
        <v>30</v>
      </c>
      <c r="L3" s="77" t="s">
        <v>68</v>
      </c>
      <c r="M3" s="77" t="s">
        <v>266</v>
      </c>
      <c r="N3" s="77" t="s">
        <v>17</v>
      </c>
      <c r="O3" s="77" t="s">
        <v>22</v>
      </c>
    </row>
    <row r="4" spans="1:15" x14ac:dyDescent="0.2">
      <c r="A4" s="88" t="str">
        <f>'Table 1'!D4</f>
        <v>Total communication :</v>
      </c>
      <c r="B4" s="51" t="e">
        <f>'Table 1'!E4</f>
        <v>#REF!</v>
      </c>
      <c r="C4" s="51" t="e">
        <f>'Table 1'!F4</f>
        <v>#REF!</v>
      </c>
      <c r="D4" s="96" t="e">
        <f>'Table 1'!G4</f>
        <v>#REF!</v>
      </c>
      <c r="E4" s="51" t="e">
        <f>'Table 1'!H4</f>
        <v>#REF!</v>
      </c>
      <c r="F4" s="96" t="e">
        <f>'Table 1'!I4</f>
        <v>#REF!</v>
      </c>
      <c r="G4" s="51" t="e">
        <f>'Table 1'!J4</f>
        <v>#REF!</v>
      </c>
      <c r="H4" s="96" t="e">
        <f>'Table 1'!K4</f>
        <v>#REF!</v>
      </c>
      <c r="I4" s="30"/>
      <c r="J4" s="38" t="e">
        <f>Menu!$H$12-(D4+F4)</f>
        <v>#REF!</v>
      </c>
      <c r="K4" s="51" t="e">
        <f>B4*J4</f>
        <v>#REF!</v>
      </c>
      <c r="L4" s="51" t="e">
        <f>'Table 1'!O4</f>
        <v>#REF!</v>
      </c>
      <c r="M4" s="51" t="e">
        <f>B4-L4</f>
        <v>#REF!</v>
      </c>
      <c r="N4" s="96" t="e">
        <f>'Table 1'!R4</f>
        <v>#REF!</v>
      </c>
      <c r="O4" s="53"/>
    </row>
    <row r="5" spans="1:15" x14ac:dyDescent="0.2">
      <c r="A5" s="91" t="str">
        <f>'Table 3'!F36</f>
        <v>Total Direction Technique</v>
      </c>
      <c r="B5" s="52" t="e">
        <f>'Table 3'!G36</f>
        <v>#REF!</v>
      </c>
      <c r="C5" s="52" t="e">
        <f>'Table 3'!H36</f>
        <v>#REF!</v>
      </c>
      <c r="D5" s="97" t="e">
        <f>'Table 3'!I36</f>
        <v>#REF!</v>
      </c>
      <c r="E5" s="52" t="e">
        <f>'Table 3'!J36</f>
        <v>#REF!</v>
      </c>
      <c r="F5" s="97" t="e">
        <f>'Table 3'!K36</f>
        <v>#REF!</v>
      </c>
      <c r="G5" s="52" t="e">
        <f>'Table 3'!L36</f>
        <v>#REF!</v>
      </c>
      <c r="H5" s="97" t="e">
        <f>'Table 3'!M36</f>
        <v>#REF!</v>
      </c>
      <c r="I5" s="30"/>
      <c r="J5" s="41" t="e">
        <f>Menu!$H$12-(D5+F5)</f>
        <v>#REF!</v>
      </c>
      <c r="K5" s="52" t="e">
        <f>B5*J5</f>
        <v>#REF!</v>
      </c>
      <c r="L5" s="52">
        <f>'Table 3'!Q36</f>
        <v>997000</v>
      </c>
      <c r="M5" s="52" t="e">
        <f t="shared" ref="M5:M7" si="0">B5-L5</f>
        <v>#REF!</v>
      </c>
      <c r="N5" s="97" t="e">
        <f>'Table 3'!R36</f>
        <v>#REF!</v>
      </c>
      <c r="O5" s="54"/>
    </row>
    <row r="6" spans="1:15" x14ac:dyDescent="0.2">
      <c r="A6" s="88" t="str">
        <f>'Table 4'!C43</f>
        <v>Total Direction de la Proximité</v>
      </c>
      <c r="B6" s="51" t="e">
        <f>'Table 4'!D43</f>
        <v>#REF!</v>
      </c>
      <c r="C6" s="51" t="e">
        <f>'Table 4'!E43</f>
        <v>#REF!</v>
      </c>
      <c r="D6" s="96" t="e">
        <f>'Table 4'!F43</f>
        <v>#REF!</v>
      </c>
      <c r="E6" s="51" t="e">
        <f>'Table 4'!G43</f>
        <v>#REF!</v>
      </c>
      <c r="F6" s="96" t="e">
        <f>'Table 4'!H43</f>
        <v>#REF!</v>
      </c>
      <c r="G6" s="51" t="e">
        <f>'Table 4'!I43</f>
        <v>#REF!</v>
      </c>
      <c r="H6" s="96" t="e">
        <f>'Table 4'!J43</f>
        <v>#REF!</v>
      </c>
      <c r="I6" s="30"/>
      <c r="J6" s="38" t="e">
        <f>Menu!$H$12-(D6+F6)</f>
        <v>#REF!</v>
      </c>
      <c r="K6" s="51" t="e">
        <f>B6*J6</f>
        <v>#REF!</v>
      </c>
      <c r="L6" s="51">
        <f>'Table 4'!N43</f>
        <v>53000</v>
      </c>
      <c r="M6" s="51" t="e">
        <f t="shared" si="0"/>
        <v>#REF!</v>
      </c>
      <c r="N6" s="96" t="e">
        <f>'Table 4'!O43</f>
        <v>#REF!</v>
      </c>
      <c r="O6" s="53"/>
    </row>
    <row r="7" spans="1:15" x14ac:dyDescent="0.2">
      <c r="A7" s="91" t="str">
        <f>'Table 8'!D34</f>
        <v>Total Direction du Secretariat GÈnÈral :</v>
      </c>
      <c r="B7" s="52" t="e">
        <f>'Table 8'!E34</f>
        <v>#REF!</v>
      </c>
      <c r="C7" s="52" t="e">
        <f>'Table 8'!F34</f>
        <v>#REF!</v>
      </c>
      <c r="D7" s="97" t="e">
        <f>'Table 8'!G34</f>
        <v>#REF!</v>
      </c>
      <c r="E7" s="52" t="e">
        <f>'Table 8'!H34</f>
        <v>#REF!</v>
      </c>
      <c r="F7" s="97" t="e">
        <f>'Table 8'!I34</f>
        <v>#REF!</v>
      </c>
      <c r="G7" s="52" t="e">
        <f>'Table 8'!J34</f>
        <v>#REF!</v>
      </c>
      <c r="H7" s="97" t="e">
        <f>'Table 8'!K34</f>
        <v>#REF!</v>
      </c>
      <c r="I7" s="30"/>
      <c r="J7" s="41" t="e">
        <f>Menu!$H$12-(D7+F7)</f>
        <v>#REF!</v>
      </c>
      <c r="K7" s="52" t="e">
        <f>B7*J7</f>
        <v>#REF!</v>
      </c>
      <c r="L7" s="52">
        <f>'Table 8'!O34</f>
        <v>134000</v>
      </c>
      <c r="M7" s="52" t="e">
        <f t="shared" si="0"/>
        <v>#REF!</v>
      </c>
      <c r="N7" s="97" t="e">
        <f>'Table 8'!P34</f>
        <v>#REF!</v>
      </c>
      <c r="O7" s="54"/>
    </row>
    <row r="8" spans="1:15" x14ac:dyDescent="0.2">
      <c r="A8" s="92" t="s">
        <v>261</v>
      </c>
      <c r="B8" s="93" t="e">
        <f>SUM(B4:B7)</f>
        <v>#REF!</v>
      </c>
      <c r="C8" s="93" t="e">
        <f>SUM(C4:C7)</f>
        <v>#REF!</v>
      </c>
      <c r="D8" s="1" t="e">
        <f>(C8/B8)</f>
        <v>#REF!</v>
      </c>
      <c r="E8" s="93" t="e">
        <f>SUM(E4:E7)</f>
        <v>#REF!</v>
      </c>
      <c r="F8" s="1" t="e">
        <f>E8/B8</f>
        <v>#REF!</v>
      </c>
      <c r="G8" s="93" t="e">
        <f>SUM(G4:G7)</f>
        <v>#REF!</v>
      </c>
      <c r="H8" s="32" t="e">
        <f>G8/B8</f>
        <v>#REF!</v>
      </c>
      <c r="I8" s="30"/>
      <c r="J8" s="33" t="e">
        <f>Menu!$H$12-(D8+F8)</f>
        <v>#REF!</v>
      </c>
      <c r="K8" s="34" t="e">
        <f>B8*J8</f>
        <v>#REF!</v>
      </c>
      <c r="L8" s="35" t="e">
        <f>SUM(L4:L7)</f>
        <v>#REF!</v>
      </c>
      <c r="M8" s="35"/>
      <c r="N8" s="36" t="e">
        <f>L8/B8</f>
        <v>#REF!</v>
      </c>
      <c r="O8" s="92"/>
    </row>
    <row r="9" spans="1:15" x14ac:dyDescent="0.2">
      <c r="A9" s="88" t="s">
        <v>262</v>
      </c>
      <c r="B9" s="51">
        <v>1700000</v>
      </c>
      <c r="C9" s="98"/>
      <c r="D9" s="94"/>
      <c r="E9" s="94"/>
      <c r="F9" s="94"/>
      <c r="G9" s="94"/>
      <c r="H9" s="94"/>
      <c r="I9" s="30"/>
      <c r="J9" s="94" t="s">
        <v>265</v>
      </c>
      <c r="K9" s="94"/>
      <c r="L9" s="89"/>
      <c r="M9" s="89"/>
      <c r="N9" s="90"/>
      <c r="O9" s="88"/>
    </row>
    <row r="10" spans="1:15" x14ac:dyDescent="0.2">
      <c r="A10" s="91" t="s">
        <v>263</v>
      </c>
      <c r="B10" s="52" t="e">
        <f>L8</f>
        <v>#REF!</v>
      </c>
      <c r="C10" s="54"/>
      <c r="D10" s="91"/>
      <c r="E10" s="91"/>
      <c r="F10" s="91"/>
      <c r="G10" s="91"/>
      <c r="H10" s="91"/>
      <c r="I10" s="30"/>
      <c r="J10" s="91"/>
      <c r="K10" s="91"/>
      <c r="L10" s="91"/>
      <c r="M10" s="91"/>
      <c r="N10" s="91"/>
      <c r="O10" s="91"/>
    </row>
    <row r="11" spans="1:15" x14ac:dyDescent="0.2">
      <c r="A11" s="88" t="s">
        <v>264</v>
      </c>
      <c r="B11" s="51" t="e">
        <f>B9-B10</f>
        <v>#REF!</v>
      </c>
      <c r="C11" s="53"/>
      <c r="D11" s="88"/>
      <c r="E11" s="88"/>
      <c r="F11" s="95"/>
      <c r="G11" s="88"/>
      <c r="H11" s="88"/>
      <c r="I11" s="30"/>
      <c r="J11" s="88"/>
      <c r="K11" s="88"/>
      <c r="L11" s="88"/>
      <c r="M11" s="88"/>
      <c r="N11" s="88"/>
      <c r="O11" s="88"/>
    </row>
    <row r="12" spans="1:15" x14ac:dyDescent="0.2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</row>
    <row r="13" spans="1:15" x14ac:dyDescent="0.2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</row>
    <row r="14" spans="1:15" x14ac:dyDescent="0.2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</row>
    <row r="15" spans="1:15" x14ac:dyDescent="0.2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</row>
    <row r="16" spans="1:15" x14ac:dyDescent="0.2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</row>
    <row r="17" spans="1:15" x14ac:dyDescent="0.2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</row>
    <row r="18" spans="1:15" x14ac:dyDescent="0.2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</row>
    <row r="19" spans="1:15" x14ac:dyDescent="0.2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</row>
    <row r="20" spans="1:15" x14ac:dyDescent="0.2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x14ac:dyDescent="0.2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x14ac:dyDescent="0.2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x14ac:dyDescent="0.2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">
      <c r="A29" s="29"/>
      <c r="B29" s="29"/>
      <c r="C29" s="29"/>
      <c r="D29" s="29"/>
      <c r="E29" s="29"/>
      <c r="F29" s="29"/>
      <c r="G29" s="29"/>
      <c r="I29" s="29"/>
      <c r="J29" s="29"/>
      <c r="K29" s="29"/>
      <c r="L29" s="29"/>
      <c r="M29" s="29"/>
      <c r="N29" s="29"/>
      <c r="O29" s="29"/>
    </row>
  </sheetData>
  <mergeCells count="1">
    <mergeCell ref="A1:O1"/>
  </mergeCells>
  <conditionalFormatting sqref="J8:K8">
    <cfRule type="cellIs" dxfId="5" priority="5" operator="greaterThan">
      <formula>0</formula>
    </cfRule>
    <cfRule type="cellIs" dxfId="4" priority="6" operator="lessThan">
      <formula>0</formula>
    </cfRule>
  </conditionalFormatting>
  <conditionalFormatting sqref="B11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J4:K7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Menu</vt:lpstr>
      <vt:lpstr>Table 1</vt:lpstr>
      <vt:lpstr>Table 2</vt:lpstr>
      <vt:lpstr>Table 3</vt:lpstr>
      <vt:lpstr>Table 4</vt:lpstr>
      <vt:lpstr>Table 5</vt:lpstr>
      <vt:lpstr>Table 6</vt:lpstr>
      <vt:lpstr>Table 7</vt:lpstr>
      <vt:lpstr>Table 8</vt:lpstr>
      <vt:lpstr>Récap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interim</dc:creator>
  <cp:lastModifiedBy>interim</cp:lastModifiedBy>
  <dcterms:created xsi:type="dcterms:W3CDTF">2018-02-13T11:25:13Z</dcterms:created>
  <dcterms:modified xsi:type="dcterms:W3CDTF">2018-02-26T15:40:53Z</dcterms:modified>
</cp:coreProperties>
</file>