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326" codeName="{00CF4601-37BD-836D-55AB-7E336CB4BC7A}"/>
  <workbookPr codeName="ThisWorkbook" hidePivotFieldList="1" defaultThemeVersion="166925"/>
  <mc:AlternateContent xmlns:mc="http://schemas.openxmlformats.org/markup-compatibility/2006">
    <mc:Choice Requires="x15">
      <x15ac:absPath xmlns:x15ac="http://schemas.microsoft.com/office/spreadsheetml/2010/11/ac" url="C:\Users\utilisateur\Desktop\Baltéria\"/>
    </mc:Choice>
  </mc:AlternateContent>
  <bookViews>
    <workbookView xWindow="0" yWindow="0" windowWidth="28800" windowHeight="12210" activeTab="1" xr2:uid="{144DF1DE-8E64-4151-B1D4-A996F65D6487}"/>
  </bookViews>
  <sheets>
    <sheet name="Infos générales" sheetId="1" r:id="rId1"/>
    <sheet name="Arbre combattant" sheetId="3" r:id="rId2"/>
    <sheet name="Arbre de la magie" sheetId="4" r:id="rId3"/>
    <sheet name="Arbre filou" sheetId="5" r:id="rId4"/>
    <sheet name="Arbre civil" sheetId="6" r:id="rId5"/>
    <sheet name="Récapitulatif" sheetId="2" r:id="rId6"/>
    <sheet name="Toutes les compétences" sheetId="7" state="hidden" r:id="rId7"/>
  </sheets>
  <definedNames>
    <definedName name="_xlnm._FilterDatabase" localSheetId="5" hidden="1">Récapitulatif!$J$63:$R$89</definedName>
    <definedName name="_xlnm._FilterDatabase" localSheetId="6" hidden="1">'Toutes les compétences'!$A$3:$J$3</definedName>
    <definedName name="Colonne_A_AC">'Arbre combattant'!$A:$A</definedName>
    <definedName name="Magieair">'Arbre de la magie'!$83:$115</definedName>
    <definedName name="Magieeau">'Arbre de la magie'!$49:$81</definedName>
    <definedName name="Magiefeu">'Arbre de la magie'!$15:$47</definedName>
    <definedName name="Magieterre">'Arbre de la magie'!$117:$149</definedName>
    <definedName name="RaceDuJoueur">'Infos générales'!$C$3</definedName>
    <definedName name="_xlnm.Print_Area" localSheetId="5">Récapitulatif!$A$1:$R$90</definedName>
    <definedName name="_xlnm.Print_Area" localSheetId="6">'Toutes les compétences'!$B$1:$J$298</definedName>
  </definedNames>
  <calcPr calcId="171027"/>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 i="2" l="1"/>
  <c r="F7" i="1"/>
  <c r="C13" i="7" l="1"/>
  <c r="C5" i="1" l="1"/>
  <c r="C4" i="1"/>
  <c r="A218" i="7"/>
  <c r="J296" i="7"/>
  <c r="J297" i="7"/>
  <c r="J298" i="7"/>
  <c r="J293" i="7"/>
  <c r="J294" i="7"/>
  <c r="J295" i="7"/>
  <c r="J257" i="7"/>
  <c r="J258" i="7"/>
  <c r="J259" i="7"/>
  <c r="J260" i="7"/>
  <c r="J261" i="7"/>
  <c r="J262" i="7"/>
  <c r="J263" i="7"/>
  <c r="J264" i="7"/>
  <c r="J265" i="7"/>
  <c r="J266" i="7"/>
  <c r="J267" i="7"/>
  <c r="J268" i="7"/>
  <c r="J269" i="7"/>
  <c r="J270" i="7"/>
  <c r="J271" i="7"/>
  <c r="J272" i="7"/>
  <c r="J273" i="7"/>
  <c r="J274" i="7"/>
  <c r="J275" i="7"/>
  <c r="J276" i="7"/>
  <c r="J277" i="7"/>
  <c r="J278" i="7"/>
  <c r="J279" i="7"/>
  <c r="J280" i="7"/>
  <c r="J281" i="7"/>
  <c r="J282" i="7"/>
  <c r="J283" i="7"/>
  <c r="J284" i="7"/>
  <c r="J285" i="7"/>
  <c r="J286" i="7"/>
  <c r="J287" i="7"/>
  <c r="J288" i="7"/>
  <c r="J289" i="7"/>
  <c r="J290" i="7"/>
  <c r="J291" i="7"/>
  <c r="J292" i="7"/>
  <c r="J256" i="7"/>
  <c r="J255" i="7"/>
  <c r="J225" i="7"/>
  <c r="J226" i="7"/>
  <c r="J227" i="7"/>
  <c r="J228" i="7"/>
  <c r="J229" i="7"/>
  <c r="J230" i="7"/>
  <c r="J231" i="7"/>
  <c r="J232" i="7"/>
  <c r="J233" i="7"/>
  <c r="J234" i="7"/>
  <c r="J235" i="7"/>
  <c r="J236" i="7"/>
  <c r="J237" i="7"/>
  <c r="J238" i="7"/>
  <c r="J239" i="7"/>
  <c r="J240" i="7"/>
  <c r="J241" i="7"/>
  <c r="J242" i="7"/>
  <c r="J243" i="7"/>
  <c r="J244" i="7"/>
  <c r="J245" i="7"/>
  <c r="J246" i="7"/>
  <c r="J247" i="7"/>
  <c r="J248" i="7"/>
  <c r="J249" i="7"/>
  <c r="J250" i="7"/>
  <c r="J251" i="7"/>
  <c r="J252" i="7"/>
  <c r="J253" i="7"/>
  <c r="J254" i="7"/>
  <c r="J224" i="7"/>
  <c r="J223" i="7"/>
  <c r="J222" i="7"/>
  <c r="J207" i="7"/>
  <c r="J208" i="7"/>
  <c r="J209" i="7"/>
  <c r="J210" i="7"/>
  <c r="J211" i="7"/>
  <c r="J212" i="7"/>
  <c r="J213" i="7"/>
  <c r="J214" i="7"/>
  <c r="J215" i="7"/>
  <c r="J216" i="7"/>
  <c r="J217" i="7"/>
  <c r="J218" i="7"/>
  <c r="J219" i="7"/>
  <c r="J220" i="7"/>
  <c r="J221" i="7"/>
  <c r="J71" i="7"/>
  <c r="J72" i="7"/>
  <c r="J73" i="7"/>
  <c r="J74" i="7"/>
  <c r="J75" i="7"/>
  <c r="J76" i="7"/>
  <c r="J77" i="7"/>
  <c r="J78" i="7"/>
  <c r="J79" i="7"/>
  <c r="J80" i="7"/>
  <c r="J81" i="7"/>
  <c r="J82" i="7"/>
  <c r="J83" i="7"/>
  <c r="J84" i="7"/>
  <c r="J85" i="7"/>
  <c r="J86" i="7"/>
  <c r="J87" i="7"/>
  <c r="J88" i="7"/>
  <c r="J89" i="7"/>
  <c r="J90" i="7"/>
  <c r="J91" i="7"/>
  <c r="J92" i="7"/>
  <c r="J93" i="7"/>
  <c r="J94" i="7"/>
  <c r="J95" i="7"/>
  <c r="J96" i="7"/>
  <c r="J97" i="7"/>
  <c r="J98" i="7"/>
  <c r="J99" i="7"/>
  <c r="J100" i="7"/>
  <c r="J101" i="7"/>
  <c r="J102" i="7"/>
  <c r="J103" i="7"/>
  <c r="J104" i="7"/>
  <c r="J105" i="7"/>
  <c r="J106" i="7"/>
  <c r="J107" i="7"/>
  <c r="J108" i="7"/>
  <c r="J109" i="7"/>
  <c r="J110" i="7"/>
  <c r="J111" i="7"/>
  <c r="J112" i="7"/>
  <c r="J113" i="7"/>
  <c r="J114" i="7"/>
  <c r="J115" i="7"/>
  <c r="J116" i="7"/>
  <c r="J117" i="7"/>
  <c r="J118" i="7"/>
  <c r="J119" i="7"/>
  <c r="J120" i="7"/>
  <c r="J121" i="7"/>
  <c r="J122" i="7"/>
  <c r="J123" i="7"/>
  <c r="J124" i="7"/>
  <c r="J125" i="7"/>
  <c r="J126" i="7"/>
  <c r="J127" i="7"/>
  <c r="J128" i="7"/>
  <c r="J129" i="7"/>
  <c r="J130" i="7"/>
  <c r="J131" i="7"/>
  <c r="J132" i="7"/>
  <c r="J133" i="7"/>
  <c r="J134" i="7"/>
  <c r="J135" i="7"/>
  <c r="J136" i="7"/>
  <c r="J137" i="7"/>
  <c r="J138" i="7"/>
  <c r="J139" i="7"/>
  <c r="J140" i="7"/>
  <c r="J141" i="7"/>
  <c r="J142" i="7"/>
  <c r="J143" i="7"/>
  <c r="J144" i="7"/>
  <c r="J145" i="7"/>
  <c r="J146" i="7"/>
  <c r="J147" i="7"/>
  <c r="J148" i="7"/>
  <c r="J149" i="7"/>
  <c r="J150" i="7"/>
  <c r="J151" i="7"/>
  <c r="J152" i="7"/>
  <c r="J153" i="7"/>
  <c r="J154" i="7"/>
  <c r="J155" i="7"/>
  <c r="J156" i="7"/>
  <c r="J157" i="7"/>
  <c r="J158" i="7"/>
  <c r="J159" i="7"/>
  <c r="J160" i="7"/>
  <c r="J161" i="7"/>
  <c r="J162" i="7"/>
  <c r="J163" i="7"/>
  <c r="J164" i="7"/>
  <c r="J165" i="7"/>
  <c r="J166" i="7"/>
  <c r="J167" i="7"/>
  <c r="J168" i="7"/>
  <c r="J169" i="7"/>
  <c r="J170" i="7"/>
  <c r="J171" i="7"/>
  <c r="J172" i="7"/>
  <c r="J173" i="7"/>
  <c r="J174" i="7"/>
  <c r="J175" i="7"/>
  <c r="J176" i="7"/>
  <c r="J177" i="7"/>
  <c r="J178" i="7"/>
  <c r="J179" i="7"/>
  <c r="J180" i="7"/>
  <c r="J181" i="7"/>
  <c r="J182" i="7"/>
  <c r="J183" i="7"/>
  <c r="J184" i="7"/>
  <c r="J185" i="7"/>
  <c r="J186" i="7"/>
  <c r="J187" i="7"/>
  <c r="J188" i="7"/>
  <c r="J189" i="7"/>
  <c r="J190" i="7"/>
  <c r="J191" i="7"/>
  <c r="J192" i="7"/>
  <c r="J193" i="7"/>
  <c r="J194" i="7"/>
  <c r="J195" i="7"/>
  <c r="J196" i="7"/>
  <c r="J197" i="7"/>
  <c r="J198" i="7"/>
  <c r="J199" i="7"/>
  <c r="J200" i="7"/>
  <c r="J201" i="7"/>
  <c r="J202" i="7"/>
  <c r="J203" i="7"/>
  <c r="J204" i="7"/>
  <c r="J205" i="7"/>
  <c r="J206" i="7"/>
  <c r="J70" i="7"/>
  <c r="C70" i="7"/>
  <c r="J60" i="7"/>
  <c r="J61" i="7"/>
  <c r="J62" i="7"/>
  <c r="J63" i="7"/>
  <c r="J64" i="7"/>
  <c r="J65" i="7"/>
  <c r="J66" i="7"/>
  <c r="J67" i="7"/>
  <c r="J68" i="7"/>
  <c r="J5" i="7"/>
  <c r="J6" i="7"/>
  <c r="J7" i="7"/>
  <c r="J8" i="7"/>
  <c r="J9" i="7"/>
  <c r="J10" i="7"/>
  <c r="J11" i="7"/>
  <c r="J12" i="7"/>
  <c r="J13" i="7"/>
  <c r="J14" i="7"/>
  <c r="J15" i="7"/>
  <c r="J16" i="7"/>
  <c r="J17" i="7"/>
  <c r="J18" i="7"/>
  <c r="J19" i="7"/>
  <c r="J20" i="7"/>
  <c r="J21" i="7"/>
  <c r="J22" i="7"/>
  <c r="J23" i="7"/>
  <c r="J24" i="7"/>
  <c r="J25" i="7"/>
  <c r="J26" i="7"/>
  <c r="J27" i="7"/>
  <c r="J28" i="7"/>
  <c r="J29" i="7"/>
  <c r="J30" i="7"/>
  <c r="J31" i="7"/>
  <c r="J32" i="7"/>
  <c r="J33" i="7"/>
  <c r="J34" i="7"/>
  <c r="J35" i="7"/>
  <c r="J36" i="7"/>
  <c r="J37" i="7"/>
  <c r="J38" i="7"/>
  <c r="J39" i="7"/>
  <c r="J40" i="7"/>
  <c r="J41" i="7"/>
  <c r="J42" i="7"/>
  <c r="J43" i="7"/>
  <c r="J44" i="7"/>
  <c r="J45" i="7"/>
  <c r="J46" i="7"/>
  <c r="J47" i="7"/>
  <c r="J48" i="7"/>
  <c r="J49" i="7"/>
  <c r="J50" i="7"/>
  <c r="J51" i="7"/>
  <c r="J52" i="7"/>
  <c r="J53" i="7"/>
  <c r="J54" i="7"/>
  <c r="J55" i="7"/>
  <c r="J56" i="7"/>
  <c r="J57" i="7"/>
  <c r="J58" i="7"/>
  <c r="J59" i="7"/>
  <c r="J4" i="7"/>
  <c r="K45" i="2"/>
  <c r="K44" i="2"/>
  <c r="K43" i="2"/>
  <c r="K42" i="2"/>
  <c r="K41" i="2"/>
  <c r="K63" i="6"/>
  <c r="K64" i="6"/>
  <c r="K62" i="6"/>
  <c r="K66" i="6"/>
  <c r="K67" i="6"/>
  <c r="K65" i="6"/>
  <c r="K57" i="6"/>
  <c r="K58" i="6"/>
  <c r="K56" i="6"/>
  <c r="K38" i="5"/>
  <c r="K39" i="5"/>
  <c r="K40" i="5"/>
  <c r="K36" i="5"/>
  <c r="K37" i="5"/>
  <c r="K35" i="5"/>
  <c r="K24" i="5"/>
  <c r="K25" i="5"/>
  <c r="K23" i="5"/>
  <c r="K17" i="5"/>
  <c r="K18" i="5"/>
  <c r="K16" i="5"/>
  <c r="K163" i="4"/>
  <c r="K162" i="4"/>
  <c r="K161" i="4"/>
  <c r="K129" i="4"/>
  <c r="K128" i="4"/>
  <c r="K127" i="4"/>
  <c r="K95" i="4"/>
  <c r="K94" i="4"/>
  <c r="K93" i="4"/>
  <c r="K61" i="4"/>
  <c r="K60" i="4"/>
  <c r="K59" i="4"/>
  <c r="K34" i="4"/>
  <c r="K35" i="4"/>
  <c r="K33" i="4"/>
  <c r="K66" i="3"/>
  <c r="K67" i="3"/>
  <c r="K65" i="3"/>
  <c r="C258" i="7" l="1"/>
  <c r="C259" i="7"/>
  <c r="C260" i="7"/>
  <c r="C261" i="7"/>
  <c r="C262" i="7"/>
  <c r="C263" i="7"/>
  <c r="C264" i="7"/>
  <c r="C265" i="7"/>
  <c r="C266" i="7"/>
  <c r="C267" i="7"/>
  <c r="C268" i="7"/>
  <c r="C269" i="7"/>
  <c r="C270" i="7"/>
  <c r="C271" i="7"/>
  <c r="C272" i="7"/>
  <c r="C273" i="7"/>
  <c r="C274" i="7"/>
  <c r="C275" i="7"/>
  <c r="C276" i="7"/>
  <c r="C277" i="7"/>
  <c r="C278" i="7"/>
  <c r="C279" i="7"/>
  <c r="C280" i="7"/>
  <c r="C281" i="7"/>
  <c r="C282" i="7"/>
  <c r="C283" i="7"/>
  <c r="C284" i="7"/>
  <c r="C285" i="7"/>
  <c r="C286" i="7"/>
  <c r="C287" i="7"/>
  <c r="C288" i="7"/>
  <c r="C289" i="7"/>
  <c r="C290" i="7"/>
  <c r="C291" i="7"/>
  <c r="C292" i="7"/>
  <c r="C293" i="7"/>
  <c r="C294" i="7"/>
  <c r="C295" i="7"/>
  <c r="C296" i="7"/>
  <c r="C297" i="7"/>
  <c r="C298" i="7"/>
  <c r="B258" i="7"/>
  <c r="B259" i="7"/>
  <c r="B260" i="7"/>
  <c r="B261" i="7"/>
  <c r="B262" i="7"/>
  <c r="B263" i="7"/>
  <c r="B264" i="7"/>
  <c r="B265" i="7"/>
  <c r="B266" i="7"/>
  <c r="B267" i="7"/>
  <c r="B268" i="7"/>
  <c r="B269" i="7"/>
  <c r="B270" i="7"/>
  <c r="B271" i="7"/>
  <c r="B272" i="7"/>
  <c r="B273" i="7"/>
  <c r="B274" i="7"/>
  <c r="B275" i="7"/>
  <c r="B276" i="7"/>
  <c r="B277" i="7"/>
  <c r="B278" i="7"/>
  <c r="B279" i="7"/>
  <c r="B280" i="7"/>
  <c r="B281" i="7"/>
  <c r="B282" i="7"/>
  <c r="B283" i="7"/>
  <c r="B284" i="7"/>
  <c r="B285" i="7"/>
  <c r="B286" i="7"/>
  <c r="B287" i="7"/>
  <c r="B288" i="7"/>
  <c r="B289" i="7"/>
  <c r="B290" i="7"/>
  <c r="B291" i="7"/>
  <c r="B292" i="7"/>
  <c r="B293" i="7"/>
  <c r="B294" i="7"/>
  <c r="B295" i="7"/>
  <c r="B296" i="7"/>
  <c r="B297" i="7"/>
  <c r="B298" i="7"/>
  <c r="A258" i="7"/>
  <c r="A259" i="7"/>
  <c r="A260" i="7"/>
  <c r="A261" i="7"/>
  <c r="A262" i="7"/>
  <c r="A263" i="7"/>
  <c r="A264" i="7"/>
  <c r="A265" i="7"/>
  <c r="A266" i="7"/>
  <c r="A267" i="7"/>
  <c r="A268" i="7"/>
  <c r="A269" i="7"/>
  <c r="A270" i="7"/>
  <c r="A271" i="7"/>
  <c r="A272" i="7"/>
  <c r="A273" i="7"/>
  <c r="A274" i="7"/>
  <c r="A275" i="7"/>
  <c r="A276" i="7"/>
  <c r="A277" i="7"/>
  <c r="A278" i="7"/>
  <c r="A279" i="7"/>
  <c r="A280" i="7"/>
  <c r="A281" i="7"/>
  <c r="A282" i="7"/>
  <c r="A283" i="7"/>
  <c r="A284" i="7"/>
  <c r="A285" i="7"/>
  <c r="A286" i="7"/>
  <c r="A287" i="7"/>
  <c r="A288" i="7"/>
  <c r="A289" i="7"/>
  <c r="A290" i="7"/>
  <c r="A291" i="7"/>
  <c r="A292" i="7"/>
  <c r="A293" i="7"/>
  <c r="A294" i="7"/>
  <c r="A295" i="7"/>
  <c r="A296" i="7"/>
  <c r="A297" i="7"/>
  <c r="A298" i="7"/>
  <c r="C257" i="7"/>
  <c r="B257" i="7"/>
  <c r="A257" i="7"/>
  <c r="C256" i="7"/>
  <c r="B256" i="7"/>
  <c r="A256" i="7"/>
  <c r="A255" i="7"/>
  <c r="C254" i="7"/>
  <c r="C225" i="7"/>
  <c r="C226" i="7"/>
  <c r="C227" i="7"/>
  <c r="C228" i="7"/>
  <c r="C229" i="7"/>
  <c r="C230" i="7"/>
  <c r="C231" i="7"/>
  <c r="C232" i="7"/>
  <c r="C233" i="7"/>
  <c r="C234" i="7"/>
  <c r="C235" i="7"/>
  <c r="C236" i="7"/>
  <c r="C237" i="7"/>
  <c r="C238" i="7"/>
  <c r="C239" i="7"/>
  <c r="C240" i="7"/>
  <c r="C241" i="7"/>
  <c r="C242" i="7"/>
  <c r="C243" i="7"/>
  <c r="C244" i="7"/>
  <c r="C245" i="7"/>
  <c r="C246" i="7"/>
  <c r="C247" i="7"/>
  <c r="C248" i="7"/>
  <c r="C249" i="7"/>
  <c r="C250" i="7"/>
  <c r="C251" i="7"/>
  <c r="C252" i="7"/>
  <c r="C253" i="7"/>
  <c r="B249" i="7"/>
  <c r="B250" i="7"/>
  <c r="B251" i="7"/>
  <c r="B252" i="7"/>
  <c r="B253" i="7"/>
  <c r="B254" i="7"/>
  <c r="B244" i="7"/>
  <c r="B245" i="7"/>
  <c r="B246" i="7"/>
  <c r="B247" i="7"/>
  <c r="B248" i="7"/>
  <c r="B225" i="7"/>
  <c r="B226" i="7"/>
  <c r="B227" i="7"/>
  <c r="B228" i="7"/>
  <c r="B229" i="7"/>
  <c r="B230" i="7"/>
  <c r="B231" i="7"/>
  <c r="B232" i="7"/>
  <c r="B233" i="7"/>
  <c r="B234" i="7"/>
  <c r="B235" i="7"/>
  <c r="B236" i="7"/>
  <c r="B237" i="7"/>
  <c r="B238" i="7"/>
  <c r="B239" i="7"/>
  <c r="B240" i="7"/>
  <c r="B241" i="7"/>
  <c r="B242" i="7"/>
  <c r="B243" i="7"/>
  <c r="A225" i="7"/>
  <c r="A226" i="7"/>
  <c r="A227" i="7"/>
  <c r="A228" i="7"/>
  <c r="A229" i="7"/>
  <c r="A230" i="7"/>
  <c r="A231" i="7"/>
  <c r="A232" i="7"/>
  <c r="A233" i="7"/>
  <c r="A234" i="7"/>
  <c r="A235" i="7"/>
  <c r="A236" i="7"/>
  <c r="A237" i="7"/>
  <c r="A238" i="7"/>
  <c r="A239" i="7"/>
  <c r="A240" i="7"/>
  <c r="A241" i="7"/>
  <c r="A242" i="7"/>
  <c r="A243" i="7"/>
  <c r="A244" i="7"/>
  <c r="A245" i="7"/>
  <c r="A246" i="7"/>
  <c r="A247" i="7"/>
  <c r="A248" i="7"/>
  <c r="A249" i="7"/>
  <c r="A250" i="7"/>
  <c r="A251" i="7"/>
  <c r="A252" i="7"/>
  <c r="A253" i="7"/>
  <c r="A254" i="7"/>
  <c r="C224" i="7"/>
  <c r="B224" i="7"/>
  <c r="A224" i="7"/>
  <c r="A223" i="7"/>
  <c r="C221" i="7"/>
  <c r="C222" i="7"/>
  <c r="C220" i="7"/>
  <c r="C191" i="7"/>
  <c r="C192" i="7"/>
  <c r="C193" i="7"/>
  <c r="C194" i="7"/>
  <c r="C195" i="7"/>
  <c r="C196" i="7"/>
  <c r="C197" i="7"/>
  <c r="C198" i="7"/>
  <c r="C199" i="7"/>
  <c r="C200" i="7"/>
  <c r="C201" i="7"/>
  <c r="C202" i="7"/>
  <c r="C203" i="7"/>
  <c r="C204" i="7"/>
  <c r="C205" i="7"/>
  <c r="C206" i="7"/>
  <c r="C207" i="7"/>
  <c r="C208" i="7"/>
  <c r="C209" i="7"/>
  <c r="C210" i="7"/>
  <c r="C211" i="7"/>
  <c r="C212" i="7"/>
  <c r="C213" i="7"/>
  <c r="C214" i="7"/>
  <c r="C215" i="7"/>
  <c r="C216" i="7"/>
  <c r="C217" i="7"/>
  <c r="C218" i="7"/>
  <c r="C219" i="7"/>
  <c r="C190" i="7"/>
  <c r="C161" i="7"/>
  <c r="C162" i="7"/>
  <c r="C163" i="7"/>
  <c r="C164" i="7"/>
  <c r="C165" i="7"/>
  <c r="C166" i="7"/>
  <c r="C167" i="7"/>
  <c r="C168" i="7"/>
  <c r="C169" i="7"/>
  <c r="C170" i="7"/>
  <c r="C171" i="7"/>
  <c r="C172" i="7"/>
  <c r="C173" i="7"/>
  <c r="C174" i="7"/>
  <c r="C175" i="7"/>
  <c r="C176" i="7"/>
  <c r="C177" i="7"/>
  <c r="C178" i="7"/>
  <c r="C179" i="7"/>
  <c r="C180" i="7"/>
  <c r="C181" i="7"/>
  <c r="C182" i="7"/>
  <c r="C183" i="7"/>
  <c r="C184" i="7"/>
  <c r="C185" i="7"/>
  <c r="C186" i="7"/>
  <c r="C187" i="7"/>
  <c r="C188" i="7"/>
  <c r="C189" i="7"/>
  <c r="C160" i="7"/>
  <c r="C131" i="7"/>
  <c r="C132" i="7"/>
  <c r="C133" i="7"/>
  <c r="C134" i="7"/>
  <c r="C135" i="7"/>
  <c r="C136" i="7"/>
  <c r="C137" i="7"/>
  <c r="C138" i="7"/>
  <c r="C139" i="7"/>
  <c r="C140" i="7"/>
  <c r="C141" i="7"/>
  <c r="C142" i="7"/>
  <c r="C143" i="7"/>
  <c r="C144" i="7"/>
  <c r="C145" i="7"/>
  <c r="C146" i="7"/>
  <c r="C147" i="7"/>
  <c r="C148" i="7"/>
  <c r="C149" i="7"/>
  <c r="C150" i="7"/>
  <c r="C151" i="7"/>
  <c r="C152" i="7"/>
  <c r="C153" i="7"/>
  <c r="C154" i="7"/>
  <c r="C155" i="7"/>
  <c r="C156" i="7"/>
  <c r="C157" i="7"/>
  <c r="C158" i="7"/>
  <c r="C159" i="7"/>
  <c r="C130" i="7"/>
  <c r="C110" i="7"/>
  <c r="C111" i="7"/>
  <c r="C112" i="7"/>
  <c r="C113" i="7"/>
  <c r="C114" i="7"/>
  <c r="C115" i="7"/>
  <c r="C116" i="7"/>
  <c r="C117" i="7"/>
  <c r="C118" i="7"/>
  <c r="C119" i="7"/>
  <c r="C120" i="7"/>
  <c r="C121" i="7"/>
  <c r="C122" i="7"/>
  <c r="C123" i="7"/>
  <c r="C124" i="7"/>
  <c r="C125" i="7"/>
  <c r="C126" i="7"/>
  <c r="C127" i="7"/>
  <c r="C128" i="7"/>
  <c r="C129" i="7"/>
  <c r="B110" i="7"/>
  <c r="B111" i="7"/>
  <c r="B112" i="7"/>
  <c r="B113" i="7"/>
  <c r="B114" i="7"/>
  <c r="B115" i="7"/>
  <c r="B116" i="7"/>
  <c r="B117" i="7"/>
  <c r="B118" i="7"/>
  <c r="B119" i="7"/>
  <c r="B120" i="7"/>
  <c r="B121" i="7"/>
  <c r="B122" i="7"/>
  <c r="B123" i="7"/>
  <c r="B124" i="7"/>
  <c r="B125" i="7"/>
  <c r="B126" i="7"/>
  <c r="B127" i="7"/>
  <c r="B128" i="7"/>
  <c r="B129" i="7"/>
  <c r="B130" i="7"/>
  <c r="B131" i="7"/>
  <c r="B132" i="7"/>
  <c r="B133" i="7"/>
  <c r="B134" i="7"/>
  <c r="B135" i="7"/>
  <c r="B136" i="7"/>
  <c r="B137" i="7"/>
  <c r="B138" i="7"/>
  <c r="B139" i="7"/>
  <c r="B140" i="7"/>
  <c r="B141" i="7"/>
  <c r="B142" i="7"/>
  <c r="B143" i="7"/>
  <c r="B144" i="7"/>
  <c r="B145" i="7"/>
  <c r="B146" i="7"/>
  <c r="B147" i="7"/>
  <c r="B148" i="7"/>
  <c r="B149" i="7"/>
  <c r="B150" i="7"/>
  <c r="B151" i="7"/>
  <c r="B152" i="7"/>
  <c r="B153" i="7"/>
  <c r="B154" i="7"/>
  <c r="B155" i="7"/>
  <c r="B156" i="7"/>
  <c r="B157" i="7"/>
  <c r="B158" i="7"/>
  <c r="B159" i="7"/>
  <c r="B160" i="7"/>
  <c r="B161" i="7"/>
  <c r="B162" i="7"/>
  <c r="B163" i="7"/>
  <c r="B164" i="7"/>
  <c r="B165" i="7"/>
  <c r="B166" i="7"/>
  <c r="B167" i="7"/>
  <c r="B168" i="7"/>
  <c r="B169" i="7"/>
  <c r="B170" i="7"/>
  <c r="B171" i="7"/>
  <c r="B172" i="7"/>
  <c r="B173" i="7"/>
  <c r="B174" i="7"/>
  <c r="B175" i="7"/>
  <c r="B176" i="7"/>
  <c r="B177" i="7"/>
  <c r="B178" i="7"/>
  <c r="B179" i="7"/>
  <c r="B180" i="7"/>
  <c r="B181" i="7"/>
  <c r="B182" i="7"/>
  <c r="B183" i="7"/>
  <c r="B184" i="7"/>
  <c r="B185" i="7"/>
  <c r="B186" i="7"/>
  <c r="B187" i="7"/>
  <c r="B188" i="7"/>
  <c r="B189" i="7"/>
  <c r="B190" i="7"/>
  <c r="B191" i="7"/>
  <c r="B192" i="7"/>
  <c r="B193" i="7"/>
  <c r="B194" i="7"/>
  <c r="B195" i="7"/>
  <c r="B196" i="7"/>
  <c r="B197" i="7"/>
  <c r="B198" i="7"/>
  <c r="B199" i="7"/>
  <c r="B200" i="7"/>
  <c r="B201" i="7"/>
  <c r="B202" i="7"/>
  <c r="B203" i="7"/>
  <c r="B204" i="7"/>
  <c r="B205" i="7"/>
  <c r="B206" i="7"/>
  <c r="B207" i="7"/>
  <c r="B208" i="7"/>
  <c r="B209" i="7"/>
  <c r="B210" i="7"/>
  <c r="B211" i="7"/>
  <c r="B212" i="7"/>
  <c r="B213" i="7"/>
  <c r="B214" i="7"/>
  <c r="B215" i="7"/>
  <c r="B216" i="7"/>
  <c r="B217" i="7"/>
  <c r="B218" i="7"/>
  <c r="B219" i="7"/>
  <c r="B220" i="7"/>
  <c r="B221" i="7"/>
  <c r="B222" i="7"/>
  <c r="C101" i="7"/>
  <c r="C102" i="7"/>
  <c r="C103" i="7"/>
  <c r="C104" i="7"/>
  <c r="C105" i="7"/>
  <c r="C106" i="7"/>
  <c r="C107" i="7"/>
  <c r="C108" i="7"/>
  <c r="C109" i="7"/>
  <c r="C100" i="7"/>
  <c r="C71" i="7"/>
  <c r="C72" i="7"/>
  <c r="C73" i="7"/>
  <c r="C74" i="7"/>
  <c r="C75" i="7"/>
  <c r="C76" i="7"/>
  <c r="C77" i="7"/>
  <c r="C78" i="7"/>
  <c r="C79" i="7"/>
  <c r="C80" i="7"/>
  <c r="C81" i="7"/>
  <c r="C82" i="7"/>
  <c r="C83" i="7"/>
  <c r="C84" i="7"/>
  <c r="C85" i="7"/>
  <c r="C86" i="7"/>
  <c r="C87" i="7"/>
  <c r="C88" i="7"/>
  <c r="C89" i="7"/>
  <c r="C90" i="7"/>
  <c r="C91" i="7"/>
  <c r="C92" i="7"/>
  <c r="C93" i="7"/>
  <c r="C94" i="7"/>
  <c r="C95" i="7"/>
  <c r="C96" i="7"/>
  <c r="C97" i="7"/>
  <c r="C98" i="7"/>
  <c r="C99" i="7"/>
  <c r="B87" i="7"/>
  <c r="B88" i="7"/>
  <c r="B89" i="7"/>
  <c r="B90" i="7"/>
  <c r="B91" i="7"/>
  <c r="B92" i="7"/>
  <c r="B93" i="7"/>
  <c r="B94" i="7"/>
  <c r="B95" i="7"/>
  <c r="B96" i="7"/>
  <c r="B97" i="7"/>
  <c r="B98" i="7"/>
  <c r="B99" i="7"/>
  <c r="B100" i="7"/>
  <c r="B101" i="7"/>
  <c r="B102" i="7"/>
  <c r="B103" i="7"/>
  <c r="B104" i="7"/>
  <c r="B105" i="7"/>
  <c r="B106" i="7"/>
  <c r="B107" i="7"/>
  <c r="B108" i="7"/>
  <c r="B109" i="7"/>
  <c r="B71" i="7"/>
  <c r="B72" i="7"/>
  <c r="B73" i="7"/>
  <c r="B74" i="7"/>
  <c r="B75" i="7"/>
  <c r="B76" i="7"/>
  <c r="B77" i="7"/>
  <c r="B78" i="7"/>
  <c r="B79" i="7"/>
  <c r="B80" i="7"/>
  <c r="B81" i="7"/>
  <c r="B82" i="7"/>
  <c r="B83" i="7"/>
  <c r="B84" i="7"/>
  <c r="B85" i="7"/>
  <c r="B86" i="7"/>
  <c r="A119" i="7"/>
  <c r="A120" i="7"/>
  <c r="A121" i="7"/>
  <c r="A122" i="7"/>
  <c r="A123" i="7"/>
  <c r="A124" i="7"/>
  <c r="A125" i="7"/>
  <c r="A126" i="7"/>
  <c r="A127" i="7"/>
  <c r="A128" i="7"/>
  <c r="A129" i="7"/>
  <c r="A130" i="7"/>
  <c r="A131" i="7"/>
  <c r="A132" i="7"/>
  <c r="A133" i="7"/>
  <c r="A134" i="7"/>
  <c r="A135" i="7"/>
  <c r="A136" i="7"/>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201" i="7"/>
  <c r="A202" i="7"/>
  <c r="A203" i="7"/>
  <c r="A204" i="7"/>
  <c r="A205" i="7"/>
  <c r="A206" i="7"/>
  <c r="A207" i="7"/>
  <c r="A208" i="7"/>
  <c r="A209" i="7"/>
  <c r="A210" i="7"/>
  <c r="A211" i="7"/>
  <c r="A212" i="7"/>
  <c r="A213" i="7"/>
  <c r="A214" i="7"/>
  <c r="A215" i="7"/>
  <c r="A216" i="7"/>
  <c r="A217" i="7"/>
  <c r="A219" i="7"/>
  <c r="A220" i="7"/>
  <c r="A221" i="7"/>
  <c r="A222"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B70" i="7"/>
  <c r="A70" i="7"/>
  <c r="A69" i="7"/>
  <c r="C60" i="7"/>
  <c r="C61" i="7"/>
  <c r="C62" i="7"/>
  <c r="C63" i="7"/>
  <c r="C64" i="7"/>
  <c r="C65" i="7"/>
  <c r="C66" i="7"/>
  <c r="C67" i="7"/>
  <c r="C68" i="7"/>
  <c r="C59" i="7"/>
  <c r="C40" i="7"/>
  <c r="C41" i="7"/>
  <c r="C42" i="7"/>
  <c r="C43" i="7"/>
  <c r="C44" i="7"/>
  <c r="C45" i="7"/>
  <c r="C46" i="7"/>
  <c r="C47" i="7"/>
  <c r="C48" i="7"/>
  <c r="C49" i="7"/>
  <c r="C50" i="7"/>
  <c r="C51" i="7"/>
  <c r="C52" i="7"/>
  <c r="C53" i="7"/>
  <c r="C54" i="7"/>
  <c r="C55" i="7"/>
  <c r="C56" i="7"/>
  <c r="C57" i="7"/>
  <c r="C58" i="7"/>
  <c r="C39" i="7"/>
  <c r="C26" i="7"/>
  <c r="C27" i="7"/>
  <c r="C28" i="7"/>
  <c r="C29" i="7"/>
  <c r="C30" i="7"/>
  <c r="C31" i="7"/>
  <c r="C32" i="7"/>
  <c r="C33" i="7"/>
  <c r="C34" i="7"/>
  <c r="C35" i="7"/>
  <c r="C36" i="7"/>
  <c r="C37" i="7"/>
  <c r="C38" i="7"/>
  <c r="C25" i="7"/>
  <c r="C24" i="7"/>
  <c r="C22" i="7"/>
  <c r="C23" i="7"/>
  <c r="C19" i="7"/>
  <c r="C20" i="7"/>
  <c r="C21" i="7"/>
  <c r="C6" i="7"/>
  <c r="C7" i="7"/>
  <c r="C8" i="7"/>
  <c r="C9" i="7"/>
  <c r="C10" i="7"/>
  <c r="C11" i="7"/>
  <c r="C12" i="7"/>
  <c r="C14" i="7"/>
  <c r="C15" i="7"/>
  <c r="C16" i="7"/>
  <c r="C17" i="7"/>
  <c r="C18" i="7"/>
  <c r="C5" i="7"/>
  <c r="A60" i="7"/>
  <c r="A61" i="7"/>
  <c r="A62" i="7"/>
  <c r="A63" i="7"/>
  <c r="A64" i="7"/>
  <c r="A65" i="7"/>
  <c r="A66" i="7"/>
  <c r="A67" i="7"/>
  <c r="A68"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B62" i="7"/>
  <c r="B63" i="7"/>
  <c r="B64" i="7"/>
  <c r="B65" i="7"/>
  <c r="B66" i="7"/>
  <c r="B67" i="7"/>
  <c r="B68" i="7"/>
  <c r="A5" i="7"/>
  <c r="A6" i="7"/>
  <c r="A7" i="7"/>
  <c r="A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C4" i="7"/>
  <c r="B4" i="7"/>
  <c r="A4" i="7"/>
  <c r="K38" i="2"/>
  <c r="K37" i="2"/>
  <c r="K36" i="2"/>
  <c r="K64" i="2"/>
  <c r="J65" i="2"/>
  <c r="K65" i="2"/>
  <c r="J66" i="2"/>
  <c r="K66" i="2"/>
  <c r="J67" i="2"/>
  <c r="K67" i="2"/>
  <c r="J68" i="2"/>
  <c r="K68" i="2"/>
  <c r="J69" i="2"/>
  <c r="K69" i="2"/>
  <c r="J70" i="2"/>
  <c r="K70" i="2"/>
  <c r="J71" i="2"/>
  <c r="K71" i="2"/>
  <c r="J72" i="2"/>
  <c r="K72" i="2"/>
  <c r="J73" i="2"/>
  <c r="K73" i="2"/>
  <c r="J74" i="2"/>
  <c r="K74" i="2"/>
  <c r="J75" i="2"/>
  <c r="K75" i="2"/>
  <c r="J76" i="2"/>
  <c r="K76" i="2"/>
  <c r="J77" i="2"/>
  <c r="K77" i="2"/>
  <c r="J78" i="2"/>
  <c r="K78" i="2"/>
  <c r="J79" i="2"/>
  <c r="K79" i="2"/>
  <c r="J80" i="2"/>
  <c r="K80" i="2"/>
  <c r="J81" i="2"/>
  <c r="K81" i="2"/>
  <c r="J82" i="2"/>
  <c r="K82" i="2"/>
  <c r="J83" i="2"/>
  <c r="K83" i="2"/>
  <c r="J84" i="2"/>
  <c r="K84" i="2"/>
  <c r="J85" i="2"/>
  <c r="K85" i="2"/>
  <c r="J86" i="2"/>
  <c r="K86" i="2"/>
  <c r="J87" i="2"/>
  <c r="K87" i="2"/>
  <c r="B118" i="4"/>
  <c r="B152" i="4"/>
  <c r="B50" i="4"/>
  <c r="B84" i="4"/>
  <c r="B16" i="4"/>
  <c r="O7" i="2"/>
  <c r="F6" i="1"/>
  <c r="Q7" i="2"/>
  <c r="K4" i="2"/>
  <c r="O6" i="2"/>
  <c r="O5" i="2"/>
  <c r="O4" i="2"/>
  <c r="O3" i="2"/>
  <c r="M5" i="2"/>
  <c r="M4" i="2"/>
  <c r="M3" i="2"/>
  <c r="K5" i="2"/>
  <c r="K6" i="2"/>
  <c r="K7" i="2"/>
  <c r="K3" i="2"/>
  <c r="C11" i="1" l="1"/>
  <c r="K88" i="2"/>
  <c r="C6" i="1"/>
  <c r="Q4" i="2" s="1"/>
  <c r="K10" i="2" s="1"/>
  <c r="B6" i="6"/>
  <c r="B6" i="5"/>
  <c r="B6" i="4"/>
  <c r="B6" i="3"/>
  <c r="C8" i="1"/>
  <c r="D16" i="1" l="1"/>
  <c r="E16" i="1"/>
  <c r="F16" i="1"/>
  <c r="G16" i="1"/>
  <c r="C16" i="1"/>
  <c r="I16" i="1"/>
  <c r="M7" i="2"/>
  <c r="C7" i="1" l="1"/>
  <c r="Q5" i="2" s="1"/>
  <c r="K19" i="2" s="1"/>
  <c r="M6" i="2"/>
  <c r="C10" i="1"/>
  <c r="C12" i="1" s="1"/>
  <c r="Q3" i="2" s="1"/>
  <c r="C3" i="5" l="1"/>
  <c r="C3" i="6"/>
  <c r="C3" i="3"/>
  <c r="C3" i="4"/>
</calcChain>
</file>

<file path=xl/sharedStrings.xml><?xml version="1.0" encoding="utf-8"?>
<sst xmlns="http://schemas.openxmlformats.org/spreadsheetml/2006/main" count="817" uniqueCount="613">
  <si>
    <t>Nom du joueur :</t>
  </si>
  <si>
    <t>Race:</t>
  </si>
  <si>
    <t>Tableau des races</t>
  </si>
  <si>
    <t>Races</t>
  </si>
  <si>
    <t>Bonus</t>
  </si>
  <si>
    <t>Malus</t>
  </si>
  <si>
    <t>Humain</t>
  </si>
  <si>
    <t>Aucun</t>
  </si>
  <si>
    <t>Elf</t>
  </si>
  <si>
    <t>Nain</t>
  </si>
  <si>
    <t>Peewee</t>
  </si>
  <si>
    <t>Skaven</t>
  </si>
  <si>
    <t>Beau peuple</t>
  </si>
  <si>
    <t>Elémentaire d'eau</t>
  </si>
  <si>
    <t>Elémentaire de feu</t>
  </si>
  <si>
    <t>Elémentaire d'air</t>
  </si>
  <si>
    <t>Elémentaire de terre</t>
  </si>
  <si>
    <t>Elémentaire arcanique</t>
  </si>
  <si>
    <t>Homme bête</t>
  </si>
  <si>
    <t>+1 PM</t>
  </si>
  <si>
    <t>-1 PV</t>
  </si>
  <si>
    <t>Résistance à l'air Niveau 1</t>
  </si>
  <si>
    <t>Résistance au feu Niveau 1</t>
  </si>
  <si>
    <t>Résistance à la terre Niveau 1</t>
  </si>
  <si>
    <t>Résistance à l'eau Niveau 1</t>
  </si>
  <si>
    <t>Résistance à la magie Arcanique niveau 1, +1PV, +1PM</t>
  </si>
  <si>
    <t>+1PV</t>
  </si>
  <si>
    <t>Vulnérabilité à l'air, l'eau, le feu et la terre</t>
  </si>
  <si>
    <t>-1PM</t>
  </si>
  <si>
    <t>Vulnérabilité à l'eau</t>
  </si>
  <si>
    <t>Vulnérabilité à la terre</t>
  </si>
  <si>
    <t>Vulnérabilité à l'air</t>
  </si>
  <si>
    <t>Vulnérabilité au feu</t>
  </si>
  <si>
    <t>Malus de race :</t>
  </si>
  <si>
    <t>Bonus de race :</t>
  </si>
  <si>
    <t>XP dépensé</t>
  </si>
  <si>
    <t>Creation du personnage</t>
  </si>
  <si>
    <t>Live 1</t>
  </si>
  <si>
    <t>Live 2</t>
  </si>
  <si>
    <t>Live 3</t>
  </si>
  <si>
    <t>Live 4</t>
  </si>
  <si>
    <t>Live 5</t>
  </si>
  <si>
    <t>Tableau des XP</t>
  </si>
  <si>
    <t>Présence oui/non</t>
  </si>
  <si>
    <t>Mort</t>
  </si>
  <si>
    <t>Mort ?</t>
  </si>
  <si>
    <t>XP totaux</t>
  </si>
  <si>
    <t>Choix des compétences</t>
  </si>
  <si>
    <t>Remarque : Les XP de live sont donnés en fin de live. Donc si on est live 3, uniquement les point de live 1,2 et création</t>
  </si>
  <si>
    <t>Bonus ORGA</t>
  </si>
  <si>
    <t>Arbre du combattant</t>
  </si>
  <si>
    <t>3xp</t>
  </si>
  <si>
    <t>Coût</t>
  </si>
  <si>
    <t>8xp</t>
  </si>
  <si>
    <t>16xp</t>
  </si>
  <si>
    <t>24xp</t>
  </si>
  <si>
    <t>32xp</t>
  </si>
  <si>
    <t>40xp</t>
  </si>
  <si>
    <t>+2PV</t>
  </si>
  <si>
    <t>+1 au coup (Arme niveau 2 nécessaire)</t>
  </si>
  <si>
    <t>+1 au coup (Arme niveau 3 nécessaire)</t>
  </si>
  <si>
    <t>+1 au coup (Arme niveau 4 nécessaire)</t>
  </si>
  <si>
    <t>Nom</t>
  </si>
  <si>
    <t>Maniement d'arme de corps à corps - Dague</t>
  </si>
  <si>
    <t>+1 au dégat avec une dague</t>
  </si>
  <si>
    <t>Maniement d'arme de corps à corps - Epée</t>
  </si>
  <si>
    <t>+1 au dégat avec une  épée</t>
  </si>
  <si>
    <t>Maniement d'arme de corps à corps - Hache/Masse à 1 main</t>
  </si>
  <si>
    <t>+1 au dégat avec une Hache/Masse à 1 main</t>
  </si>
  <si>
    <t>Maniement d'arme de corps à corps - Baton/Hallebarde (2 mains)</t>
  </si>
  <si>
    <t>+1 au dégat avec une Baton/Hallebarde</t>
  </si>
  <si>
    <t>Maniement d'arme de corps à corps - Epée à 2 mains</t>
  </si>
  <si>
    <t>+1 au dégat avec une épée à 2 mains</t>
  </si>
  <si>
    <t>Maniement d'arme de corps à corps - Masse/Hache à 2 mains</t>
  </si>
  <si>
    <t>+1 au dégat avec une Masse/Hacheà 2 mains</t>
  </si>
  <si>
    <t>Maniement d'arme de corps à corps - Epée batarde</t>
  </si>
  <si>
    <t>+1 au dégat avec une épée batarde</t>
  </si>
  <si>
    <t>Ambidextrie - Niveau 1</t>
  </si>
  <si>
    <t>Ambidextrie - Niveau 2</t>
  </si>
  <si>
    <t>Peut utiliser une seconde arme courte, une arme à 1 main ou un pistolet et fait un dégât de moins que l'arme principale</t>
  </si>
  <si>
    <t>Peut utiliser une seconde arme courte, une arme à 1 main ou un pistolet sans pénalité</t>
  </si>
  <si>
    <t>Coup destructeur - Niveau 1</t>
  </si>
  <si>
    <t>Coup destructeur - Niveau 2</t>
  </si>
  <si>
    <t>Coup destructeur - Niveau 3</t>
  </si>
  <si>
    <t>Coup tombant - Niveau 1</t>
  </si>
  <si>
    <t>Coup tombant - Niveau 2</t>
  </si>
  <si>
    <t>Coup tombant - Niveau 3</t>
  </si>
  <si>
    <t>1x par combat - Fait tomber une personne</t>
  </si>
  <si>
    <t>2x par combat - Fait tomber une personne</t>
  </si>
  <si>
    <t>3x par combat - Fait tomber une personne</t>
  </si>
  <si>
    <t>Coupe jarret - Niveau 1</t>
  </si>
  <si>
    <t>Coupe jarret - Niveau 2</t>
  </si>
  <si>
    <t>Coupe jarret - Niveau 3</t>
  </si>
  <si>
    <t>10 seconde 1x par combat - Paralyse une jambe</t>
  </si>
  <si>
    <t>10 seconde 2x par combat - Paralyse une jambe</t>
  </si>
  <si>
    <t>10 seconde 3x par combat - Paralyse une jambe</t>
  </si>
  <si>
    <t>Parade - Niveau 1</t>
  </si>
  <si>
    <t>1 parade par combat</t>
  </si>
  <si>
    <t>Parade - Niveau 2</t>
  </si>
  <si>
    <t>Parade - Niveau 3</t>
  </si>
  <si>
    <t>2 parades par combat</t>
  </si>
  <si>
    <t>3 parades par combat</t>
  </si>
  <si>
    <t>Compétences du combattant - Corps à corps</t>
  </si>
  <si>
    <t>Compétences d'armes de tir (arc, arbalètes) et de jet</t>
  </si>
  <si>
    <t>Maniement d'arme de jet</t>
  </si>
  <si>
    <t>+1 au dégat avec les armes de jet (shuriken, dague de jet, hache de lancer,…)</t>
  </si>
  <si>
    <t>Maniement d'arme de tir</t>
  </si>
  <si>
    <t>+1 au dégat avec un arc ou une arbalète</t>
  </si>
  <si>
    <t>Tir paralysant - Niveau 1</t>
  </si>
  <si>
    <t>Tir paralysant - Niveau 2</t>
  </si>
  <si>
    <t>Tir paralysant - Niveau 3</t>
  </si>
  <si>
    <t>Paralyse la main "forte" 10 secondes 2 fois par combat</t>
  </si>
  <si>
    <t>Paralyse la main "forte" 5 secondes 2 fois par combat</t>
  </si>
  <si>
    <t>Paralyse la main "forte" 5 secondes 1 fois par combat</t>
  </si>
  <si>
    <t>Fléchette soignante - Niveau 1</t>
  </si>
  <si>
    <t>Fléchette soignante - Niveau 2</t>
  </si>
  <si>
    <t>Fléchette soignante - Niveau 3</t>
  </si>
  <si>
    <t>Permet de lancer des fléchettes soignantes niveau 1 et d'avoir la recette pour les fabriquer</t>
  </si>
  <si>
    <t>Permet de lancer des fléchettes soignantes niveau 2 et d'avoir la recette pour les fabriquer</t>
  </si>
  <si>
    <t>Permet de lancer des fléchettes soignantes niveau 3 et d'avoir la recette pour les fabriquer</t>
  </si>
  <si>
    <t>Tir aveuglant - Niveau 1</t>
  </si>
  <si>
    <t>Permet de lancer des fléchettes aveuglantes 2x par combat et d'avoir la recette pour les fabriquer</t>
  </si>
  <si>
    <t>Permet de lancer des fléchettes aveuglantes 1x par combat et d'avoir la recette pour les fabriquer</t>
  </si>
  <si>
    <t>Permet de lancer des fléchettes aveuglantes 3x par combat et d'avoir la recette pour les fabriquer</t>
  </si>
  <si>
    <t>Tir aveuglant - Niveau 2</t>
  </si>
  <si>
    <t>Tir aveuglant - Niveau 3</t>
  </si>
  <si>
    <t>Tir enlaçant - Niveau 1</t>
  </si>
  <si>
    <t>Tir enlaçant - Niveau 2</t>
  </si>
  <si>
    <t>Tir enlaçant - Niveau 3</t>
  </si>
  <si>
    <t>Permet de lancer des fléchettes enlaçantes 1x par combat et d'avoir la recette pour les fabriquer</t>
  </si>
  <si>
    <t>Permet de lancer des fléchettes enlaçantes 2x par combat et d'avoir la recette pour les  fabriquer</t>
  </si>
  <si>
    <t>Permet de lancer des fléchettes enlaçantes 3x par combat et d'avoir la recette pour les fabriquer</t>
  </si>
  <si>
    <t>Compétences d'armes à feu et artificier</t>
  </si>
  <si>
    <t>Maniement d'arme à feu</t>
  </si>
  <si>
    <t>+1 au dégat avec les armes à feu (pistolet, revolver, fusils, …)</t>
  </si>
  <si>
    <t>Artificier</t>
  </si>
  <si>
    <t>+1 au dégat avec les grenades ou canon (munitions à crafter)</t>
  </si>
  <si>
    <t>Balle de recul - Niveau 1</t>
  </si>
  <si>
    <t>Balle de recul - Niveau 2</t>
  </si>
  <si>
    <t>Balle de recul - Niveau 3</t>
  </si>
  <si>
    <t>Fait reculer l'adversaire de 5m - 1x par combat (Annonce : Recule 5m)</t>
  </si>
  <si>
    <t>Fait reculer l'adversaire de 5m - 2x par combat (Annonce : Recule 5m)</t>
  </si>
  <si>
    <t>Fait reculer l'adversaire de 5m - 3x par combat (Annonce : Recule 5m)</t>
  </si>
  <si>
    <t>Tir de seringues - Niveau 1</t>
  </si>
  <si>
    <t>Tir de seringues - Niveau 2</t>
  </si>
  <si>
    <t>Tir de seringues - Niveau 3</t>
  </si>
  <si>
    <t>Tir destructeur - Niveau 1</t>
  </si>
  <si>
    <t>Tir destructeur - Niveau 2</t>
  </si>
  <si>
    <t>Tir destructeur - Niveau 3</t>
  </si>
  <si>
    <t>Tir soignant - Niveau 1</t>
  </si>
  <si>
    <t>Permet de tirer et créer des balles soignante de Niveau 1</t>
  </si>
  <si>
    <t>Tir soignant - Niveau 2</t>
  </si>
  <si>
    <t>Tir soignant - Niveau 3</t>
  </si>
  <si>
    <t>Permet de tirer et créer des balles soignante de Niveau 2</t>
  </si>
  <si>
    <t>Permet de tirer et créer des balles soignante de Niveau 3</t>
  </si>
  <si>
    <t>Utilisation de canons - Niveau 1</t>
  </si>
  <si>
    <t>Utilisation de canons - Niveau 2</t>
  </si>
  <si>
    <t>Utilisation de canons - Niveau 3</t>
  </si>
  <si>
    <t>Permet d'utiliser une arme à poudre redoutable et de faire des dégats de zone (3m de diamètre) - besoin de 4 personnes + l'artifucier)</t>
  </si>
  <si>
    <t>Permet d'utiliser une arme à poudre redoutable et de faire des dégats de zone (3m de diamètre) - besoin de 3 personnes + l'artifucier)</t>
  </si>
  <si>
    <t>Permet d'utiliser une arme à poudre redoutable et de faire des dégats de zone (3m de diamètre) - besoin de 2 personnes + l'artifucier)</t>
  </si>
  <si>
    <t>Lancer de grenades - Niveau 1</t>
  </si>
  <si>
    <t>Permet de lancer des grenades - 1 dégat aux 3 personnes les plus proches de l'impact</t>
  </si>
  <si>
    <t>Lancer de grenades - Niveau 2</t>
  </si>
  <si>
    <t>Lancer de grenades - Niveau 3</t>
  </si>
  <si>
    <t>Compétences d'armures et boucliers</t>
  </si>
  <si>
    <t>Port de bouclier - Niveau 1</t>
  </si>
  <si>
    <t>Permet de porter une targe/écu max 45cm</t>
  </si>
  <si>
    <t>Port de bouclier - Niveau 2</t>
  </si>
  <si>
    <t>Port de bouclier - Niveau 3</t>
  </si>
  <si>
    <t>Port de bouclier - Niveau 4</t>
  </si>
  <si>
    <t>Permet de porter un bouclier +/- 60cm</t>
  </si>
  <si>
    <t>Permet de porter un pavois +/- 80cm</t>
  </si>
  <si>
    <t>Permet de porter une porte +/- 100cm</t>
  </si>
  <si>
    <t>Port d'armure légère</t>
  </si>
  <si>
    <t>Armure de cuir conférant 2 points d'armures (régénérés après chaque combat)</t>
  </si>
  <si>
    <t>Port d'armure intermédiaire</t>
  </si>
  <si>
    <t>Armure type chemise de maille conférant 4 points d'armures (régénérés après chaque combat)</t>
  </si>
  <si>
    <t>Port d'armure lourde</t>
  </si>
  <si>
    <t>Armure type plate conférant 6 points d'armures (régénérés après chaque combat)</t>
  </si>
  <si>
    <t>Cumul des armures - Niveau 1</t>
  </si>
  <si>
    <t>Permet de cumuler une armure légère et une armure intermédiaire</t>
  </si>
  <si>
    <t>Cumul des armures - Niveau 2</t>
  </si>
  <si>
    <t>Cumul des armures - Niveau 3</t>
  </si>
  <si>
    <t>Permet de cumuler une armure intermédiaire et une armure lourde</t>
  </si>
  <si>
    <t>Permet de cumuler tous les niveaux d'armure</t>
  </si>
  <si>
    <t>Il suffit d'indiquer "x" devant les compétences désirée</t>
  </si>
  <si>
    <t>Arbre de la magie</t>
  </si>
  <si>
    <t>XP diponible :</t>
  </si>
  <si>
    <t>+2PM</t>
  </si>
  <si>
    <t>2 récupérations par jour (méditation de 10 minutes isolée et sans aucun dérangement)</t>
  </si>
  <si>
    <t>4 récupérations par jour (méditation de 10 minutes isolée et sans aucun dérangement)</t>
  </si>
  <si>
    <t>8 récupérations par jour (méditation de 10 minutes isolée et sans aucun dérangement)</t>
  </si>
  <si>
    <t>Permet de sceller un sort de niveau 1 d'un mage dans un parchemin en dépensant le nombre de PM correspondant au lancement du sort.</t>
  </si>
  <si>
    <t>Permet de sceller un sort de niveau 1 ou 2 d'un mage dans un parchemin en dépensant le nombre de PM correspondant au lancement du sort.</t>
  </si>
  <si>
    <t xml:space="preserve">Permet de sceller un sort de niveau 1 à 3 d'un mage dans un parchemin en dépensant le nombre de PM correspondant au lancement du sort. </t>
  </si>
  <si>
    <t>Permet de faire passer un objet quelconque pour un objet  magique (détection possible avec détection magique niveau 1)</t>
  </si>
  <si>
    <t>Permet de poser 1 question par lancement</t>
  </si>
  <si>
    <t>Permet de poser 3 questions par lancement</t>
  </si>
  <si>
    <t>Permet d'avoir une discussion de 5 min par lancement</t>
  </si>
  <si>
    <t>Dissipe un enchantement d’objet ou un ensorcellement d’arme de niveau 1.
La dissipation coûte autant de PM que le coût en pm du sort lancé sur l’objet ou l’arme.</t>
  </si>
  <si>
    <t>Dissipe un enchantement d’objet ou un ensorcellement d’arme de niveau 2 ou inférieur.
La dissipation coûte autant de PM que le coût en pm du sort lancé sur l’objet ou l’arme.</t>
  </si>
  <si>
    <t>Dissipe un enchantement d’objet ou un ensorcellement d’arme de niveau 3 ou inférieur.
La dissipation coûte autant de PM que le coût en pm du sort lancé sur l’objet ou l’arme.</t>
  </si>
  <si>
    <t>Permet d'enchanter un objet en stockant un sort de niveau 1 avant la fin de sa fabrication,  en collaboration avec l'artisan. L'enchanteur n'est pas nécessairement le lanceur du sort, il doit juste dépenser ses PM en guise de scellement du sort.</t>
  </si>
  <si>
    <t>Permet d'enchanter un objet en stockant un sort de niveau 2 ou moins avant la fin de sa fabrication,  en collaboration avec l'artisan. L'enchanteur n'est pas nécessairement le lanceur du sort, il doit juste dépenser ses PM en guise de scellement du sort.</t>
  </si>
  <si>
    <t>Permet d'enchanter un objet en stockant un sort de niveau 3 ou moins avant la fin de sa fabrication,  en collaboration avec l'artisan. L'enchanteur n'est pas nécessairement le lanceur du sort, il doit juste dépenser ses PM en guise de scellement du sort.</t>
  </si>
  <si>
    <t>Permet de rendre 2 PV pour 2PM - Non utilisable sur une personne à 0PV</t>
  </si>
  <si>
    <t>Permet de rendre 3 PV pour 2PM - Non utilisable sur une personne à 0PV</t>
  </si>
  <si>
    <t>Permet de renforcer la difficulté d’ouverture d’une serrure de manière magique d'un niveau pour 1PM. Sort cumulable avec un seul enchantement d’objet lancé sur la serrure.</t>
  </si>
  <si>
    <t>Permet de renforcer la difficulté d’ouverture d’une serrure de manière magique de 2 niveau pour 2PM. Sort cumulable avec un seul enchantement d’objet lancé sur la serrure.</t>
  </si>
  <si>
    <t>Ramène une cible de 0 à 1 PV - Le sort prend 3 minutes sans interruption</t>
  </si>
  <si>
    <t>Les sorts de feu</t>
  </si>
  <si>
    <t>Attaque de feu - Niveau 1</t>
  </si>
  <si>
    <t>Projectile magique de feu causant 1 dégât pour 2PM</t>
  </si>
  <si>
    <t>Attaque de feu - Niveau 2</t>
  </si>
  <si>
    <t>Attaque de feu - Niveau 3</t>
  </si>
  <si>
    <t>Projectile magique de feu causant 2 dégâts pour 2PM</t>
  </si>
  <si>
    <t>Projectile magique de feu causant 3 dégâts pour 2PM</t>
  </si>
  <si>
    <t>Ensorcellement d'arme de feu - Niveau 1</t>
  </si>
  <si>
    <t>Permet d'ensorceler 1 arme en arme de feu. Ensorceler ne veut pas dire magique</t>
  </si>
  <si>
    <t>Ensorcellement d'arme de feu - Niveau 2</t>
  </si>
  <si>
    <t>Permet d'ensorceler 2 armes en armes de feu. Ensorceler ne veut pas dire magique</t>
  </si>
  <si>
    <t>Résistance au feu - Niveau 1</t>
  </si>
  <si>
    <t>Résistance au feu - Niveau 2</t>
  </si>
  <si>
    <t>Actif en permanence. -1 pt de dégât aux attaques de feu subies</t>
  </si>
  <si>
    <t>Actif en permanence. -2 pt de dégât aux attaques de feu subies</t>
  </si>
  <si>
    <t>Brûlure - Niveau 1</t>
  </si>
  <si>
    <t>Permet d'infliger une brûlure à la cible qui la fera souffrir. Soignable par un médecin</t>
  </si>
  <si>
    <t>Les sorts d'eau</t>
  </si>
  <si>
    <t>Attaque d'eau - Niveau 1</t>
  </si>
  <si>
    <t>Projectile magique d'eau causant 1 dégât pour 2PM</t>
  </si>
  <si>
    <t>Projectile magique d'eau causant 2 dégâts pour 2PM</t>
  </si>
  <si>
    <t>Projectile magique d'eau causant 3 dégâts pour 2PM</t>
  </si>
  <si>
    <t>Attaque d'eau - Niveau 2</t>
  </si>
  <si>
    <t>Attaque d'eau - Niveau 3</t>
  </si>
  <si>
    <t>Ensorcellement d'arme d'eau - Niveau 1</t>
  </si>
  <si>
    <t>Ensorcellement d'arme d'eau - Niveau 2</t>
  </si>
  <si>
    <t>Permet d'ensorceler 1 arme en arme d'eau. Ensorceler ne veut pas dire magique</t>
  </si>
  <si>
    <t>Permet d'ensorceler 2 armes en armes d'eau. Ensorceler ne veut pas dire magique</t>
  </si>
  <si>
    <t>Résistance à l'eau - Niveau 1</t>
  </si>
  <si>
    <t>Résistance à l'eau - Niveau 2</t>
  </si>
  <si>
    <t>Actif en permanence. -1 pt de dégât aux attaques d'eau subies</t>
  </si>
  <si>
    <t>Actif en permanence. -2 pt de dégât aux attaques d'eau subies</t>
  </si>
  <si>
    <t>Gel - Niveau 1</t>
  </si>
  <si>
    <t>Immobilise la cible pendant 5 secondes sans la priver de la parole</t>
  </si>
  <si>
    <t>Les sorts d'air</t>
  </si>
  <si>
    <t>Attaque d'air - Niveau 1</t>
  </si>
  <si>
    <t>Attaque d'air - Niveau 2</t>
  </si>
  <si>
    <t>Attaque d'air - Niveau 3</t>
  </si>
  <si>
    <t>Projectile magique d'air causant 1 dégât pour 2PM</t>
  </si>
  <si>
    <t>Projectile magique d'air causant 2 dégâts pour 2PM</t>
  </si>
  <si>
    <t>Projectile magique d'air causant 3 dégâts pour 2PM</t>
  </si>
  <si>
    <t>Ensorcellement d'arme d'air - Niveau 1</t>
  </si>
  <si>
    <t>Permet d'ensorceler 1 arme en arme d'air. Ensorceler ne veut pas dire magique</t>
  </si>
  <si>
    <t>Ensorcellement d'arme d'air - Niveau 2</t>
  </si>
  <si>
    <t>Permet d'ensorceler 2 armes en armes d'air. Ensorceler ne veut pas dire magique</t>
  </si>
  <si>
    <t>Actif en permanence. -1 pt de dégât aux attaques d'air subies</t>
  </si>
  <si>
    <t>Actif en permanence. -2 pt de dégât aux attaques d'air subies</t>
  </si>
  <si>
    <t>Silence - Niveau 1</t>
  </si>
  <si>
    <t>Empêche la cible de parler pendant 10 seconde</t>
  </si>
  <si>
    <t>Les sorts de terre</t>
  </si>
  <si>
    <t>Attaque de terre - Niveau 1</t>
  </si>
  <si>
    <t>Projectile magique de terre causant 1 dégât pour 2PM</t>
  </si>
  <si>
    <t>Attaque de terre - Niveau 2</t>
  </si>
  <si>
    <t>Attaque de terre - Niveau 3</t>
  </si>
  <si>
    <t>Projectile magique de terre causant 2 dégâts pour 2PM</t>
  </si>
  <si>
    <t>Projectile magique de terre causant 3 dégâts pour 2PM</t>
  </si>
  <si>
    <t>Ensorcellement d'arme de terre - Niveau 1</t>
  </si>
  <si>
    <t>Permet d'ensorceler 1 arme en arme de terre. Ensorceler ne veut pas dire magique</t>
  </si>
  <si>
    <t>Ensorcellement d'arme de terre - Niveau 2</t>
  </si>
  <si>
    <t>Permet d'ensorceler 2 armes en armes de terre. Ensorceler ne veut pas dire magique</t>
  </si>
  <si>
    <t>Résistance à la terre - Niveau 1</t>
  </si>
  <si>
    <t>Résistance à la terre - Niveau 2</t>
  </si>
  <si>
    <t>Actif en permanence. -1 pt de dégât aux attaques de terre subies</t>
  </si>
  <si>
    <t>Actif en permanence. -2 pt de dégât aux attaques de terre subies</t>
  </si>
  <si>
    <t>Armure de terre - Niveau 1</t>
  </si>
  <si>
    <t>La cible gagne 2 PV temporaire pour un combat. Ce sont les premiers PV à partir quand elle prend des coups et ils disparraissent à la fin du combat s'ils sont toujours la.</t>
  </si>
  <si>
    <t>Les sorts d'arcanes</t>
  </si>
  <si>
    <t>Attaque arcanique - Niveau 1</t>
  </si>
  <si>
    <t>Attaque arcanique - Niveau 2</t>
  </si>
  <si>
    <t>Attaque arcanique - Niveau 3</t>
  </si>
  <si>
    <t>Projectile magique arcanique causant 1 dégât pour 2PM</t>
  </si>
  <si>
    <t>Projectile magique arcanique causant 2 dégâts pour 2PM</t>
  </si>
  <si>
    <t>Projectile magique arcanique causant 3 dégâts pour 2PM</t>
  </si>
  <si>
    <t>Ensorcellement d'arme arcanique - Niveau 1</t>
  </si>
  <si>
    <t>Ensorcellement d'arme arcanique - Niveau 2</t>
  </si>
  <si>
    <t>Résistance aux arcanes - Niveau 1</t>
  </si>
  <si>
    <t>Résistance aux arcanes - Niveau 2</t>
  </si>
  <si>
    <t>Permet d'ensorceler 1 arme en arme arcanique. Ensorceler ne veut pas dire magique</t>
  </si>
  <si>
    <t>Actif en permanence. -1 pt de dégât aux attaques arcaniques subies</t>
  </si>
  <si>
    <t>Permet d'ensorceler 2 armes en armes arcaniques. Ensorceler ne veut pas dire magique</t>
  </si>
  <si>
    <t>Actif en permanence. -2 pt de dégât aux attaques arcaniques subies</t>
  </si>
  <si>
    <t>Protection arcanique - Niveau 1</t>
  </si>
  <si>
    <t>La cible gagne une protection arcanique qui lui permet d'ignorer le premier coup physique subit.</t>
  </si>
  <si>
    <t>Les rituels</t>
  </si>
  <si>
    <t>Ritualiste - Niveau 1</t>
  </si>
  <si>
    <t>Ritualiste - Niveau 2</t>
  </si>
  <si>
    <t>Ritualiste - Niveau 3</t>
  </si>
  <si>
    <t>+1PV +1PM</t>
  </si>
  <si>
    <t>Esquive niv 1 - Permet d'éviter 1 coup par combat</t>
  </si>
  <si>
    <t>Esquive niv 2 - Permet d'éviter 2 coups par combat</t>
  </si>
  <si>
    <t>Esquive niv 3 - Permet d'éviter 3 coups par combat</t>
  </si>
  <si>
    <t>Arnaqueur - Niveau 1</t>
  </si>
  <si>
    <t>Arnaqueur - Niveau 2</t>
  </si>
  <si>
    <t>Arnaqueur - Niveau 3</t>
  </si>
  <si>
    <t>Assomement</t>
  </si>
  <si>
    <t>Bourreau - Niveau 1</t>
  </si>
  <si>
    <t>Permet de poser 1 question à une persone après une torture de 10 minutes. La victime perd 1 PV (passe armure) et doit répondre la vérité en 1 seul mot (oui, non, un nom, un lieu,…)</t>
  </si>
  <si>
    <t>Bourreau - Niveau 2</t>
  </si>
  <si>
    <t>Bourreau - Niveau 3</t>
  </si>
  <si>
    <t>Permet de poser 2 questions à une persone après une torture de 10 minutes. La victime perd 1 PV (passe armure) et doit répondre la vérité en 1 seul mot (oui, non, un nom, un lieu,…)</t>
  </si>
  <si>
    <t>Permet de poser 3 questions à une persone après une torture de 10 minutes. La victime perd 1 PV (passe armure) et doit répondre la vérité en 1 seul mot (oui, non, un nom, un lieu,…)</t>
  </si>
  <si>
    <t>Création / Pose de piège - Niveau 1</t>
  </si>
  <si>
    <t>Création / Pose de piège - Niveau 2</t>
  </si>
  <si>
    <t>Création / Pose de piège - Niveau 3</t>
  </si>
  <si>
    <t>Crochetage mécanique - Niveau 1</t>
  </si>
  <si>
    <t>Crochetage mécanique - Niveau 2</t>
  </si>
  <si>
    <t>Crochetage mécanique - Niveau 3</t>
  </si>
  <si>
    <t>Permet de déverrouiller une serrure mécanique de niveau 1. Impossible à refermer</t>
  </si>
  <si>
    <t>Permet de déverrouiller une serrure mécanique de niveau 2. La serrure refermée perd 1 niveau.</t>
  </si>
  <si>
    <t>Permet de déverrouiller une serrure mécanique de niveau 3. La serrure refermée perd 1 niveau.</t>
  </si>
  <si>
    <t>Désamorçage mécanique - Niveau 1</t>
  </si>
  <si>
    <t>Désamorçage mécanique - Niveau 2</t>
  </si>
  <si>
    <t>Désamorçage mécanique - Niveau 3</t>
  </si>
  <si>
    <t>Permet de désamorcer un piège mécanique de niveau 1. Impossible à réamorcer.
Si le piège est de niveau supérieur, il se déclenche automatiquement dès le début de l'opération.</t>
  </si>
  <si>
    <t>Permet de désamorcer un piège mécanique de niveau 2. Le réamorçage fait perdre 1 niveau au piège. Le piège n'est pas déplaçable. Si le piège est de niveau supérieur, il se déclenche automatiquement dès le début de l'opération.</t>
  </si>
  <si>
    <t>Permet de désamorcer un piège mécanique de niveau 3. Le réamorçage fait perdre 1 niveau au piège. Le piège n'est pas déplaçable. Si le piège est de niveau supérieur, il se déclenche automatiquement dès le début de l'opération.</t>
  </si>
  <si>
    <t>Détection des pièges mécaniques - Niveau 1</t>
  </si>
  <si>
    <t>Permet de détecter un piège de niveau 1. Si le piège est de niveau supérieur, on a l'impression que l'objet est simplement fermé.</t>
  </si>
  <si>
    <t>Détection des pièges mécaniques - Niveau 2</t>
  </si>
  <si>
    <t>Détection des pièges mécaniques - Niveau 3</t>
  </si>
  <si>
    <t>Permet de détecter un piège de niveau 2. Si le piège est de niveau supérieur, on a l'impression que l'objet est simplement fermé.</t>
  </si>
  <si>
    <t>Permet de détecter un piège de niveau 3. Si le piège est de niveau supérieur, on a l'impression que l'objet est simplement fermé.</t>
  </si>
  <si>
    <t>Faussaire / Identification - Niveau 1</t>
  </si>
  <si>
    <t>Faussaire / Identification - Niveau 2</t>
  </si>
  <si>
    <t>Faussaire / Identification - Niveau 3</t>
  </si>
  <si>
    <t>Mimétisme - Niveau 1</t>
  </si>
  <si>
    <t>Mimétisme - Niveau 2</t>
  </si>
  <si>
    <t>Mimétisme - Niveau 3</t>
  </si>
  <si>
    <t>Résistance à l'assomement</t>
  </si>
  <si>
    <t>Permet au joueur de résister à l’assommement.  Le joueur annonce « résiste » lors d’une tentative d’assommement.</t>
  </si>
  <si>
    <t>Résistance à la torture - Niveau 1</t>
  </si>
  <si>
    <t>Permet de mentir, de ne pas répondre à 1 question et de ne pas perdre de PV durant une séance de torture de niveau 1</t>
  </si>
  <si>
    <t>Résistance à la torture - Niveau 2</t>
  </si>
  <si>
    <t>Permet de mentir, de ne pas répondre à 2 question et de ne pas perdre de PV durant une séance de torture de niveau 2 ou moins</t>
  </si>
  <si>
    <t>Vol - Niveau 1</t>
  </si>
  <si>
    <t>Vous possédez 3 colçons que vous devez attaché à l'objet désiré et prévenir un orga qui se chargera de récupérer le du. A vos risques et périls.</t>
  </si>
  <si>
    <t>Vol - Niveau 2</t>
  </si>
  <si>
    <t>Vol - Niveau 3</t>
  </si>
  <si>
    <t>Vous possédez 6 colçons que vous devez attaché à l'objet désiré et prévenir un orga qui se chargera de récupérer le du. A vos risques et périls.</t>
  </si>
  <si>
    <t>Vous possédez 9 colçons que vous devez attaché à l'objet désiré et prévenir un orga qui se chargera de récupérer le du. A vos risques et périls.</t>
  </si>
  <si>
    <t>Points de récolte :</t>
  </si>
  <si>
    <t>+1 pt de récolte</t>
  </si>
  <si>
    <t>+5 % de chance d'apprentissage</t>
  </si>
  <si>
    <t>Lire et écrire</t>
  </si>
  <si>
    <t>Permet de… lire et écrire</t>
  </si>
  <si>
    <t>Compétence de filou</t>
  </si>
  <si>
    <t>Compétences civil</t>
  </si>
  <si>
    <t>Compétences artisanales</t>
  </si>
  <si>
    <t>Chasse et pêche - Niveau 1</t>
  </si>
  <si>
    <t>Permet de récolter des peaux, du cuirs, de la nourriture, etc. 4 points de récolte par jour</t>
  </si>
  <si>
    <t>Chasse et pêche - Niveau 2</t>
  </si>
  <si>
    <t>Chasse et pêche - Niveau 3</t>
  </si>
  <si>
    <t>Permet de récolter des peaux, du cuirs, de la nourriture, etc. 8 points de récolte par jour</t>
  </si>
  <si>
    <t>Permet de récolter des peaux, du cuirs, de la nourriture, etc. 12 points de récolte par jour</t>
  </si>
  <si>
    <t>Cueilleur et bûcheron - Niveau 1</t>
  </si>
  <si>
    <t>Cueilleur et bûcheron - Niveau 2</t>
  </si>
  <si>
    <t>Cueilleur et bûcheron - Niveau 3</t>
  </si>
  <si>
    <t>Permet de récolter des essences d'arbres et des plantes. 4 points de récolte par jour</t>
  </si>
  <si>
    <t>Permet de récolter des essences d'arbres et des plantes. 8 points de récolte par jour</t>
  </si>
  <si>
    <t>Mineur - Niveau 1</t>
  </si>
  <si>
    <t>Permet de récolter des gemmes et des minerais. 4 points de récolte par jour</t>
  </si>
  <si>
    <t>Mineur - Niveau 2</t>
  </si>
  <si>
    <t>Mineur - Niveau 3</t>
  </si>
  <si>
    <t>Alchimie - Niveau 1</t>
  </si>
  <si>
    <t>Alchimie - Niveau 2</t>
  </si>
  <si>
    <t>Alchimie - Niveau 3</t>
  </si>
  <si>
    <t>Artisant fins - Niveau 1</t>
  </si>
  <si>
    <t>Permet d'accéder à la liste des recettes d'artisanat fins de niveau 1 et de pouvoir produire des matériaux de précisions.</t>
  </si>
  <si>
    <t>Permet d'accéder à la liste des recettes d'alchimie de niveau 1 et de pouvoir réaliser des potions et composants particuliers. (bougies, encres, …)</t>
  </si>
  <si>
    <t>Permet d'accéder à la liste des recettes d'alchimie de niveau 3 et de pouvoir réaliser des potions et composants particuliers. (bougies, encres, …)</t>
  </si>
  <si>
    <t>Permet d'accéder à la liste des recettes d'alchimie de niveau 2 et de pouvoir réaliser des potions et composants particuliers. (bougies, encres, …)</t>
  </si>
  <si>
    <t>Artisant fins - Niveau 2</t>
  </si>
  <si>
    <t>Artisant fins - Niveau 3</t>
  </si>
  <si>
    <t>Permet d'accéder à la liste des recettes d'artisanat fins de niveau 2 et de pouvoir produire des matériaux de précisions.</t>
  </si>
  <si>
    <t>Permet d'accéder à la liste des recettes d'artisanat fins de niveau 3 et de pouvoir produire des matériaux de précisions.</t>
  </si>
  <si>
    <t>Forgeron - Niveau 1</t>
  </si>
  <si>
    <t>Permet d'accéder à la liste des recettes de forgeron de niveau 1 et de pouvoir produire des armes, des armures lourdes et autre matériel lié au minerai.</t>
  </si>
  <si>
    <t>Forgeron - Niveau 2</t>
  </si>
  <si>
    <t>Forgeron - Niveau 3</t>
  </si>
  <si>
    <t>Permet d'accéder à la liste des recettes de forgeron de niveau 2 et de pouvoir produire des armes, des armures lourdes et autre matériel lié au minerai.</t>
  </si>
  <si>
    <t>Permet d'accéder à la liste des recettes de forgeron de niveau 3 et de pouvoir produire des armes, des armures lourdes et autre matériel lié au minerai.</t>
  </si>
  <si>
    <t>Artisants bruts - Niveau 1</t>
  </si>
  <si>
    <t>Artisants bruts - Niveau 2</t>
  </si>
  <si>
    <t>Artisants bruts - Niveau 3</t>
  </si>
  <si>
    <t>Permet d'accéder à la liste des recettes d'artisants bruts de niveau 1 et de pouvoir produire des armes, des armures lourdes et autre matériel lié au bois.</t>
  </si>
  <si>
    <t>Permet d'accéder à la liste des recettes d'artisants bruts de niveau 2 et de pouvoir produire des armes, des armures lourdes et autre matériel lié au bois.</t>
  </si>
  <si>
    <t>Permet d'accéder à la liste des recettes d'artisants bruts de niveau 3 et de pouvoir produire des armes, des armures lourdes et autre matériel lié au bois.</t>
  </si>
  <si>
    <t>Barde - Niveau 1</t>
  </si>
  <si>
    <t>Permet, grâce à un instrument, de jouer de la musique avec des effets positifs ou négatifs sur les personnes visées - Accès au chants niveau 1</t>
  </si>
  <si>
    <t>Barde - Niveau 2</t>
  </si>
  <si>
    <t>Barde - Niveau 3</t>
  </si>
  <si>
    <t>Permet, grâce à un instrument, de jouer de la musique avec des effets positifs ou négatifs sur les personnes visées - Accès au chants niveau 2</t>
  </si>
  <si>
    <t>Permet, grâce à un instrument, de jouer de la musique avec des effets positifs ou négatifs sur les personnes visées - Accès au chants niveau 3</t>
  </si>
  <si>
    <t>Compétences de médecine</t>
  </si>
  <si>
    <t>Premier soin - Niveau 1</t>
  </si>
  <si>
    <t>Premier soin - Niveau 2</t>
  </si>
  <si>
    <t>Premier soin - Niveau 3</t>
  </si>
  <si>
    <t>Permet de stabiliser 1 personne par combat, grâce à un bandage, qui est dans le coma (0PV) et de le remettre à 1PV. Le premier soin dure 3 minutes sans interruotion</t>
  </si>
  <si>
    <t>Permet de stabiliser 2 personne par combat, grâce à un bandage, qui est dans le coma (0PV) et de le remettre à 1PV. Le premier soin dure 3 minutes sans interruotion</t>
  </si>
  <si>
    <t>Permet de stabiliser 3 personne par combat, grâce à un bandage, qui est dans le coma (0PV) et de le remettre à 1PV. Le premier soin dure 3 minutes sans interruotion</t>
  </si>
  <si>
    <t>Médecin - Niveau 1</t>
  </si>
  <si>
    <t>Permet de diagnostiquer les maladies de niveau 1 qu'il connait et de fournir une prescription. Permet aussi de soigner des blessures à raison de 1PV pour 10 minutes + 1PV toutes les 5 minutes suivantes.</t>
  </si>
  <si>
    <t>Permet de diagnostiquer les maladies de niveau 2 ou moins qu'il connait et de fournir une prescription. Permet aussi de soigner des blessures à raison de 1PV pour 10 minutes + 1PV toutes les 4 minutes suivantes.</t>
  </si>
  <si>
    <t>Médecin - Niveau 2</t>
  </si>
  <si>
    <t>Médecin - Niveau 3</t>
  </si>
  <si>
    <t>Permet de diagnostiquer les maladies de niveau 3 ou moins qu'il connait et de fournir une prescription. Permet aussi de soigner des blessures à raison de 1PV pour 10 minutes + 1PV toutes les 3 minutes suivantes.</t>
  </si>
  <si>
    <t>Massage - Niveau 1</t>
  </si>
  <si>
    <t>Permet de rendre des ponts de Mana en prodiguant un massage à raison de 1PM pour 10 minutes + 1PM toutes les 5 minutes suivantes</t>
  </si>
  <si>
    <t>Massage - Niveau 2</t>
  </si>
  <si>
    <t>Massage - Niveau 3</t>
  </si>
  <si>
    <t>Permet de rendre des ponts de Mana en prodiguant un massage à raison de 1PM pour 10 minutes + 1PM toutes les 4 minutes suivantes</t>
  </si>
  <si>
    <t>Permet de rendre des ponts de Mana en prodiguant un massage à raison de 1PM pour 10 minutes + 1PM toutes les 3 minutes suivantes</t>
  </si>
  <si>
    <t>Acupuncteur - Niveau 1</t>
  </si>
  <si>
    <t>Chirurgien - Niveau 1</t>
  </si>
  <si>
    <t>Psychiatre - Niveau 1</t>
  </si>
  <si>
    <t>Compétences de marchand</t>
  </si>
  <si>
    <t>Marchandage - Niveau 1</t>
  </si>
  <si>
    <t>Marchandage - Niveau 2</t>
  </si>
  <si>
    <t>Marchandage - Niveau 3</t>
  </si>
  <si>
    <t>Identification de document - Niveau 1</t>
  </si>
  <si>
    <t>Identification de document - Niveau 2</t>
  </si>
  <si>
    <t>Identification de document - Niveau 3</t>
  </si>
  <si>
    <t xml:space="preserve">Permet de récolter des essences d'arbres et des plantes. 12 points de récolte par jour </t>
  </si>
  <si>
    <t>XP restant</t>
  </si>
  <si>
    <t>Points de vie</t>
  </si>
  <si>
    <t>Points de mana</t>
  </si>
  <si>
    <t>Points d'armure</t>
  </si>
  <si>
    <t>Nom personnage :</t>
  </si>
  <si>
    <t>Points d'attaque :</t>
  </si>
  <si>
    <t>Fiche de Personnage</t>
  </si>
  <si>
    <t>Suivi des Points de Vie</t>
  </si>
  <si>
    <t>Suivi des Points de Mana</t>
  </si>
  <si>
    <t>Vendredi</t>
  </si>
  <si>
    <t>Samedi</t>
  </si>
  <si>
    <t>Dimanche</t>
  </si>
  <si>
    <t>Recettes connues par le personnage :</t>
  </si>
  <si>
    <t>Permer d'effectuer des rituels simples</t>
  </si>
  <si>
    <t>Permer d'effectuer des rituels de niveau intermédiaires</t>
  </si>
  <si>
    <t>Permer d'effectuer des rituels…</t>
  </si>
  <si>
    <t>Arbres de compétences</t>
  </si>
  <si>
    <t>Compétences</t>
  </si>
  <si>
    <t>Bonus divers</t>
  </si>
  <si>
    <t>x</t>
  </si>
  <si>
    <t>Valid</t>
  </si>
  <si>
    <t>Tables des récoltes</t>
  </si>
  <si>
    <t>Personnage - Objets</t>
  </si>
  <si>
    <t>Note :</t>
  </si>
  <si>
    <t>Permet d'assomer une cible en passant dans son dos discrètement et annoncer en mettant sa main sur l'épaule : "Assomement". La cible est alors évanouie pour 2 minutes (Résistance automatique si la cible porte une camaille, un casque en métal ou équivalent)</t>
  </si>
  <si>
    <t>Permet de récolter des gemmes et des minerais. 8 points de récolte par jour</t>
  </si>
  <si>
    <t>Permet de récolter des gemmes et des minerais. 12 points de récolte par jour</t>
  </si>
  <si>
    <r>
      <t xml:space="preserve">Permet de tirer des seringues (nocives ou bénéfique) 1x par jour : </t>
    </r>
    <r>
      <rPr>
        <sz val="11"/>
        <color theme="1"/>
        <rFont val="BankGothic Lt BT"/>
        <family val="2"/>
      </rPr>
      <t>O / O / O</t>
    </r>
  </si>
  <si>
    <r>
      <t xml:space="preserve">Permet de tirer des seringues (nocives ou bénéfique) 2x par jour </t>
    </r>
    <r>
      <rPr>
        <sz val="11"/>
        <color theme="1"/>
        <rFont val="BankGothic Lt BT"/>
        <family val="2"/>
      </rPr>
      <t>OO/OO/OO</t>
    </r>
  </si>
  <si>
    <r>
      <t xml:space="preserve">Permet de tirer des seringues (nocives ou bénéfique) 3x par jour </t>
    </r>
    <r>
      <rPr>
        <sz val="11"/>
        <color theme="1"/>
        <rFont val="BankGothic Lt BT"/>
        <family val="2"/>
      </rPr>
      <t>OOO/OOO/OOO</t>
    </r>
  </si>
  <si>
    <r>
      <t xml:space="preserve">Permet d'endommager une armure ou un bouclier suivant l'impact et la qualité de l'armure/bouclier - 1x par jour   </t>
    </r>
    <r>
      <rPr>
        <sz val="11"/>
        <color theme="1"/>
        <rFont val="BankGothic Lt BT"/>
        <family val="2"/>
      </rPr>
      <t>O / O / O</t>
    </r>
  </si>
  <si>
    <r>
      <t xml:space="preserve">Permet d'endommager une armure ou un bouclier suivant l'impact et la qualité de l'armure/bouclier - 2x par jour  </t>
    </r>
    <r>
      <rPr>
        <sz val="11"/>
        <color theme="1"/>
        <rFont val="BankGothic Lt BT"/>
        <family val="2"/>
      </rPr>
      <t>OO/OO/OO</t>
    </r>
  </si>
  <si>
    <r>
      <t xml:space="preserve">Permet d'endommager une armure ou un bouclier suivant l'impact et la qualité de l'armure/bouclier - 4x par jour  </t>
    </r>
    <r>
      <rPr>
        <sz val="11"/>
        <color theme="1"/>
        <rFont val="BankGothic Lt BT"/>
        <family val="2"/>
      </rPr>
      <t>OOOO/OOOO/OOOO</t>
    </r>
  </si>
  <si>
    <t>Permet de lancer des grenades - 2 dégats aux 3 personnes les plus proches de l'impact</t>
  </si>
  <si>
    <t>Permet de lancer des grenades - 3 dégats aux 4 personnes les plus proches de l'impact</t>
  </si>
  <si>
    <t>Pagie :</t>
  </si>
  <si>
    <t>Coût XP</t>
  </si>
  <si>
    <r>
      <t xml:space="preserve">Peut détruire une arme, un bouclier ou une armure non magique de niveau inférieur à l'arme qui porte le coup - 2x par jour </t>
    </r>
    <r>
      <rPr>
        <sz val="11"/>
        <color theme="1"/>
        <rFont val="BankGothic Lt BT"/>
        <family val="2"/>
      </rPr>
      <t>OO/OO/OO</t>
    </r>
  </si>
  <si>
    <r>
      <t xml:space="preserve">Peut détruire une arme, un bouclier ou une armure non magique de niveau inférieur à l'arme qui porte le coup - 3x par jour </t>
    </r>
    <r>
      <rPr>
        <sz val="11"/>
        <color theme="1"/>
        <rFont val="BankGothic Lt BT"/>
        <family val="2"/>
      </rPr>
      <t>OOO/OOO/OOO</t>
    </r>
  </si>
  <si>
    <r>
      <t>Peut détecter un objet magique de niveau 1, 1 fois par jour (</t>
    </r>
    <r>
      <rPr>
        <sz val="11"/>
        <color theme="1"/>
        <rFont val="BankGothic Lt BT"/>
        <family val="2"/>
      </rPr>
      <t xml:space="preserve">O / O / O </t>
    </r>
    <r>
      <rPr>
        <sz val="11"/>
        <color theme="1"/>
        <rFont val="Calibri"/>
        <family val="2"/>
        <scheme val="minor"/>
      </rPr>
      <t>)
Permet également de savoir quel sort enchante ou ensorcèle l'objet.</t>
    </r>
  </si>
  <si>
    <r>
      <t>Peut détecter un objet magique de niveau 2 ou inférieur, 2 fois par jour (</t>
    </r>
    <r>
      <rPr>
        <sz val="11"/>
        <color theme="1"/>
        <rFont val="BankGothic Lt BT"/>
        <family val="2"/>
      </rPr>
      <t>OO/OO/OO</t>
    </r>
    <r>
      <rPr>
        <sz val="11"/>
        <color theme="1"/>
        <rFont val="Calibri"/>
        <family val="2"/>
        <scheme val="minor"/>
      </rPr>
      <t>)
Permet également de savoir quel sort enchante ou ensorcèle l'objet.</t>
    </r>
  </si>
  <si>
    <r>
      <t>Peut détecter un objet magique de niveau 3 ou inférieur, 3 fois par jour (</t>
    </r>
    <r>
      <rPr>
        <sz val="11"/>
        <color theme="1"/>
        <rFont val="BankGothic Lt BT"/>
        <family val="2"/>
      </rPr>
      <t>OOO/OOO/OOO</t>
    </r>
    <r>
      <rPr>
        <sz val="11"/>
        <color theme="1"/>
        <rFont val="Calibri"/>
        <family val="2"/>
        <scheme val="minor"/>
      </rPr>
      <t>) Permet également de savoir quel sort enchante ou ensorcèle l'objet.</t>
    </r>
  </si>
  <si>
    <t>Description succincte - Pour plus de détail voir Table ORGA)</t>
  </si>
  <si>
    <r>
      <t xml:space="preserve">Après négociation, l'arnaqueur peut augmenter le prix d'un objet de 20% - 1 fois par live </t>
    </r>
    <r>
      <rPr>
        <sz val="11"/>
        <color theme="1"/>
        <rFont val="BankGothic Lt BT"/>
        <family val="2"/>
      </rPr>
      <t>O</t>
    </r>
  </si>
  <si>
    <r>
      <t xml:space="preserve">Après négociation, l'arnaqueur peut augmenter le prix d'un objet de 20% - 2 fois par live </t>
    </r>
    <r>
      <rPr>
        <sz val="11"/>
        <color theme="1"/>
        <rFont val="BankGothic Lt BT"/>
        <family val="2"/>
      </rPr>
      <t>OO</t>
    </r>
  </si>
  <si>
    <r>
      <t xml:space="preserve">Après négociation, l'arnaqueur peut augmenter le prix d'un objet de 20% - 3 fois par live </t>
    </r>
    <r>
      <rPr>
        <sz val="11"/>
        <color theme="1"/>
        <rFont val="BankGothic Lt BT"/>
        <family val="2"/>
      </rPr>
      <t>OOO</t>
    </r>
  </si>
  <si>
    <r>
      <t xml:space="preserve">Permet de créer et de placer un piège de niveau 1, 1 fois par jour (Recette) </t>
    </r>
    <r>
      <rPr>
        <sz val="11"/>
        <color theme="1"/>
        <rFont val="BankGothic Lt BT"/>
        <family val="2"/>
      </rPr>
      <t>O / O / O</t>
    </r>
  </si>
  <si>
    <r>
      <t xml:space="preserve">Permet de créer et de placer un piège de niveau 2, 2 fois par jour (Recette) </t>
    </r>
    <r>
      <rPr>
        <sz val="11"/>
        <color theme="1"/>
        <rFont val="BankGothic Lt BT"/>
        <family val="2"/>
      </rPr>
      <t>OO/OO/OO</t>
    </r>
  </si>
  <si>
    <r>
      <t xml:space="preserve">Permet de créer et de placer un piège de niveau 3, 3 fois par jours (Recette) </t>
    </r>
    <r>
      <rPr>
        <sz val="11"/>
        <color theme="1"/>
        <rFont val="BankGothic Lt BT"/>
        <family val="2"/>
      </rPr>
      <t>OOO/OOO/OOO</t>
    </r>
  </si>
  <si>
    <r>
      <t xml:space="preserve">Permet d'avoir accès à du matériel de faux en écriture (répliques de cachets, certificats, document officiel,… sauf la monnaie) - VOIR TABLE ORGA - 1 faux document par jour </t>
    </r>
    <r>
      <rPr>
        <sz val="11"/>
        <color theme="1"/>
        <rFont val="BankGothic Lt BT"/>
        <family val="2"/>
      </rPr>
      <t>O/O/O</t>
    </r>
  </si>
  <si>
    <r>
      <t xml:space="preserve">Permet d'avoir accès à du matériel de faux en écriture (répliques de cachets, certificats, document officiel,… sauf la monnaie) - VOIR TABLE ORGA - 2 faux document par jour </t>
    </r>
    <r>
      <rPr>
        <sz val="11"/>
        <color theme="1"/>
        <rFont val="BankGothic Lt BT"/>
        <family val="2"/>
      </rPr>
      <t>OO/OO/OO</t>
    </r>
  </si>
  <si>
    <r>
      <t xml:space="preserve">Permet d'avoir accès à du matériel de faux en écriture (répliques de cachets, certificats, document officiel,… sauf la monnaie) - VOIR TABLE ORGA - 3 faux document par jour </t>
    </r>
    <r>
      <rPr>
        <sz val="11"/>
        <color theme="1"/>
        <rFont val="BankGothic Lt BT"/>
        <family val="2"/>
      </rPr>
      <t>OOO/OOO/OOO</t>
    </r>
  </si>
  <si>
    <r>
      <t xml:space="preserve">Permet de changer de "classe social" en vous faisant passer pour une autre personne - 1 fois par live (paysan, noble, etc.) </t>
    </r>
    <r>
      <rPr>
        <sz val="11"/>
        <color theme="1"/>
        <rFont val="BankGothic Lt BT"/>
        <family val="2"/>
      </rPr>
      <t>O</t>
    </r>
  </si>
  <si>
    <r>
      <t xml:space="preserve">Permet de changer aussi de "classe" - 2 fois par live (mage, guerrier, etc.) </t>
    </r>
    <r>
      <rPr>
        <sz val="11"/>
        <color theme="1"/>
        <rFont val="BankGothic Lt BT"/>
        <family val="2"/>
      </rPr>
      <t>OO</t>
    </r>
  </si>
  <si>
    <r>
      <t xml:space="preserve">Permet de changer aussi de "race" - 3 fois par live (humain, elfe, etc.) </t>
    </r>
    <r>
      <rPr>
        <sz val="11"/>
        <color theme="1"/>
        <rFont val="BankGothic Lt BT"/>
        <family val="2"/>
      </rPr>
      <t>OOO</t>
    </r>
  </si>
  <si>
    <r>
      <t xml:space="preserve">Permet de rendre 5 PM via des manipulations 1 fois par jour (séance de 10 minutes) </t>
    </r>
    <r>
      <rPr>
        <sz val="11"/>
        <color theme="1"/>
        <rFont val="BankGothic Lt BT"/>
        <family val="2"/>
      </rPr>
      <t>O/O/O</t>
    </r>
  </si>
  <si>
    <r>
      <t xml:space="preserve">Permet de réaliser des actes chirurgicaux connus de niveau 1. Permet également de faire récupérer 5 PV à une personne 1 fois par jour. </t>
    </r>
    <r>
      <rPr>
        <sz val="11"/>
        <color theme="1"/>
        <rFont val="BankGothic Lt BT"/>
        <family val="2"/>
      </rPr>
      <t>O / O / O</t>
    </r>
  </si>
  <si>
    <r>
      <t xml:space="preserve">Permet de soigner des maladies psychologiques connues de niveau 1. Permet après analyse de savoir si une personne ment ou non 1 fois par live. </t>
    </r>
    <r>
      <rPr>
        <sz val="11"/>
        <color theme="1"/>
        <rFont val="BankGothic Lt BT"/>
        <family val="2"/>
      </rPr>
      <t>O</t>
    </r>
  </si>
  <si>
    <r>
      <t xml:space="preserve">Après négociation, le marchand peut diminuer de 20% le prix d'un objet ou de maximum 250Po par cartes. - 1 fois par live </t>
    </r>
    <r>
      <rPr>
        <sz val="11"/>
        <color theme="1"/>
        <rFont val="BankGothic Lt BT"/>
        <family val="2"/>
      </rPr>
      <t>O</t>
    </r>
  </si>
  <si>
    <r>
      <t xml:space="preserve">Après négociation, le marchand peut diminuer de 20% le prix d'un objet ou de maximum 250Po par cartes. - 2 fois par live </t>
    </r>
    <r>
      <rPr>
        <sz val="11"/>
        <color theme="1"/>
        <rFont val="BankGothic Lt BT"/>
        <family val="2"/>
      </rPr>
      <t>OO</t>
    </r>
  </si>
  <si>
    <r>
      <t xml:space="preserve">Après négociation, le marchand peut diminuer de 20% le prix d'un objet ou de maximum 250Po par cartes. - 3 fois par live </t>
    </r>
    <r>
      <rPr>
        <sz val="11"/>
        <color theme="1"/>
        <rFont val="BankGothic Lt BT"/>
        <family val="2"/>
      </rPr>
      <t>OOO</t>
    </r>
  </si>
  <si>
    <r>
      <t xml:space="preserve">Permet d'identifier la véracité d'un document - 1 fois par live </t>
    </r>
    <r>
      <rPr>
        <sz val="11"/>
        <color theme="1"/>
        <rFont val="BankGothic Lt BT"/>
        <family val="2"/>
      </rPr>
      <t>O</t>
    </r>
  </si>
  <si>
    <r>
      <t xml:space="preserve">Permet d'identifier la véracité d'un document - 2 fois par live </t>
    </r>
    <r>
      <rPr>
        <sz val="11"/>
        <color theme="1"/>
        <rFont val="BankGothic Lt BT"/>
        <family val="2"/>
      </rPr>
      <t>OO</t>
    </r>
  </si>
  <si>
    <r>
      <t xml:space="preserve">Permet d'identifier la véracité d'un document - 3 fois par live </t>
    </r>
    <r>
      <rPr>
        <sz val="11"/>
        <color theme="1"/>
        <rFont val="BankGothic Lt BT"/>
        <family val="2"/>
      </rPr>
      <t>OOO</t>
    </r>
  </si>
  <si>
    <r>
      <t xml:space="preserve">Peut détruire une arme, un bouclier ou une armure non magique de niveau inférieur à l'arme qui porte le coup - 4x par jour </t>
    </r>
    <r>
      <rPr>
        <sz val="11"/>
        <color theme="1"/>
        <rFont val="BankGothic Lt BT"/>
        <family val="2"/>
      </rPr>
      <t>OOOO/OOOO/OOOO</t>
    </r>
    <r>
      <rPr>
        <sz val="11"/>
        <color theme="1"/>
        <rFont val="Calibri"/>
        <family val="2"/>
        <scheme val="minor"/>
      </rPr>
      <t xml:space="preserve"> </t>
    </r>
  </si>
  <si>
    <t>Archiviste - Niveau 1 - Feu</t>
  </si>
  <si>
    <t>Archiviste - Niveau 2 - Feu</t>
  </si>
  <si>
    <t>Archiviste - Niveau 3 - Feu</t>
  </si>
  <si>
    <t>Aura magique - Feu</t>
  </si>
  <si>
    <t>Communication avec les esprits - Niveau 1 - Feu</t>
  </si>
  <si>
    <t>Communication avec les esprits - Niveau 2 - Feu</t>
  </si>
  <si>
    <t>Communication avec les esprits - Niveau 3 - Feu</t>
  </si>
  <si>
    <t>Détection de la magie - Niveau 1 - Feu</t>
  </si>
  <si>
    <t>Détection de la magie - Niveau 2 - Feu</t>
  </si>
  <si>
    <t>Détection de la magie - Niveau 3 - Feu</t>
  </si>
  <si>
    <t>Dissipation d'enchantement - Niveau 1 - Feu</t>
  </si>
  <si>
    <t>Dissipation d'enchantement - Niveau 2 - Feu</t>
  </si>
  <si>
    <t>Dissipation d'enchantement - Niveau 3 - Feu</t>
  </si>
  <si>
    <t>Enchantement d'objet - Niveau 1 - Feu</t>
  </si>
  <si>
    <t>Enchantement d'objet - Niveau 2 - Feu</t>
  </si>
  <si>
    <t>Enchantement d'objet - Niveau 3 - Feu</t>
  </si>
  <si>
    <t>Guérison - Niveau 1 - Feu</t>
  </si>
  <si>
    <t>Guérison - Niveau 2 - Feu</t>
  </si>
  <si>
    <t>Guérison - Niveau 3 - Feu</t>
  </si>
  <si>
    <t>Serrure magique - Niveau 1 - Feu</t>
  </si>
  <si>
    <t>Serrure magique - Niveau 2 - Feu</t>
  </si>
  <si>
    <t>Toucher apaisant - Feu</t>
  </si>
  <si>
    <t>Archiviste - Niveau 1 - Eau</t>
  </si>
  <si>
    <t>Archiviste - Niveau 2 - Eau</t>
  </si>
  <si>
    <t>Archiviste - Niveau 3 - Eau</t>
  </si>
  <si>
    <t>Aura magique - Eau</t>
  </si>
  <si>
    <t>Communication avec les esprits - Niveau 1 - Eau</t>
  </si>
  <si>
    <t>Communication avec les esprits - Niveau 2 - Eau</t>
  </si>
  <si>
    <t>Communication avec les esprits - Niveau 3 - Eau</t>
  </si>
  <si>
    <t>Détection de la magie - Niveau 1 - Eau</t>
  </si>
  <si>
    <t>Détection de la magie - Niveau 2 - Eau</t>
  </si>
  <si>
    <t>Détection de la magie - Niveau 3 - Eau</t>
  </si>
  <si>
    <t>Dissipation d'enchantement - Niveau 1 - Eau</t>
  </si>
  <si>
    <t>Dissipation d'enchantement - Niveau 2 - Eau</t>
  </si>
  <si>
    <t>Dissipation d'enchantement - Niveau 3 - Eau</t>
  </si>
  <si>
    <t>Enchantement d'objet - Niveau 1 - Eau</t>
  </si>
  <si>
    <t>Enchantement d'objet - Niveau 2 - Eau</t>
  </si>
  <si>
    <t>Enchantement d'objet - Niveau 3 - Eau</t>
  </si>
  <si>
    <t>Guérison - Niveau 1 - Eau</t>
  </si>
  <si>
    <t>Guérison - Niveau 2 - Eau</t>
  </si>
  <si>
    <t>Guérison - Niveau 3 - Eau</t>
  </si>
  <si>
    <t>Serrure magique - Niveau 1 - Eau</t>
  </si>
  <si>
    <t>Serrure magique - Niveau 2 - Eau</t>
  </si>
  <si>
    <t>Toucher apaisant - Eau</t>
  </si>
  <si>
    <t>Archiviste - Niveau 1 - Air</t>
  </si>
  <si>
    <t>Archiviste - Niveau 2 - Air</t>
  </si>
  <si>
    <t>Archiviste - Niveau 3 - Air</t>
  </si>
  <si>
    <t>Aura magique - Air</t>
  </si>
  <si>
    <t>Communication avec les esprits - Niveau 1 - Air</t>
  </si>
  <si>
    <t>Communication avec les esprits - Niveau 2 - Air</t>
  </si>
  <si>
    <t>Communication avec les esprits - Niveau 3 - Air</t>
  </si>
  <si>
    <t>Détection de la magie - Niveau 1 - Air</t>
  </si>
  <si>
    <t>Détection de la magie - Niveau 2 - Air</t>
  </si>
  <si>
    <t>Détection de la magie - Niveau 3 - Air</t>
  </si>
  <si>
    <t>Dissipation d'enchantement - Niveau 1 - Air</t>
  </si>
  <si>
    <t>Dissipation d'enchantement - Niveau 2 - Air</t>
  </si>
  <si>
    <t>Dissipation d'enchantement - Niveau 3 - Air</t>
  </si>
  <si>
    <t>Enchantement d'objet - Niveau 1 - Air</t>
  </si>
  <si>
    <t>Enchantement d'objet - Niveau 2 - Air</t>
  </si>
  <si>
    <t>Enchantement d'objet - Niveau 3 - Air</t>
  </si>
  <si>
    <t>Guérison - Niveau 1 - Air</t>
  </si>
  <si>
    <t>Guérison - Niveau 2 - Air</t>
  </si>
  <si>
    <t>Guérison - Niveau 3 - Air</t>
  </si>
  <si>
    <t>Serrure magique - Niveau 1 - Air</t>
  </si>
  <si>
    <t>Serrure magique - Niveau 2 - Air</t>
  </si>
  <si>
    <t>Toucher apaisant - Air</t>
  </si>
  <si>
    <t>Archiviste - Niveau 1 - Terre</t>
  </si>
  <si>
    <t>Archiviste - Niveau 2 - Terre</t>
  </si>
  <si>
    <t>Archiviste - Niveau 3 - Terre</t>
  </si>
  <si>
    <t>Aura magique - Terre</t>
  </si>
  <si>
    <t>Communication avec les esprits - Niveau 1 - Terre</t>
  </si>
  <si>
    <t>Communication avec les esprits - Niveau 2 - Terre</t>
  </si>
  <si>
    <t>Communication avec les esprits - Niveau 3 - Terre</t>
  </si>
  <si>
    <t>Détection de la magie - Niveau 1 - Terre</t>
  </si>
  <si>
    <t>Détection de la magie - Niveau 2 - Terre</t>
  </si>
  <si>
    <t>Détection de la magie - Niveau 3 - Terre</t>
  </si>
  <si>
    <t>Dissipation d'enchantement - Niveau 1 - Terre</t>
  </si>
  <si>
    <t>Dissipation d'enchantement - Niveau 2 - Terre</t>
  </si>
  <si>
    <t>Dissipation d'enchantement - Niveau 3 - Terre</t>
  </si>
  <si>
    <t>Enchantement d'objet - Niveau 1 - Terre</t>
  </si>
  <si>
    <t>Enchantement d'objet - Niveau 2 - Terre</t>
  </si>
  <si>
    <t>Enchantement d'objet - Niveau 3 - Terre</t>
  </si>
  <si>
    <t>Guérison - Niveau 1 - Terre</t>
  </si>
  <si>
    <t>Guérison - Niveau 2 - Terre</t>
  </si>
  <si>
    <t>Guérison - Niveau 3 - Terre</t>
  </si>
  <si>
    <t>Serrure magique - Niveau 1 - Terre</t>
  </si>
  <si>
    <t>Serrure magique - Niveau 2 - Terre</t>
  </si>
  <si>
    <t>Toucher apaisant - Terre</t>
  </si>
  <si>
    <t>Archiviste - Niveau 1 - Arcanes</t>
  </si>
  <si>
    <t>Archiviste - Niveau 2 - Arcanes</t>
  </si>
  <si>
    <t>Archiviste - Niveau 3 - Arcanes</t>
  </si>
  <si>
    <t>Aura magique - Arcanes</t>
  </si>
  <si>
    <t>Communication avec les esprits - Niveau 1 - Arcanes</t>
  </si>
  <si>
    <t>Communication avec les esprits - Niveau 2 - Arcanes</t>
  </si>
  <si>
    <t>Communication avec les esprits - Niveau 3 - Arcanes</t>
  </si>
  <si>
    <t>Détection de la magie - Niveau 1 - Arcanes</t>
  </si>
  <si>
    <t>Détection de la magie - Niveau 2 - Arcanes</t>
  </si>
  <si>
    <t>Détection de la magie - Niveau 3 - Arcanes</t>
  </si>
  <si>
    <t>Dissipation d'enchantement - Niveau 1 - Arcanes</t>
  </si>
  <si>
    <t>Dissipation d'enchantement - Niveau 2 - Arcanes</t>
  </si>
  <si>
    <t>Dissipation d'enchantement - Niveau 3 - Arcanes</t>
  </si>
  <si>
    <t>Enchantement d'objet - Niveau 1 - Arcanes</t>
  </si>
  <si>
    <t>Enchantement d'objet - Niveau 2 - Arcanes</t>
  </si>
  <si>
    <t>Enchantement d'objet - Niveau 3 - Arcanes</t>
  </si>
  <si>
    <t>Guérison - Niveau 1 - Arcanes</t>
  </si>
  <si>
    <t>Guérison - Niveau 2 - Arcanes</t>
  </si>
  <si>
    <t>Guérison - Niveau 3 - Arcanes</t>
  </si>
  <si>
    <t>Serrure magique - Niveau 1 - Arcanes</t>
  </si>
  <si>
    <t>Serrure magique - Niveau 2 - Arcanes</t>
  </si>
  <si>
    <t>Toucher apaisant - Arcanes</t>
  </si>
  <si>
    <t>Peau Verte</t>
  </si>
  <si>
    <t>Cases à remplir</t>
  </si>
  <si>
    <t>Fichier</t>
  </si>
  <si>
    <t>vierge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</si>
</sst>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sz val="11"/>
      <color rgb="FF006100"/>
      <name val="Calibri"/>
      <family val="2"/>
      <scheme val="minor"/>
    </font>
    <font>
      <sz val="11"/>
      <color rgb="FF9C5700"/>
      <name val="Calibri"/>
      <family val="2"/>
      <scheme val="minor"/>
    </font>
    <font>
      <b/>
      <sz val="11"/>
      <color rgb="FF9C5700"/>
      <name val="Calibri"/>
      <family val="2"/>
      <scheme val="minor"/>
    </font>
    <font>
      <b/>
      <sz val="16"/>
      <color theme="0"/>
      <name val="Calibri"/>
      <family val="2"/>
      <scheme val="minor"/>
    </font>
    <font>
      <b/>
      <sz val="18"/>
      <color theme="1"/>
      <name val="Calibri"/>
      <family val="2"/>
      <scheme val="minor"/>
    </font>
    <font>
      <b/>
      <sz val="11"/>
      <color theme="0"/>
      <name val="Calibri"/>
      <family val="2"/>
      <scheme val="minor"/>
    </font>
    <font>
      <sz val="11"/>
      <color theme="0"/>
      <name val="Calibri"/>
      <family val="2"/>
      <scheme val="minor"/>
    </font>
    <font>
      <sz val="11"/>
      <color theme="1"/>
      <name val="Matura MT Script Capitals"/>
      <family val="4"/>
    </font>
    <font>
      <sz val="12"/>
      <color theme="1"/>
      <name val="Matura MT Script Capitals"/>
      <family val="4"/>
    </font>
    <font>
      <sz val="16"/>
      <color theme="1"/>
      <name val="Matura MT Script Capitals"/>
      <family val="4"/>
    </font>
    <font>
      <b/>
      <sz val="11"/>
      <color rgb="FFFF0000"/>
      <name val="Calibri"/>
      <family val="2"/>
    </font>
    <font>
      <sz val="11"/>
      <color rgb="FF000000"/>
      <name val="Calibri"/>
      <family val="2"/>
    </font>
    <font>
      <b/>
      <sz val="11"/>
      <color theme="1"/>
      <name val="Calibri"/>
      <family val="2"/>
      <scheme val="minor"/>
    </font>
    <font>
      <sz val="11"/>
      <color theme="1"/>
      <name val="BankGothic Lt BT"/>
      <family val="2"/>
    </font>
  </fonts>
  <fills count="10">
    <fill>
      <patternFill patternType="none"/>
    </fill>
    <fill>
      <patternFill patternType="gray125"/>
    </fill>
    <fill>
      <patternFill patternType="solid">
        <fgColor rgb="FFC6EFCE"/>
      </patternFill>
    </fill>
    <fill>
      <patternFill patternType="solid">
        <fgColor rgb="FFFFEB9C"/>
      </patternFill>
    </fill>
    <fill>
      <patternFill patternType="solid">
        <fgColor theme="9" tint="0.79998168889431442"/>
        <bgColor indexed="65"/>
      </patternFill>
    </fill>
    <fill>
      <patternFill patternType="solid">
        <fgColor theme="1"/>
        <bgColor indexed="64"/>
      </patternFill>
    </fill>
    <fill>
      <patternFill patternType="solid">
        <fgColor theme="0"/>
        <bgColor indexed="64"/>
      </patternFill>
    </fill>
    <fill>
      <patternFill patternType="solid">
        <fgColor theme="0"/>
      </patternFill>
    </fill>
    <fill>
      <patternFill patternType="solid">
        <fgColor theme="0"/>
        <bgColor theme="4" tint="0.79998168889431442"/>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cellStyleXfs>
  <cellXfs count="96">
    <xf numFmtId="0" fontId="0" fillId="0" borderId="0" xfId="0"/>
    <xf numFmtId="0" fontId="3" fillId="3" borderId="1" xfId="2" applyBorder="1"/>
    <xf numFmtId="0" fontId="0" fillId="0" borderId="1" xfId="0" applyBorder="1"/>
    <xf numFmtId="0" fontId="0" fillId="0" borderId="1" xfId="0" quotePrefix="1" applyBorder="1"/>
    <xf numFmtId="0" fontId="0" fillId="0" borderId="0" xfId="0" applyFill="1" applyBorder="1"/>
    <xf numFmtId="0" fontId="2" fillId="2" borderId="1" xfId="1" applyBorder="1"/>
    <xf numFmtId="0" fontId="0" fillId="0" borderId="1" xfId="0" applyBorder="1" applyAlignment="1">
      <alignment horizontal="center" vertical="center" wrapText="1"/>
    </xf>
    <xf numFmtId="0" fontId="0" fillId="0" borderId="0" xfId="0" applyAlignment="1">
      <alignment horizontal="center" vertical="center"/>
    </xf>
    <xf numFmtId="0" fontId="2" fillId="2" borderId="1" xfId="1" applyBorder="1" applyAlignment="1">
      <alignment horizontal="center" vertical="center"/>
    </xf>
    <xf numFmtId="0" fontId="1" fillId="4" borderId="1" xfId="3" applyBorder="1" applyAlignment="1">
      <alignment horizontal="center" vertical="center"/>
    </xf>
    <xf numFmtId="0" fontId="0" fillId="0" borderId="1" xfId="0" applyBorder="1" applyAlignment="1">
      <alignment horizontal="center" vertical="center"/>
    </xf>
    <xf numFmtId="0" fontId="0" fillId="4" borderId="1" xfId="3" applyFont="1" applyBorder="1" applyAlignment="1">
      <alignment horizontal="center" vertical="center"/>
    </xf>
    <xf numFmtId="0" fontId="0" fillId="0" borderId="0" xfId="0" applyAlignment="1">
      <alignment horizontal="right"/>
    </xf>
    <xf numFmtId="0" fontId="0" fillId="0" borderId="0" xfId="0" applyAlignment="1">
      <alignment horizontal="left"/>
    </xf>
    <xf numFmtId="0" fontId="0" fillId="0" borderId="1" xfId="0" applyBorder="1" applyAlignment="1">
      <alignment horizontal="center"/>
    </xf>
    <xf numFmtId="0" fontId="0" fillId="6" borderId="0" xfId="0" applyFill="1"/>
    <xf numFmtId="0" fontId="0" fillId="6" borderId="0" xfId="0" applyFill="1" applyAlignment="1">
      <alignment horizontal="left"/>
    </xf>
    <xf numFmtId="0" fontId="0" fillId="6" borderId="1" xfId="0" applyFill="1" applyBorder="1"/>
    <xf numFmtId="0" fontId="0" fillId="6" borderId="0" xfId="0" applyFill="1" applyBorder="1"/>
    <xf numFmtId="0" fontId="0" fillId="6" borderId="8" xfId="0" applyFill="1" applyBorder="1"/>
    <xf numFmtId="0" fontId="11" fillId="6" borderId="0" xfId="0" applyFont="1" applyFill="1" applyBorder="1" applyAlignment="1">
      <alignment horizontal="center"/>
    </xf>
    <xf numFmtId="0" fontId="9" fillId="6" borderId="0" xfId="0" applyFont="1" applyFill="1"/>
    <xf numFmtId="0" fontId="9" fillId="6" borderId="10" xfId="0" applyFont="1" applyFill="1" applyBorder="1"/>
    <xf numFmtId="0" fontId="0" fillId="6" borderId="11" xfId="0" applyFill="1" applyBorder="1"/>
    <xf numFmtId="0" fontId="0" fillId="6" borderId="12" xfId="0" applyFill="1" applyBorder="1"/>
    <xf numFmtId="0" fontId="0" fillId="6" borderId="13" xfId="0" applyFill="1" applyBorder="1"/>
    <xf numFmtId="0" fontId="0" fillId="6" borderId="14" xfId="0" applyFill="1" applyBorder="1"/>
    <xf numFmtId="0" fontId="0" fillId="6" borderId="9" xfId="0" applyFill="1" applyBorder="1"/>
    <xf numFmtId="0" fontId="0" fillId="6" borderId="15" xfId="0" applyFill="1" applyBorder="1"/>
    <xf numFmtId="0" fontId="0" fillId="6" borderId="0" xfId="0" applyFill="1" applyAlignment="1">
      <alignment horizontal="center" vertical="center"/>
    </xf>
    <xf numFmtId="0" fontId="8" fillId="6" borderId="0" xfId="0" applyFont="1" applyFill="1"/>
    <xf numFmtId="0" fontId="8" fillId="6" borderId="0" xfId="0" applyFont="1" applyFill="1" applyBorder="1"/>
    <xf numFmtId="0" fontId="0" fillId="5" borderId="1" xfId="0" applyFill="1" applyBorder="1" applyAlignment="1">
      <alignment horizontal="left" wrapText="1"/>
    </xf>
    <xf numFmtId="0" fontId="0" fillId="6" borderId="0" xfId="0" applyFill="1" applyAlignment="1">
      <alignment wrapText="1"/>
    </xf>
    <xf numFmtId="0" fontId="0" fillId="6" borderId="1" xfId="0" applyFill="1" applyBorder="1" applyAlignment="1">
      <alignment wrapText="1"/>
    </xf>
    <xf numFmtId="0" fontId="0" fillId="6" borderId="1" xfId="0" applyFill="1" applyBorder="1" applyAlignment="1">
      <alignment horizontal="left" wrapText="1"/>
    </xf>
    <xf numFmtId="0" fontId="0" fillId="6" borderId="0" xfId="0" applyFill="1" applyAlignment="1"/>
    <xf numFmtId="0" fontId="0" fillId="6" borderId="0" xfId="0" applyFill="1" applyAlignment="1">
      <alignment horizontal="left"/>
    </xf>
    <xf numFmtId="0" fontId="11" fillId="6" borderId="0" xfId="0" applyNumberFormat="1" applyFont="1" applyFill="1" applyBorder="1" applyAlignment="1">
      <alignment vertical="center"/>
    </xf>
    <xf numFmtId="0" fontId="11" fillId="6" borderId="11" xfId="0" applyNumberFormat="1" applyFont="1" applyFill="1" applyBorder="1" applyAlignment="1">
      <alignment vertical="center"/>
    </xf>
    <xf numFmtId="0" fontId="0" fillId="6" borderId="8" xfId="0" quotePrefix="1" applyFill="1" applyBorder="1"/>
    <xf numFmtId="0" fontId="0" fillId="6" borderId="1" xfId="0" quotePrefix="1" applyFill="1" applyBorder="1" applyAlignment="1">
      <alignment horizontal="left" vertical="center" wrapText="1"/>
    </xf>
    <xf numFmtId="0" fontId="0" fillId="6" borderId="1" xfId="3" applyFont="1" applyFill="1" applyBorder="1" applyAlignment="1">
      <alignment horizontal="left" vertical="center" wrapText="1"/>
    </xf>
    <xf numFmtId="0" fontId="0" fillId="6" borderId="0" xfId="0" applyFill="1" applyAlignment="1">
      <alignment horizontal="left" wrapText="1"/>
    </xf>
    <xf numFmtId="0" fontId="1" fillId="6" borderId="1" xfId="3" applyFill="1" applyBorder="1" applyAlignment="1">
      <alignment horizontal="left" vertical="center" wrapText="1"/>
    </xf>
    <xf numFmtId="0" fontId="0" fillId="6" borderId="1" xfId="3" applyFont="1" applyFill="1" applyBorder="1" applyAlignment="1">
      <alignment horizontal="left" vertical="center"/>
    </xf>
    <xf numFmtId="0" fontId="1" fillId="6" borderId="1" xfId="3" applyFill="1" applyBorder="1" applyAlignment="1">
      <alignment horizontal="left" vertical="center"/>
    </xf>
    <xf numFmtId="0" fontId="0" fillId="5" borderId="1" xfId="3" applyFont="1" applyFill="1" applyBorder="1" applyAlignment="1">
      <alignment horizontal="left" vertical="center"/>
    </xf>
    <xf numFmtId="0" fontId="7" fillId="6" borderId="1" xfId="3"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6" borderId="1" xfId="0" quotePrefix="1" applyFont="1" applyFill="1" applyBorder="1" applyAlignment="1">
      <alignment horizontal="center" vertical="center" wrapText="1"/>
    </xf>
    <xf numFmtId="0" fontId="14" fillId="6" borderId="0" xfId="0" applyFont="1" applyFill="1" applyAlignment="1">
      <alignment horizontal="center"/>
    </xf>
    <xf numFmtId="0" fontId="0" fillId="9" borderId="1" xfId="0" applyFill="1" applyBorder="1"/>
    <xf numFmtId="0" fontId="0" fillId="9" borderId="1" xfId="0" applyFill="1" applyBorder="1" applyAlignment="1">
      <alignment horizontal="center"/>
    </xf>
    <xf numFmtId="0" fontId="8" fillId="7" borderId="0" xfId="0" applyFont="1" applyFill="1" applyBorder="1" applyAlignment="1">
      <alignment horizontal="center" vertical="center"/>
    </xf>
    <xf numFmtId="0" fontId="0" fillId="6" borderId="1" xfId="0" applyFill="1" applyBorder="1" applyAlignment="1">
      <alignment horizontal="center" vertical="center" wrapText="1"/>
    </xf>
    <xf numFmtId="0" fontId="0" fillId="5" borderId="1" xfId="0" applyFill="1" applyBorder="1" applyAlignment="1">
      <alignment horizontal="center" vertical="center" wrapText="1"/>
    </xf>
    <xf numFmtId="0" fontId="0" fillId="9" borderId="0" xfId="0" applyFill="1"/>
    <xf numFmtId="0" fontId="0" fillId="0" borderId="6"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4" fillId="3" borderId="2" xfId="2" applyFont="1" applyBorder="1" applyAlignment="1">
      <alignment horizontal="center"/>
    </xf>
    <xf numFmtId="0" fontId="4" fillId="3" borderId="3" xfId="2" applyFont="1" applyBorder="1" applyAlignment="1">
      <alignment horizontal="center"/>
    </xf>
    <xf numFmtId="0" fontId="4" fillId="3" borderId="4" xfId="2" applyFont="1" applyBorder="1" applyAlignment="1">
      <alignment horizontal="center"/>
    </xf>
    <xf numFmtId="0" fontId="7" fillId="5" borderId="2" xfId="0" applyFont="1" applyFill="1" applyBorder="1" applyAlignment="1">
      <alignment horizontal="center"/>
    </xf>
    <xf numFmtId="0" fontId="7" fillId="5" borderId="3" xfId="0" applyFont="1" applyFill="1" applyBorder="1" applyAlignment="1">
      <alignment horizontal="center"/>
    </xf>
    <xf numFmtId="0" fontId="7" fillId="5" borderId="4" xfId="0" applyFont="1" applyFill="1" applyBorder="1" applyAlignment="1">
      <alignment horizontal="center"/>
    </xf>
    <xf numFmtId="0" fontId="0" fillId="9" borderId="0" xfId="0" applyFill="1" applyAlignment="1">
      <alignment horizontal="center"/>
    </xf>
    <xf numFmtId="0" fontId="0" fillId="0" borderId="1" xfId="0" quotePrefix="1" applyBorder="1" applyAlignment="1">
      <alignment horizontal="center" vertical="center" wrapText="1"/>
    </xf>
    <xf numFmtId="0" fontId="6" fillId="0" borderId="0" xfId="0" applyFont="1" applyAlignment="1">
      <alignment horizontal="center"/>
    </xf>
    <xf numFmtId="0" fontId="5" fillId="5" borderId="1" xfId="0" applyFont="1" applyFill="1" applyBorder="1" applyAlignment="1">
      <alignment horizontal="center"/>
    </xf>
    <xf numFmtId="0" fontId="2" fillId="2" borderId="1" xfId="1" applyBorder="1" applyAlignment="1">
      <alignment horizontal="center"/>
    </xf>
    <xf numFmtId="0" fontId="0" fillId="0" borderId="1" xfId="0" quotePrefix="1" applyBorder="1" applyAlignment="1">
      <alignment horizontal="center"/>
    </xf>
    <xf numFmtId="0" fontId="0" fillId="0" borderId="2" xfId="0" quotePrefix="1" applyBorder="1" applyAlignment="1">
      <alignment horizontal="center" vertical="center" wrapText="1"/>
    </xf>
    <xf numFmtId="0" fontId="0" fillId="0" borderId="3" xfId="0" quotePrefix="1" applyBorder="1" applyAlignment="1">
      <alignment horizontal="center" vertical="center" wrapText="1"/>
    </xf>
    <xf numFmtId="0" fontId="0" fillId="0" borderId="4" xfId="0" quotePrefix="1" applyBorder="1" applyAlignment="1">
      <alignment horizontal="center" vertical="center" wrapText="1"/>
    </xf>
    <xf numFmtId="0" fontId="2" fillId="2" borderId="2" xfId="1" applyBorder="1" applyAlignment="1">
      <alignment horizontal="left"/>
    </xf>
    <xf numFmtId="0" fontId="2" fillId="2" borderId="3" xfId="1" applyBorder="1" applyAlignment="1">
      <alignment horizontal="left"/>
    </xf>
    <xf numFmtId="0" fontId="2" fillId="2" borderId="4" xfId="1" applyBorder="1" applyAlignment="1">
      <alignment horizontal="left"/>
    </xf>
    <xf numFmtId="0" fontId="0" fillId="6" borderId="0" xfId="0" applyFill="1" applyBorder="1" applyAlignment="1">
      <alignment horizontal="center"/>
    </xf>
    <xf numFmtId="0" fontId="0" fillId="6" borderId="13" xfId="0" applyFill="1" applyBorder="1" applyAlignment="1">
      <alignment horizontal="center"/>
    </xf>
    <xf numFmtId="0" fontId="0" fillId="8" borderId="1" xfId="0" applyFont="1" applyFill="1" applyBorder="1" applyAlignment="1">
      <alignment horizontal="left" vertical="center" wrapText="1"/>
    </xf>
    <xf numFmtId="0" fontId="11" fillId="6" borderId="0" xfId="0" applyFont="1" applyFill="1" applyBorder="1" applyAlignment="1">
      <alignment horizontal="center"/>
    </xf>
    <xf numFmtId="0" fontId="0" fillId="6" borderId="0" xfId="0" applyFill="1" applyAlignment="1">
      <alignment horizontal="left" vertical="center"/>
    </xf>
    <xf numFmtId="0" fontId="0" fillId="6" borderId="0" xfId="0" applyFill="1" applyAlignment="1">
      <alignment horizontal="center"/>
    </xf>
    <xf numFmtId="0" fontId="11" fillId="6" borderId="0" xfId="0" applyNumberFormat="1" applyFont="1" applyFill="1" applyBorder="1" applyAlignment="1">
      <alignment horizontal="center" vertical="center"/>
    </xf>
    <xf numFmtId="0" fontId="11" fillId="6" borderId="9" xfId="0" applyNumberFormat="1" applyFont="1" applyFill="1" applyBorder="1" applyAlignment="1">
      <alignment horizontal="center" vertical="center"/>
    </xf>
    <xf numFmtId="0" fontId="0" fillId="6" borderId="2" xfId="0" applyFill="1" applyBorder="1" applyAlignment="1">
      <alignment horizontal="center"/>
    </xf>
    <xf numFmtId="0" fontId="0" fillId="6" borderId="4" xfId="0" applyFill="1" applyBorder="1" applyAlignment="1">
      <alignment horizontal="center"/>
    </xf>
    <xf numFmtId="0" fontId="0" fillId="6" borderId="2" xfId="0" applyFill="1" applyBorder="1" applyAlignment="1">
      <alignment horizontal="left"/>
    </xf>
    <xf numFmtId="0" fontId="0" fillId="6" borderId="4" xfId="0" applyFill="1" applyBorder="1" applyAlignment="1">
      <alignment horizontal="left"/>
    </xf>
    <xf numFmtId="0" fontId="11" fillId="6" borderId="9" xfId="0" applyFont="1" applyFill="1" applyBorder="1" applyAlignment="1">
      <alignment horizontal="center"/>
    </xf>
    <xf numFmtId="0" fontId="0" fillId="6" borderId="0" xfId="0" applyFill="1" applyAlignment="1">
      <alignment horizontal="left"/>
    </xf>
    <xf numFmtId="0" fontId="10" fillId="6" borderId="9" xfId="0" applyFont="1" applyFill="1" applyBorder="1" applyAlignment="1">
      <alignment horizontal="center"/>
    </xf>
    <xf numFmtId="0" fontId="0" fillId="6" borderId="1" xfId="0" quotePrefix="1" applyFill="1" applyBorder="1" applyAlignment="1">
      <alignment horizontal="left" vertical="center" wrapText="1"/>
    </xf>
    <xf numFmtId="0" fontId="14" fillId="6" borderId="1" xfId="0" quotePrefix="1" applyFont="1" applyFill="1" applyBorder="1" applyAlignment="1">
      <alignment horizontal="center" vertical="center" wrapText="1"/>
    </xf>
  </cellXfs>
  <cellStyles count="4">
    <cellStyle name="20 % - Accent6" xfId="3" builtinId="50"/>
    <cellStyle name="Neutre" xfId="2" builtinId="28"/>
    <cellStyle name="Normal" xfId="0" builtinId="0"/>
    <cellStyle name="Satisfaisant"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95250</xdr:colOff>
          <xdr:row>1</xdr:row>
          <xdr:rowOff>76200</xdr:rowOff>
        </xdr:from>
        <xdr:to>
          <xdr:col>8</xdr:col>
          <xdr:colOff>476250</xdr:colOff>
          <xdr:row>4</xdr:row>
          <xdr:rowOff>38100</xdr:rowOff>
        </xdr:to>
        <xdr:sp macro="" textlink="">
          <xdr:nvSpPr>
            <xdr:cNvPr id="1025" name="Bou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1" i="0" u="none" strike="noStrike" baseline="0">
                  <a:solidFill>
                    <a:srgbClr val="FF0000"/>
                  </a:solidFill>
                  <a:latin typeface="Calibri"/>
                  <a:cs typeface="Calibri"/>
                </a:rPr>
                <a:t>Enregistrer Nouveau perso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133350</xdr:colOff>
          <xdr:row>0</xdr:row>
          <xdr:rowOff>104775</xdr:rowOff>
        </xdr:from>
        <xdr:to>
          <xdr:col>19</xdr:col>
          <xdr:colOff>466725</xdr:colOff>
          <xdr:row>1</xdr:row>
          <xdr:rowOff>228600</xdr:rowOff>
        </xdr:to>
        <xdr:sp macro="" textlink="">
          <xdr:nvSpPr>
            <xdr:cNvPr id="2050" name="Bouton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Imprimer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trlProp" Target="../ctrlProps/ctrlProp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32B9F-F8DC-4920-A458-C307F1D78E9E}">
  <sheetPr codeName="Feuil1"/>
  <dimension ref="A1:N42"/>
  <sheetViews>
    <sheetView workbookViewId="0">
      <selection activeCell="B9" sqref="B9"/>
    </sheetView>
  </sheetViews>
  <sheetFormatPr baseColWidth="10" defaultRowHeight="15" x14ac:dyDescent="0.25"/>
  <cols>
    <col min="1" max="1" width="5.140625" style="7" customWidth="1"/>
    <col min="2" max="2" width="22.42578125" bestFit="1" customWidth="1"/>
    <col min="3" max="3" width="12.28515625" bestFit="1" customWidth="1"/>
    <col min="8" max="8" width="12" bestFit="1" customWidth="1"/>
    <col min="12" max="12" width="21.28515625" bestFit="1" customWidth="1"/>
    <col min="13" max="13" width="49.28515625" bestFit="1" customWidth="1"/>
    <col min="14" max="14" width="39.140625" bestFit="1" customWidth="1"/>
  </cols>
  <sheetData>
    <row r="1" spans="2:14" x14ac:dyDescent="0.25">
      <c r="B1" t="s">
        <v>0</v>
      </c>
      <c r="C1" s="57" t="s">
        <v>611</v>
      </c>
      <c r="F1" s="67" t="s">
        <v>610</v>
      </c>
      <c r="G1" s="67"/>
      <c r="L1" s="61" t="s">
        <v>2</v>
      </c>
      <c r="M1" s="62"/>
      <c r="N1" s="63"/>
    </row>
    <row r="2" spans="2:14" x14ac:dyDescent="0.25">
      <c r="B2" t="s">
        <v>438</v>
      </c>
      <c r="C2" s="57" t="s">
        <v>612</v>
      </c>
      <c r="L2" s="1" t="s">
        <v>3</v>
      </c>
      <c r="M2" s="1" t="s">
        <v>4</v>
      </c>
      <c r="N2" s="1" t="s">
        <v>5</v>
      </c>
    </row>
    <row r="3" spans="2:14" x14ac:dyDescent="0.25">
      <c r="B3" t="s">
        <v>1</v>
      </c>
      <c r="C3" s="57" t="s">
        <v>6</v>
      </c>
      <c r="L3" s="2" t="s">
        <v>6</v>
      </c>
      <c r="M3" s="2" t="s">
        <v>7</v>
      </c>
      <c r="N3" s="2" t="s">
        <v>7</v>
      </c>
    </row>
    <row r="4" spans="2:14" x14ac:dyDescent="0.25">
      <c r="B4" t="s">
        <v>34</v>
      </c>
      <c r="C4" t="str">
        <f>IFERROR(VLOOKUP(C3,L2:N15,2,FALSE),"Choisir une race")</f>
        <v>Aucun</v>
      </c>
      <c r="L4" s="2" t="s">
        <v>8</v>
      </c>
      <c r="M4" s="3" t="s">
        <v>19</v>
      </c>
      <c r="N4" s="3" t="s">
        <v>20</v>
      </c>
    </row>
    <row r="5" spans="2:14" x14ac:dyDescent="0.25">
      <c r="B5" t="s">
        <v>33</v>
      </c>
      <c r="C5" t="str">
        <f>IFERROR(VLOOKUP(C3,L3:N15,3,FALSE),"Choisir une race")</f>
        <v>Aucun</v>
      </c>
      <c r="L5" s="2" t="s">
        <v>9</v>
      </c>
      <c r="M5" s="2" t="s">
        <v>22</v>
      </c>
      <c r="N5" s="2" t="s">
        <v>29</v>
      </c>
    </row>
    <row r="6" spans="2:14" x14ac:dyDescent="0.25">
      <c r="B6" t="s">
        <v>435</v>
      </c>
      <c r="C6">
        <f>5+IF(C3="Elf",-1,0)+IF(C3="Homme bête",1,0)+IF('Arbre combattant'!A7="",0,2)+IF('Arbre combattant'!A9="",0,2)+IF('Arbre combattant'!A11="",0,2)+IF('Arbre filou'!A7="",0,1)+IF('Arbre filou'!A9="",0,1)+IF('Arbre filou'!A11="",0,1)+IF('Arbre civil'!A7="",0,1)+IF('Arbre civil'!A9="",0,1)+IF('Arbre civil'!A11="",0,1)</f>
        <v>5</v>
      </c>
      <c r="E6" s="12" t="s">
        <v>351</v>
      </c>
      <c r="F6">
        <f>0+IF('Arbre civil'!A8="",0,1)+IF('Arbre civil'!A10="",0,1)+IF('Arbre civil'!A12="",0,1)</f>
        <v>0</v>
      </c>
      <c r="L6" s="2" t="s">
        <v>10</v>
      </c>
      <c r="M6" s="2" t="s">
        <v>21</v>
      </c>
      <c r="N6" s="2" t="s">
        <v>30</v>
      </c>
    </row>
    <row r="7" spans="2:14" x14ac:dyDescent="0.25">
      <c r="B7" t="s">
        <v>436</v>
      </c>
      <c r="C7">
        <f>5+IF(C3="Elf",1,0)+IF(C4="Homme bête",-1,0)+IF('Arbre de la magie'!A7="",0,2)+IF('Arbre de la magie'!A9="",0,2)+IF('Arbre de la magie'!A11="",0,2)+IF('Arbre filou'!A7="",0,1)+IF('Arbre filou'!A9="",0,1)+IF('Arbre filou'!A11="",0,1)+IF('Arbre civil'!A7="",0,1)+IF('Arbre civil'!A9="",0,1)+IF('Arbre civil'!A11="",0,1)</f>
        <v>5</v>
      </c>
      <c r="E7" s="12" t="s">
        <v>439</v>
      </c>
      <c r="F7">
        <f>0+IF('Arbre combattant'!A8="",0,1)+IF('Arbre combattant'!A10="",0,1)+IF('Arbre combattant'!A12="",0,1)+IF('Arbre combattant'!A16='Arbre combattant'!A17='Arbre combattant'!A18='Arbre combattant'!A19='Arbre combattant'!A20='Arbre combattant'!A21='Arbre combattant'!A22,1,0)</f>
        <v>0</v>
      </c>
      <c r="L7" s="2" t="s">
        <v>11</v>
      </c>
      <c r="M7" s="2" t="s">
        <v>23</v>
      </c>
      <c r="N7" s="2" t="s">
        <v>31</v>
      </c>
    </row>
    <row r="8" spans="2:14" x14ac:dyDescent="0.25">
      <c r="B8" t="s">
        <v>437</v>
      </c>
      <c r="C8">
        <f>IF('Arbre combattant'!A89&lt;&gt;"",12,IF('Arbre combattant'!A88&lt;&gt;"",10,IF('Arbre combattant'!A87&lt;&gt;"",6,IF('Arbre combattant'!A86&lt;&gt;"",6,IF('Arbre combattant'!A85&lt;&gt;"",4,IF('Arbre combattant'!A84&lt;&gt;"",2,0))))))</f>
        <v>0</v>
      </c>
      <c r="L8" s="2" t="s">
        <v>12</v>
      </c>
      <c r="M8" s="2" t="s">
        <v>24</v>
      </c>
      <c r="N8" s="2" t="s">
        <v>32</v>
      </c>
    </row>
    <row r="9" spans="2:14" x14ac:dyDescent="0.25">
      <c r="B9" t="s">
        <v>437</v>
      </c>
      <c r="L9" s="2" t="s">
        <v>13</v>
      </c>
      <c r="M9" s="2" t="s">
        <v>24</v>
      </c>
      <c r="N9" s="2" t="s">
        <v>30</v>
      </c>
    </row>
    <row r="10" spans="2:14" x14ac:dyDescent="0.25">
      <c r="B10" t="s">
        <v>46</v>
      </c>
      <c r="C10">
        <f>SUM(B16:I16)</f>
        <v>10</v>
      </c>
      <c r="L10" s="2" t="s">
        <v>14</v>
      </c>
      <c r="M10" s="2" t="s">
        <v>22</v>
      </c>
      <c r="N10" s="2" t="s">
        <v>29</v>
      </c>
    </row>
    <row r="11" spans="2:14" x14ac:dyDescent="0.25">
      <c r="B11" t="s">
        <v>35</v>
      </c>
      <c r="C11">
        <f>SUMIF('Toutes les compétences'!A4:A500,"x",'Toutes les compétences'!J4:J500)</f>
        <v>0</v>
      </c>
      <c r="L11" s="2" t="s">
        <v>15</v>
      </c>
      <c r="M11" s="2" t="s">
        <v>21</v>
      </c>
      <c r="N11" s="2" t="s">
        <v>32</v>
      </c>
    </row>
    <row r="12" spans="2:14" x14ac:dyDescent="0.25">
      <c r="B12" t="s">
        <v>434</v>
      </c>
      <c r="C12">
        <f>C10-C11</f>
        <v>10</v>
      </c>
      <c r="L12" s="2" t="s">
        <v>16</v>
      </c>
      <c r="M12" s="2" t="s">
        <v>23</v>
      </c>
      <c r="N12" s="2" t="s">
        <v>31</v>
      </c>
    </row>
    <row r="13" spans="2:14" x14ac:dyDescent="0.25">
      <c r="B13" s="64" t="s">
        <v>42</v>
      </c>
      <c r="C13" s="65"/>
      <c r="D13" s="65"/>
      <c r="E13" s="65"/>
      <c r="F13" s="65"/>
      <c r="G13" s="66"/>
      <c r="H13" s="58" t="s">
        <v>49</v>
      </c>
      <c r="I13" s="2" t="s">
        <v>45</v>
      </c>
      <c r="L13" s="2" t="s">
        <v>17</v>
      </c>
      <c r="M13" s="2" t="s">
        <v>25</v>
      </c>
      <c r="N13" s="2" t="s">
        <v>27</v>
      </c>
    </row>
    <row r="14" spans="2:14" x14ac:dyDescent="0.25">
      <c r="B14" s="2" t="s">
        <v>43</v>
      </c>
      <c r="C14" s="52"/>
      <c r="D14" s="52"/>
      <c r="E14" s="52"/>
      <c r="F14" s="52"/>
      <c r="G14" s="52"/>
      <c r="H14" s="59"/>
      <c r="I14" s="53">
        <v>0</v>
      </c>
      <c r="L14" s="2" t="s">
        <v>18</v>
      </c>
      <c r="M14" s="3" t="s">
        <v>26</v>
      </c>
      <c r="N14" s="3" t="s">
        <v>28</v>
      </c>
    </row>
    <row r="15" spans="2:14" x14ac:dyDescent="0.25">
      <c r="B15" s="2" t="s">
        <v>36</v>
      </c>
      <c r="C15" s="14" t="s">
        <v>37</v>
      </c>
      <c r="D15" s="14" t="s">
        <v>38</v>
      </c>
      <c r="E15" s="14" t="s">
        <v>39</v>
      </c>
      <c r="F15" s="14" t="s">
        <v>40</v>
      </c>
      <c r="G15" s="14" t="s">
        <v>41</v>
      </c>
      <c r="H15" s="60"/>
      <c r="I15" s="14" t="s">
        <v>44</v>
      </c>
      <c r="L15" s="2" t="s">
        <v>609</v>
      </c>
      <c r="M15" s="2" t="s">
        <v>23</v>
      </c>
      <c r="N15" s="2" t="s">
        <v>32</v>
      </c>
    </row>
    <row r="16" spans="2:14" x14ac:dyDescent="0.25">
      <c r="B16" s="14">
        <v>10</v>
      </c>
      <c r="C16" s="14" t="str">
        <f>IF(C14="","",IF(C14="oui",6,3))</f>
        <v/>
      </c>
      <c r="D16" s="14" t="str">
        <f t="shared" ref="D16:G16" si="0">IF(D14="","",IF(D14="oui",6,3))</f>
        <v/>
      </c>
      <c r="E16" s="14" t="str">
        <f t="shared" si="0"/>
        <v/>
      </c>
      <c r="F16" s="14" t="str">
        <f t="shared" si="0"/>
        <v/>
      </c>
      <c r="G16" s="14" t="str">
        <f t="shared" si="0"/>
        <v/>
      </c>
      <c r="H16" s="53">
        <v>0</v>
      </c>
      <c r="I16" s="14">
        <f>IF(I14="","",I14*-3)</f>
        <v>0</v>
      </c>
    </row>
    <row r="17" spans="2:2" x14ac:dyDescent="0.25">
      <c r="B17" s="4" t="s">
        <v>48</v>
      </c>
    </row>
    <row r="42" hidden="1" x14ac:dyDescent="0.25"/>
  </sheetData>
  <dataConsolidate/>
  <mergeCells count="4">
    <mergeCell ref="H13:H15"/>
    <mergeCell ref="L1:N1"/>
    <mergeCell ref="B13:G13"/>
    <mergeCell ref="F1:G1"/>
  </mergeCells>
  <dataValidations xWindow="377" yWindow="385" count="5">
    <dataValidation allowBlank="1" showInputMessage="1" showErrorMessage="1" promptTitle="Présence au live" prompt="Taper &quot;oui&quot; ou &quot;non&quot;" sqref="C14:G14" xr:uid="{8BFC7480-9735-4F34-AC73-69D4E90CE872}"/>
    <dataValidation allowBlank="1" showInputMessage="1" showErrorMessage="1" promptTitle="Il est mort combien de fois ?" prompt="1, 2, 3,...., il est vraiment nul" sqref="I14" xr:uid="{C63A783A-C6F0-426C-8271-ADD2551CD7E4}"/>
    <dataValidation type="custom" allowBlank="1" showInputMessage="1" showErrorMessage="1" errorTitle="Solde XP = 0" error="Vous n'avez plus d'xp" sqref="A870:A1409" xr:uid="{1F94575C-17FE-4ED3-9DEB-7D83980AAF2C}">
      <formula1>C856&lt;=0</formula1>
    </dataValidation>
    <dataValidation type="custom" allowBlank="1" showInputMessage="1" showErrorMessage="1" errorTitle="Solde invalide" error="Vous n'avez pas assez d'xp" sqref="A814:A869" xr:uid="{2604C609-E407-4FD4-B7D6-607172F5BD93}">
      <formula1>C800=0</formula1>
    </dataValidation>
    <dataValidation type="list" allowBlank="1" showInputMessage="1" showErrorMessage="1" sqref="C3" xr:uid="{66AB9138-5CF0-4017-9309-00C5AF079E4A}">
      <formula1>$L$3:$L$15</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Enregistrer">
                <anchor moveWithCells="1">
                  <from>
                    <xdr:col>7</xdr:col>
                    <xdr:colOff>95250</xdr:colOff>
                    <xdr:row>1</xdr:row>
                    <xdr:rowOff>76200</xdr:rowOff>
                  </from>
                  <to>
                    <xdr:col>8</xdr:col>
                    <xdr:colOff>476250</xdr:colOff>
                    <xdr:row>4</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8A521-67FB-4F20-BCBB-7A09D922D5CE}">
  <sheetPr codeName="Feuil3"/>
  <dimension ref="A1:K89"/>
  <sheetViews>
    <sheetView tabSelected="1" workbookViewId="0">
      <pane ySplit="3" topLeftCell="A4" activePane="bottomLeft" state="frozen"/>
      <selection pane="bottomLeft" activeCell="B21" sqref="B21"/>
    </sheetView>
  </sheetViews>
  <sheetFormatPr baseColWidth="10" defaultRowHeight="15" x14ac:dyDescent="0.25"/>
  <cols>
    <col min="1" max="1" width="5.140625" style="7" customWidth="1"/>
    <col min="2" max="2" width="22.42578125" bestFit="1" customWidth="1"/>
    <col min="3" max="3" width="12.28515625" bestFit="1" customWidth="1"/>
    <col min="8" max="8" width="12" bestFit="1" customWidth="1"/>
    <col min="12" max="12" width="21.28515625" bestFit="1" customWidth="1"/>
    <col min="13" max="13" width="49.28515625" bestFit="1" customWidth="1"/>
    <col min="14" max="14" width="39.140625" bestFit="1" customWidth="1"/>
  </cols>
  <sheetData>
    <row r="1" spans="1:10" ht="23.25" x14ac:dyDescent="0.35">
      <c r="B1" s="69" t="s">
        <v>47</v>
      </c>
      <c r="C1" s="69"/>
      <c r="D1" s="69"/>
      <c r="E1" s="69"/>
      <c r="F1" s="69"/>
      <c r="G1" s="69"/>
      <c r="H1" s="69"/>
      <c r="I1" s="69"/>
      <c r="J1" s="69"/>
    </row>
    <row r="2" spans="1:10" ht="23.25" x14ac:dyDescent="0.35">
      <c r="B2" s="69" t="s">
        <v>186</v>
      </c>
      <c r="C2" s="69"/>
      <c r="D2" s="69"/>
      <c r="E2" s="69"/>
      <c r="F2" s="69"/>
      <c r="G2" s="69"/>
      <c r="H2" s="69"/>
      <c r="I2" s="69"/>
      <c r="J2" s="69"/>
    </row>
    <row r="3" spans="1:10" x14ac:dyDescent="0.25">
      <c r="B3" s="12" t="s">
        <v>188</v>
      </c>
      <c r="C3" s="13">
        <f>'Infos générales'!C12</f>
        <v>10</v>
      </c>
    </row>
    <row r="5" spans="1:10" ht="21" x14ac:dyDescent="0.35">
      <c r="A5" s="10"/>
      <c r="B5" s="70" t="s">
        <v>50</v>
      </c>
      <c r="C5" s="70"/>
      <c r="D5" s="70"/>
      <c r="E5" s="70"/>
      <c r="F5" s="70"/>
      <c r="G5" s="70"/>
      <c r="H5" s="70"/>
      <c r="I5" s="70"/>
      <c r="J5" s="70"/>
    </row>
    <row r="6" spans="1:10" x14ac:dyDescent="0.25">
      <c r="A6" s="8"/>
      <c r="B6" s="5" t="str">
        <f>"XP Dépensés : "&amp;SUMIF(A16:A150,"x",J16:J150)</f>
        <v>XP Dépensés : 0</v>
      </c>
      <c r="C6" s="71" t="s">
        <v>4</v>
      </c>
      <c r="D6" s="71"/>
      <c r="E6" s="71"/>
      <c r="F6" s="71"/>
      <c r="G6" s="71"/>
      <c r="H6" s="71"/>
      <c r="I6" s="71"/>
      <c r="J6" s="5" t="s">
        <v>52</v>
      </c>
    </row>
    <row r="7" spans="1:10" x14ac:dyDescent="0.25">
      <c r="A7" s="11"/>
      <c r="B7" s="2" t="s">
        <v>51</v>
      </c>
      <c r="C7" s="72" t="s">
        <v>58</v>
      </c>
      <c r="D7" s="72"/>
      <c r="E7" s="72"/>
      <c r="F7" s="72"/>
      <c r="G7" s="72"/>
      <c r="H7" s="72"/>
      <c r="I7" s="72"/>
      <c r="J7" s="2">
        <v>1</v>
      </c>
    </row>
    <row r="8" spans="1:10" x14ac:dyDescent="0.25">
      <c r="A8" s="11"/>
      <c r="B8" s="2" t="s">
        <v>53</v>
      </c>
      <c r="C8" s="72" t="s">
        <v>59</v>
      </c>
      <c r="D8" s="72"/>
      <c r="E8" s="72"/>
      <c r="F8" s="72"/>
      <c r="G8" s="72"/>
      <c r="H8" s="72"/>
      <c r="I8" s="72"/>
      <c r="J8" s="2">
        <v>1</v>
      </c>
    </row>
    <row r="9" spans="1:10" x14ac:dyDescent="0.25">
      <c r="A9" s="9"/>
      <c r="B9" s="2" t="s">
        <v>54</v>
      </c>
      <c r="C9" s="72" t="s">
        <v>58</v>
      </c>
      <c r="D9" s="72"/>
      <c r="E9" s="72"/>
      <c r="F9" s="72"/>
      <c r="G9" s="72"/>
      <c r="H9" s="72"/>
      <c r="I9" s="72"/>
      <c r="J9" s="2">
        <v>1</v>
      </c>
    </row>
    <row r="10" spans="1:10" x14ac:dyDescent="0.25">
      <c r="A10" s="9"/>
      <c r="B10" s="2" t="s">
        <v>55</v>
      </c>
      <c r="C10" s="72" t="s">
        <v>60</v>
      </c>
      <c r="D10" s="72"/>
      <c r="E10" s="72"/>
      <c r="F10" s="72"/>
      <c r="G10" s="72"/>
      <c r="H10" s="72"/>
      <c r="I10" s="72"/>
      <c r="J10" s="2">
        <v>1</v>
      </c>
    </row>
    <row r="11" spans="1:10" x14ac:dyDescent="0.25">
      <c r="A11" s="9"/>
      <c r="B11" s="2" t="s">
        <v>56</v>
      </c>
      <c r="C11" s="72" t="s">
        <v>58</v>
      </c>
      <c r="D11" s="72"/>
      <c r="E11" s="72"/>
      <c r="F11" s="72"/>
      <c r="G11" s="72"/>
      <c r="H11" s="72"/>
      <c r="I11" s="72"/>
      <c r="J11" s="2">
        <v>1</v>
      </c>
    </row>
    <row r="12" spans="1:10" x14ac:dyDescent="0.25">
      <c r="A12" s="9"/>
      <c r="B12" s="2" t="s">
        <v>57</v>
      </c>
      <c r="C12" s="72" t="s">
        <v>61</v>
      </c>
      <c r="D12" s="72"/>
      <c r="E12" s="72"/>
      <c r="F12" s="72"/>
      <c r="G12" s="72"/>
      <c r="H12" s="72"/>
      <c r="I12" s="72"/>
      <c r="J12" s="2">
        <v>1</v>
      </c>
    </row>
    <row r="14" spans="1:10" ht="21" x14ac:dyDescent="0.35">
      <c r="A14" s="10"/>
      <c r="B14" s="70" t="s">
        <v>102</v>
      </c>
      <c r="C14" s="70"/>
      <c r="D14" s="70"/>
      <c r="E14" s="70"/>
      <c r="F14" s="70"/>
      <c r="G14" s="70"/>
      <c r="H14" s="70"/>
      <c r="I14" s="70"/>
      <c r="J14" s="70"/>
    </row>
    <row r="15" spans="1:10" x14ac:dyDescent="0.25">
      <c r="A15" s="8"/>
      <c r="B15" s="5" t="s">
        <v>62</v>
      </c>
      <c r="C15" s="71" t="s">
        <v>4</v>
      </c>
      <c r="D15" s="71"/>
      <c r="E15" s="71"/>
      <c r="F15" s="71"/>
      <c r="G15" s="71"/>
      <c r="H15" s="71"/>
      <c r="I15" s="71"/>
      <c r="J15" s="5" t="s">
        <v>52</v>
      </c>
    </row>
    <row r="16" spans="1:10" ht="45" customHeight="1" x14ac:dyDescent="0.25">
      <c r="A16" s="11"/>
      <c r="B16" s="6" t="s">
        <v>63</v>
      </c>
      <c r="C16" s="68" t="s">
        <v>64</v>
      </c>
      <c r="D16" s="68"/>
      <c r="E16" s="68"/>
      <c r="F16" s="68"/>
      <c r="G16" s="68"/>
      <c r="H16" s="68"/>
      <c r="I16" s="68"/>
      <c r="J16" s="10">
        <v>1</v>
      </c>
    </row>
    <row r="17" spans="1:10" ht="30" x14ac:dyDescent="0.25">
      <c r="A17" s="11"/>
      <c r="B17" s="6" t="s">
        <v>65</v>
      </c>
      <c r="C17" s="68" t="s">
        <v>66</v>
      </c>
      <c r="D17" s="68"/>
      <c r="E17" s="68"/>
      <c r="F17" s="68"/>
      <c r="G17" s="68"/>
      <c r="H17" s="68"/>
      <c r="I17" s="68"/>
      <c r="J17" s="10">
        <v>1</v>
      </c>
    </row>
    <row r="18" spans="1:10" ht="45" x14ac:dyDescent="0.25">
      <c r="A18" s="11"/>
      <c r="B18" s="6" t="s">
        <v>67</v>
      </c>
      <c r="C18" s="68" t="s">
        <v>68</v>
      </c>
      <c r="D18" s="68"/>
      <c r="E18" s="68"/>
      <c r="F18" s="68"/>
      <c r="G18" s="68"/>
      <c r="H18" s="68"/>
      <c r="I18" s="68"/>
      <c r="J18" s="10">
        <v>1</v>
      </c>
    </row>
    <row r="19" spans="1:10" ht="60" x14ac:dyDescent="0.25">
      <c r="A19" s="11"/>
      <c r="B19" s="6" t="s">
        <v>69</v>
      </c>
      <c r="C19" s="68" t="s">
        <v>70</v>
      </c>
      <c r="D19" s="68"/>
      <c r="E19" s="68"/>
      <c r="F19" s="68"/>
      <c r="G19" s="68"/>
      <c r="H19" s="68"/>
      <c r="I19" s="68"/>
      <c r="J19" s="10">
        <v>1</v>
      </c>
    </row>
    <row r="20" spans="1:10" ht="45" x14ac:dyDescent="0.25">
      <c r="A20" s="11"/>
      <c r="B20" s="6" t="s">
        <v>71</v>
      </c>
      <c r="C20" s="68" t="s">
        <v>72</v>
      </c>
      <c r="D20" s="68"/>
      <c r="E20" s="68"/>
      <c r="F20" s="68"/>
      <c r="G20" s="68"/>
      <c r="H20" s="68"/>
      <c r="I20" s="68"/>
      <c r="J20" s="10">
        <v>1</v>
      </c>
    </row>
    <row r="21" spans="1:10" ht="45" x14ac:dyDescent="0.25">
      <c r="A21" s="9"/>
      <c r="B21" s="6" t="s">
        <v>73</v>
      </c>
      <c r="C21" s="68" t="s">
        <v>74</v>
      </c>
      <c r="D21" s="68"/>
      <c r="E21" s="68"/>
      <c r="F21" s="68"/>
      <c r="G21" s="68"/>
      <c r="H21" s="68"/>
      <c r="I21" s="68"/>
      <c r="J21" s="10">
        <v>1</v>
      </c>
    </row>
    <row r="22" spans="1:10" ht="45" x14ac:dyDescent="0.25">
      <c r="A22" s="11"/>
      <c r="B22" s="6" t="s">
        <v>75</v>
      </c>
      <c r="C22" s="68" t="s">
        <v>76</v>
      </c>
      <c r="D22" s="68"/>
      <c r="E22" s="68"/>
      <c r="F22" s="68"/>
      <c r="G22" s="68"/>
      <c r="H22" s="68"/>
      <c r="I22" s="68"/>
      <c r="J22" s="10">
        <v>1</v>
      </c>
    </row>
    <row r="23" spans="1:10" x14ac:dyDescent="0.25">
      <c r="A23" s="11"/>
      <c r="B23" s="6" t="s">
        <v>77</v>
      </c>
      <c r="C23" s="68" t="s">
        <v>79</v>
      </c>
      <c r="D23" s="68"/>
      <c r="E23" s="68"/>
      <c r="F23" s="68"/>
      <c r="G23" s="68"/>
      <c r="H23" s="68"/>
      <c r="I23" s="68"/>
      <c r="J23" s="10">
        <v>2</v>
      </c>
    </row>
    <row r="24" spans="1:10" x14ac:dyDescent="0.25">
      <c r="A24" s="9"/>
      <c r="B24" s="6" t="s">
        <v>78</v>
      </c>
      <c r="C24" s="68" t="s">
        <v>80</v>
      </c>
      <c r="D24" s="68"/>
      <c r="E24" s="68"/>
      <c r="F24" s="68"/>
      <c r="G24" s="68"/>
      <c r="H24" s="68"/>
      <c r="I24" s="68"/>
      <c r="J24" s="10">
        <v>4</v>
      </c>
    </row>
    <row r="25" spans="1:10" ht="30" x14ac:dyDescent="0.25">
      <c r="A25" s="9"/>
      <c r="B25" s="6" t="s">
        <v>81</v>
      </c>
      <c r="C25" s="68" t="s">
        <v>471</v>
      </c>
      <c r="D25" s="68"/>
      <c r="E25" s="68"/>
      <c r="F25" s="68"/>
      <c r="G25" s="68"/>
      <c r="H25" s="68"/>
      <c r="I25" s="68"/>
      <c r="J25" s="10">
        <v>2</v>
      </c>
    </row>
    <row r="26" spans="1:10" ht="30" customHeight="1" x14ac:dyDescent="0.25">
      <c r="A26" s="9"/>
      <c r="B26" s="6" t="s">
        <v>82</v>
      </c>
      <c r="C26" s="68" t="s">
        <v>472</v>
      </c>
      <c r="D26" s="68"/>
      <c r="E26" s="68"/>
      <c r="F26" s="68"/>
      <c r="G26" s="68"/>
      <c r="H26" s="68"/>
      <c r="I26" s="68"/>
      <c r="J26" s="10">
        <v>4</v>
      </c>
    </row>
    <row r="27" spans="1:10" ht="30" customHeight="1" x14ac:dyDescent="0.25">
      <c r="A27" s="9"/>
      <c r="B27" s="6" t="s">
        <v>83</v>
      </c>
      <c r="C27" s="68" t="s">
        <v>498</v>
      </c>
      <c r="D27" s="68"/>
      <c r="E27" s="68"/>
      <c r="F27" s="68"/>
      <c r="G27" s="68"/>
      <c r="H27" s="68"/>
      <c r="I27" s="68"/>
      <c r="J27" s="10">
        <v>6</v>
      </c>
    </row>
    <row r="28" spans="1:10" ht="30" x14ac:dyDescent="0.25">
      <c r="A28" s="11"/>
      <c r="B28" s="6" t="s">
        <v>84</v>
      </c>
      <c r="C28" s="68" t="s">
        <v>87</v>
      </c>
      <c r="D28" s="68"/>
      <c r="E28" s="68"/>
      <c r="F28" s="68"/>
      <c r="G28" s="68"/>
      <c r="H28" s="68"/>
      <c r="I28" s="68"/>
      <c r="J28" s="10">
        <v>2</v>
      </c>
    </row>
    <row r="29" spans="1:10" ht="30" customHeight="1" x14ac:dyDescent="0.25">
      <c r="A29" s="9"/>
      <c r="B29" s="6" t="s">
        <v>85</v>
      </c>
      <c r="C29" s="68" t="s">
        <v>88</v>
      </c>
      <c r="D29" s="68"/>
      <c r="E29" s="68"/>
      <c r="F29" s="68"/>
      <c r="G29" s="68"/>
      <c r="H29" s="68"/>
      <c r="I29" s="68"/>
      <c r="J29" s="10">
        <v>4</v>
      </c>
    </row>
    <row r="30" spans="1:10" ht="30" customHeight="1" x14ac:dyDescent="0.25">
      <c r="A30" s="9"/>
      <c r="B30" s="6" t="s">
        <v>86</v>
      </c>
      <c r="C30" s="68" t="s">
        <v>89</v>
      </c>
      <c r="D30" s="68"/>
      <c r="E30" s="68"/>
      <c r="F30" s="68"/>
      <c r="G30" s="68"/>
      <c r="H30" s="68"/>
      <c r="I30" s="68"/>
      <c r="J30" s="10">
        <v>6</v>
      </c>
    </row>
    <row r="31" spans="1:10" x14ac:dyDescent="0.25">
      <c r="A31" s="9"/>
      <c r="B31" s="6" t="s">
        <v>90</v>
      </c>
      <c r="C31" s="68" t="s">
        <v>93</v>
      </c>
      <c r="D31" s="68"/>
      <c r="E31" s="68"/>
      <c r="F31" s="68"/>
      <c r="G31" s="68"/>
      <c r="H31" s="68"/>
      <c r="I31" s="68"/>
      <c r="J31" s="10">
        <v>2</v>
      </c>
    </row>
    <row r="32" spans="1:10" ht="15" customHeight="1" x14ac:dyDescent="0.25">
      <c r="A32" s="9"/>
      <c r="B32" s="6" t="s">
        <v>91</v>
      </c>
      <c r="C32" s="68" t="s">
        <v>94</v>
      </c>
      <c r="D32" s="68"/>
      <c r="E32" s="68"/>
      <c r="F32" s="68"/>
      <c r="G32" s="68"/>
      <c r="H32" s="68"/>
      <c r="I32" s="68"/>
      <c r="J32" s="10">
        <v>4</v>
      </c>
    </row>
    <row r="33" spans="1:10" ht="15" customHeight="1" x14ac:dyDescent="0.25">
      <c r="A33" s="9"/>
      <c r="B33" s="6" t="s">
        <v>92</v>
      </c>
      <c r="C33" s="68" t="s">
        <v>95</v>
      </c>
      <c r="D33" s="68"/>
      <c r="E33" s="68"/>
      <c r="F33" s="68"/>
      <c r="G33" s="68"/>
      <c r="H33" s="68"/>
      <c r="I33" s="68"/>
      <c r="J33" s="10">
        <v>6</v>
      </c>
    </row>
    <row r="34" spans="1:10" x14ac:dyDescent="0.25">
      <c r="A34" s="11"/>
      <c r="B34" s="6" t="s">
        <v>96</v>
      </c>
      <c r="C34" s="68" t="s">
        <v>97</v>
      </c>
      <c r="D34" s="68"/>
      <c r="E34" s="68"/>
      <c r="F34" s="68"/>
      <c r="G34" s="68"/>
      <c r="H34" s="68"/>
      <c r="I34" s="68"/>
      <c r="J34" s="10">
        <v>2</v>
      </c>
    </row>
    <row r="35" spans="1:10" ht="15" customHeight="1" x14ac:dyDescent="0.25">
      <c r="A35" s="9"/>
      <c r="B35" s="6" t="s">
        <v>98</v>
      </c>
      <c r="C35" s="68" t="s">
        <v>100</v>
      </c>
      <c r="D35" s="68"/>
      <c r="E35" s="68"/>
      <c r="F35" s="68"/>
      <c r="G35" s="68"/>
      <c r="H35" s="68"/>
      <c r="I35" s="68"/>
      <c r="J35" s="10">
        <v>4</v>
      </c>
    </row>
    <row r="36" spans="1:10" ht="15" customHeight="1" x14ac:dyDescent="0.25">
      <c r="A36" s="9"/>
      <c r="B36" s="6" t="s">
        <v>99</v>
      </c>
      <c r="C36" s="68" t="s">
        <v>101</v>
      </c>
      <c r="D36" s="68"/>
      <c r="E36" s="68"/>
      <c r="F36" s="68"/>
      <c r="G36" s="68"/>
      <c r="H36" s="68"/>
      <c r="I36" s="68"/>
      <c r="J36" s="10">
        <v>6</v>
      </c>
    </row>
    <row r="38" spans="1:10" ht="21" x14ac:dyDescent="0.35">
      <c r="A38" s="10"/>
      <c r="B38" s="70" t="s">
        <v>103</v>
      </c>
      <c r="C38" s="70"/>
      <c r="D38" s="70"/>
      <c r="E38" s="70"/>
      <c r="F38" s="70"/>
      <c r="G38" s="70"/>
      <c r="H38" s="70"/>
      <c r="I38" s="70"/>
      <c r="J38" s="70"/>
    </row>
    <row r="39" spans="1:10" x14ac:dyDescent="0.25">
      <c r="A39" s="8"/>
      <c r="B39" s="5" t="s">
        <v>62</v>
      </c>
      <c r="C39" s="71" t="s">
        <v>4</v>
      </c>
      <c r="D39" s="71"/>
      <c r="E39" s="71"/>
      <c r="F39" s="71"/>
      <c r="G39" s="71"/>
      <c r="H39" s="71"/>
      <c r="I39" s="71"/>
      <c r="J39" s="5" t="s">
        <v>52</v>
      </c>
    </row>
    <row r="40" spans="1:10" ht="45" customHeight="1" x14ac:dyDescent="0.25">
      <c r="A40" s="11"/>
      <c r="B40" s="6" t="s">
        <v>104</v>
      </c>
      <c r="C40" s="68" t="s">
        <v>105</v>
      </c>
      <c r="D40" s="68"/>
      <c r="E40" s="68"/>
      <c r="F40" s="68"/>
      <c r="G40" s="68"/>
      <c r="H40" s="68"/>
      <c r="I40" s="68"/>
      <c r="J40" s="10">
        <v>1</v>
      </c>
    </row>
    <row r="41" spans="1:10" ht="30" hidden="1" x14ac:dyDescent="0.25">
      <c r="A41" s="11"/>
      <c r="B41" s="6" t="s">
        <v>106</v>
      </c>
      <c r="C41" s="68" t="s">
        <v>107</v>
      </c>
      <c r="D41" s="68"/>
      <c r="E41" s="68"/>
      <c r="F41" s="68"/>
      <c r="G41" s="68"/>
      <c r="H41" s="68"/>
      <c r="I41" s="68"/>
      <c r="J41" s="10">
        <v>1</v>
      </c>
    </row>
    <row r="42" spans="1:10" x14ac:dyDescent="0.25">
      <c r="A42" s="11"/>
      <c r="B42" s="6" t="s">
        <v>108</v>
      </c>
      <c r="C42" s="68" t="s">
        <v>113</v>
      </c>
      <c r="D42" s="68"/>
      <c r="E42" s="68"/>
      <c r="F42" s="68"/>
      <c r="G42" s="68"/>
      <c r="H42" s="68"/>
      <c r="I42" s="68"/>
      <c r="J42" s="10">
        <v>2</v>
      </c>
    </row>
    <row r="43" spans="1:10" ht="15" hidden="1" customHeight="1" x14ac:dyDescent="0.25">
      <c r="A43" s="11"/>
      <c r="B43" s="6" t="s">
        <v>109</v>
      </c>
      <c r="C43" s="68" t="s">
        <v>112</v>
      </c>
      <c r="D43" s="68"/>
      <c r="E43" s="68"/>
      <c r="F43" s="68"/>
      <c r="G43" s="68"/>
      <c r="H43" s="68"/>
      <c r="I43" s="68"/>
      <c r="J43" s="10">
        <v>4</v>
      </c>
    </row>
    <row r="44" spans="1:10" ht="15" customHeight="1" x14ac:dyDescent="0.25">
      <c r="A44" s="9"/>
      <c r="B44" s="6" t="s">
        <v>110</v>
      </c>
      <c r="C44" s="68" t="s">
        <v>111</v>
      </c>
      <c r="D44" s="68"/>
      <c r="E44" s="68"/>
      <c r="F44" s="68"/>
      <c r="G44" s="68"/>
      <c r="H44" s="68"/>
      <c r="I44" s="68"/>
      <c r="J44" s="10">
        <v>6</v>
      </c>
    </row>
    <row r="45" spans="1:10" ht="30" x14ac:dyDescent="0.25">
      <c r="A45" s="9"/>
      <c r="B45" s="6" t="s">
        <v>114</v>
      </c>
      <c r="C45" s="68" t="s">
        <v>117</v>
      </c>
      <c r="D45" s="68"/>
      <c r="E45" s="68"/>
      <c r="F45" s="68"/>
      <c r="G45" s="68"/>
      <c r="H45" s="68"/>
      <c r="I45" s="68"/>
      <c r="J45" s="10">
        <v>2</v>
      </c>
    </row>
    <row r="46" spans="1:10" ht="30" customHeight="1" x14ac:dyDescent="0.25">
      <c r="A46" s="9"/>
      <c r="B46" s="6" t="s">
        <v>115</v>
      </c>
      <c r="C46" s="68" t="s">
        <v>118</v>
      </c>
      <c r="D46" s="68"/>
      <c r="E46" s="68"/>
      <c r="F46" s="68"/>
      <c r="G46" s="68"/>
      <c r="H46" s="68"/>
      <c r="I46" s="68"/>
      <c r="J46" s="10">
        <v>4</v>
      </c>
    </row>
    <row r="47" spans="1:10" ht="30" customHeight="1" x14ac:dyDescent="0.25">
      <c r="A47" s="9"/>
      <c r="B47" s="6" t="s">
        <v>116</v>
      </c>
      <c r="C47" s="68" t="s">
        <v>119</v>
      </c>
      <c r="D47" s="68"/>
      <c r="E47" s="68"/>
      <c r="F47" s="68"/>
      <c r="G47" s="68"/>
      <c r="H47" s="68"/>
      <c r="I47" s="68"/>
      <c r="J47" s="10">
        <v>6</v>
      </c>
    </row>
    <row r="48" spans="1:10" ht="27.75" customHeight="1" x14ac:dyDescent="0.25">
      <c r="A48" s="9"/>
      <c r="B48" s="6" t="s">
        <v>120</v>
      </c>
      <c r="C48" s="68" t="s">
        <v>122</v>
      </c>
      <c r="D48" s="68"/>
      <c r="E48" s="68"/>
      <c r="F48" s="68"/>
      <c r="G48" s="68"/>
      <c r="H48" s="68"/>
      <c r="I48" s="68"/>
      <c r="J48" s="10">
        <v>2</v>
      </c>
    </row>
    <row r="49" spans="1:10" ht="30" customHeight="1" x14ac:dyDescent="0.25">
      <c r="A49" s="9"/>
      <c r="B49" s="6" t="s">
        <v>124</v>
      </c>
      <c r="C49" s="68" t="s">
        <v>121</v>
      </c>
      <c r="D49" s="68"/>
      <c r="E49" s="68"/>
      <c r="F49" s="68"/>
      <c r="G49" s="68"/>
      <c r="H49" s="68"/>
      <c r="I49" s="68"/>
      <c r="J49" s="10">
        <v>4</v>
      </c>
    </row>
    <row r="50" spans="1:10" ht="30" customHeight="1" x14ac:dyDescent="0.25">
      <c r="A50" s="9"/>
      <c r="B50" s="6" t="s">
        <v>125</v>
      </c>
      <c r="C50" s="68" t="s">
        <v>123</v>
      </c>
      <c r="D50" s="68"/>
      <c r="E50" s="68"/>
      <c r="F50" s="68"/>
      <c r="G50" s="68"/>
      <c r="H50" s="68"/>
      <c r="I50" s="68"/>
      <c r="J50" s="10">
        <v>6</v>
      </c>
    </row>
    <row r="51" spans="1:10" ht="30" customHeight="1" x14ac:dyDescent="0.25">
      <c r="A51" s="9"/>
      <c r="B51" s="6" t="s">
        <v>126</v>
      </c>
      <c r="C51" s="68" t="s">
        <v>129</v>
      </c>
      <c r="D51" s="68"/>
      <c r="E51" s="68"/>
      <c r="F51" s="68"/>
      <c r="G51" s="68"/>
      <c r="H51" s="68"/>
      <c r="I51" s="68"/>
      <c r="J51" s="10">
        <v>2</v>
      </c>
    </row>
    <row r="52" spans="1:10" ht="30" customHeight="1" x14ac:dyDescent="0.25">
      <c r="A52" s="9"/>
      <c r="B52" s="6" t="s">
        <v>127</v>
      </c>
      <c r="C52" s="68" t="s">
        <v>130</v>
      </c>
      <c r="D52" s="68"/>
      <c r="E52" s="68"/>
      <c r="F52" s="68"/>
      <c r="G52" s="68"/>
      <c r="H52" s="68"/>
      <c r="I52" s="68"/>
      <c r="J52" s="10">
        <v>4</v>
      </c>
    </row>
    <row r="53" spans="1:10" ht="30" customHeight="1" x14ac:dyDescent="0.25">
      <c r="A53" s="9"/>
      <c r="B53" s="6" t="s">
        <v>128</v>
      </c>
      <c r="C53" s="68" t="s">
        <v>131</v>
      </c>
      <c r="D53" s="68"/>
      <c r="E53" s="68"/>
      <c r="F53" s="68"/>
      <c r="G53" s="68"/>
      <c r="H53" s="68"/>
      <c r="I53" s="68"/>
      <c r="J53" s="10">
        <v>6</v>
      </c>
    </row>
    <row r="55" spans="1:10" ht="21" x14ac:dyDescent="0.35">
      <c r="A55" s="10"/>
      <c r="B55" s="70" t="s">
        <v>132</v>
      </c>
      <c r="C55" s="70"/>
      <c r="D55" s="70"/>
      <c r="E55" s="70"/>
      <c r="F55" s="70"/>
      <c r="G55" s="70"/>
      <c r="H55" s="70"/>
      <c r="I55" s="70"/>
      <c r="J55" s="70"/>
    </row>
    <row r="56" spans="1:10" x14ac:dyDescent="0.25">
      <c r="A56" s="8"/>
      <c r="B56" s="5" t="s">
        <v>62</v>
      </c>
      <c r="C56" s="71" t="s">
        <v>4</v>
      </c>
      <c r="D56" s="71"/>
      <c r="E56" s="71"/>
      <c r="F56" s="71"/>
      <c r="G56" s="71"/>
      <c r="H56" s="71"/>
      <c r="I56" s="71"/>
      <c r="J56" s="5" t="s">
        <v>52</v>
      </c>
    </row>
    <row r="57" spans="1:10" ht="45" customHeight="1" x14ac:dyDescent="0.25">
      <c r="A57" s="11"/>
      <c r="B57" s="6" t="s">
        <v>133</v>
      </c>
      <c r="C57" s="68" t="s">
        <v>134</v>
      </c>
      <c r="D57" s="68"/>
      <c r="E57" s="68"/>
      <c r="F57" s="68"/>
      <c r="G57" s="68"/>
      <c r="H57" s="68"/>
      <c r="I57" s="68"/>
      <c r="J57" s="10">
        <v>1</v>
      </c>
    </row>
    <row r="58" spans="1:10" x14ac:dyDescent="0.25">
      <c r="A58" s="11"/>
      <c r="B58" s="6" t="s">
        <v>135</v>
      </c>
      <c r="C58" s="68" t="s">
        <v>136</v>
      </c>
      <c r="D58" s="68"/>
      <c r="E58" s="68"/>
      <c r="F58" s="68"/>
      <c r="G58" s="68"/>
      <c r="H58" s="68"/>
      <c r="I58" s="68"/>
      <c r="J58" s="10">
        <v>1</v>
      </c>
    </row>
    <row r="59" spans="1:10" ht="15" customHeight="1" x14ac:dyDescent="0.25">
      <c r="A59" s="11"/>
      <c r="B59" s="6" t="s">
        <v>137</v>
      </c>
      <c r="C59" s="68" t="s">
        <v>140</v>
      </c>
      <c r="D59" s="68"/>
      <c r="E59" s="68"/>
      <c r="F59" s="68"/>
      <c r="G59" s="68"/>
      <c r="H59" s="68"/>
      <c r="I59" s="68"/>
      <c r="J59" s="10">
        <v>2</v>
      </c>
    </row>
    <row r="60" spans="1:10" ht="15" customHeight="1" x14ac:dyDescent="0.25">
      <c r="A60" s="11"/>
      <c r="B60" s="6" t="s">
        <v>138</v>
      </c>
      <c r="C60" s="68" t="s">
        <v>141</v>
      </c>
      <c r="D60" s="68"/>
      <c r="E60" s="68"/>
      <c r="F60" s="68"/>
      <c r="G60" s="68"/>
      <c r="H60" s="68"/>
      <c r="I60" s="68"/>
      <c r="J60" s="10">
        <v>4</v>
      </c>
    </row>
    <row r="61" spans="1:10" ht="15" customHeight="1" x14ac:dyDescent="0.25">
      <c r="A61" s="9"/>
      <c r="B61" s="6" t="s">
        <v>139</v>
      </c>
      <c r="C61" s="68" t="s">
        <v>142</v>
      </c>
      <c r="D61" s="68"/>
      <c r="E61" s="68"/>
      <c r="F61" s="68"/>
      <c r="G61" s="68"/>
      <c r="H61" s="68"/>
      <c r="I61" s="68"/>
      <c r="J61" s="10">
        <v>6</v>
      </c>
    </row>
    <row r="62" spans="1:10" ht="30" x14ac:dyDescent="0.25">
      <c r="A62" s="9"/>
      <c r="B62" s="6" t="s">
        <v>143</v>
      </c>
      <c r="C62" s="68" t="s">
        <v>461</v>
      </c>
      <c r="D62" s="68"/>
      <c r="E62" s="68"/>
      <c r="F62" s="68"/>
      <c r="G62" s="68"/>
      <c r="H62" s="68"/>
      <c r="I62" s="68"/>
      <c r="J62" s="10">
        <v>2</v>
      </c>
    </row>
    <row r="63" spans="1:10" ht="30" customHeight="1" x14ac:dyDescent="0.25">
      <c r="A63" s="9"/>
      <c r="B63" s="6" t="s">
        <v>144</v>
      </c>
      <c r="C63" s="68" t="s">
        <v>462</v>
      </c>
      <c r="D63" s="68"/>
      <c r="E63" s="68"/>
      <c r="F63" s="68"/>
      <c r="G63" s="68"/>
      <c r="H63" s="68"/>
      <c r="I63" s="68"/>
      <c r="J63" s="10">
        <v>4</v>
      </c>
    </row>
    <row r="64" spans="1:10" ht="30" customHeight="1" x14ac:dyDescent="0.25">
      <c r="A64" s="9"/>
      <c r="B64" s="6" t="s">
        <v>145</v>
      </c>
      <c r="C64" s="68" t="s">
        <v>463</v>
      </c>
      <c r="D64" s="68"/>
      <c r="E64" s="68"/>
      <c r="F64" s="68"/>
      <c r="G64" s="68"/>
      <c r="H64" s="68"/>
      <c r="I64" s="68"/>
      <c r="J64" s="10">
        <v>6</v>
      </c>
    </row>
    <row r="65" spans="1:11" ht="27.75" customHeight="1" x14ac:dyDescent="0.25">
      <c r="A65" s="9"/>
      <c r="B65" s="6" t="s">
        <v>146</v>
      </c>
      <c r="C65" s="68" t="s">
        <v>464</v>
      </c>
      <c r="D65" s="68"/>
      <c r="E65" s="68"/>
      <c r="F65" s="68"/>
      <c r="G65" s="68"/>
      <c r="H65" s="68"/>
      <c r="I65" s="68"/>
      <c r="J65" s="10">
        <v>2</v>
      </c>
      <c r="K65" t="str">
        <f>IF(A65="","",A65)</f>
        <v/>
      </c>
    </row>
    <row r="66" spans="1:11" ht="30" customHeight="1" x14ac:dyDescent="0.25">
      <c r="A66" s="9"/>
      <c r="B66" s="6" t="s">
        <v>147</v>
      </c>
      <c r="C66" s="68" t="s">
        <v>465</v>
      </c>
      <c r="D66" s="68"/>
      <c r="E66" s="68"/>
      <c r="F66" s="68"/>
      <c r="G66" s="68"/>
      <c r="H66" s="68"/>
      <c r="I66" s="68"/>
      <c r="J66" s="10">
        <v>4</v>
      </c>
      <c r="K66" t="str">
        <f t="shared" ref="K66:K67" si="0">IF(A66="","",A66)</f>
        <v/>
      </c>
    </row>
    <row r="67" spans="1:11" ht="30" customHeight="1" x14ac:dyDescent="0.25">
      <c r="A67" s="9"/>
      <c r="B67" s="6" t="s">
        <v>148</v>
      </c>
      <c r="C67" s="68" t="s">
        <v>466</v>
      </c>
      <c r="D67" s="68"/>
      <c r="E67" s="68"/>
      <c r="F67" s="68"/>
      <c r="G67" s="68"/>
      <c r="H67" s="68"/>
      <c r="I67" s="68"/>
      <c r="J67" s="10">
        <v>6</v>
      </c>
      <c r="K67" t="str">
        <f t="shared" si="0"/>
        <v/>
      </c>
    </row>
    <row r="68" spans="1:11" ht="30" customHeight="1" x14ac:dyDescent="0.25">
      <c r="A68" s="9"/>
      <c r="B68" s="6" t="s">
        <v>149</v>
      </c>
      <c r="C68" s="68" t="s">
        <v>150</v>
      </c>
      <c r="D68" s="68"/>
      <c r="E68" s="68"/>
      <c r="F68" s="68"/>
      <c r="G68" s="68"/>
      <c r="H68" s="68"/>
      <c r="I68" s="68"/>
      <c r="J68" s="10">
        <v>2</v>
      </c>
    </row>
    <row r="69" spans="1:11" ht="30" customHeight="1" x14ac:dyDescent="0.25">
      <c r="A69" s="9"/>
      <c r="B69" s="6" t="s">
        <v>151</v>
      </c>
      <c r="C69" s="68" t="s">
        <v>153</v>
      </c>
      <c r="D69" s="68"/>
      <c r="E69" s="68"/>
      <c r="F69" s="68"/>
      <c r="G69" s="68"/>
      <c r="H69" s="68"/>
      <c r="I69" s="68"/>
      <c r="J69" s="10">
        <v>4</v>
      </c>
    </row>
    <row r="70" spans="1:11" ht="30" customHeight="1" x14ac:dyDescent="0.25">
      <c r="A70" s="9"/>
      <c r="B70" s="6" t="s">
        <v>152</v>
      </c>
      <c r="C70" s="68" t="s">
        <v>154</v>
      </c>
      <c r="D70" s="68"/>
      <c r="E70" s="68"/>
      <c r="F70" s="68"/>
      <c r="G70" s="68"/>
      <c r="H70" s="68"/>
      <c r="I70" s="68"/>
      <c r="J70" s="10">
        <v>6</v>
      </c>
    </row>
    <row r="71" spans="1:11" ht="30" x14ac:dyDescent="0.25">
      <c r="A71" s="9"/>
      <c r="B71" s="6" t="s">
        <v>155</v>
      </c>
      <c r="C71" s="68" t="s">
        <v>158</v>
      </c>
      <c r="D71" s="68"/>
      <c r="E71" s="68"/>
      <c r="F71" s="68"/>
      <c r="G71" s="68"/>
      <c r="H71" s="68"/>
      <c r="I71" s="68"/>
      <c r="J71" s="10">
        <v>2</v>
      </c>
    </row>
    <row r="72" spans="1:11" ht="30" customHeight="1" x14ac:dyDescent="0.25">
      <c r="A72" s="9"/>
      <c r="B72" s="6" t="s">
        <v>156</v>
      </c>
      <c r="C72" s="68" t="s">
        <v>159</v>
      </c>
      <c r="D72" s="68"/>
      <c r="E72" s="68"/>
      <c r="F72" s="68"/>
      <c r="G72" s="68"/>
      <c r="H72" s="68"/>
      <c r="I72" s="68"/>
      <c r="J72" s="10">
        <v>4</v>
      </c>
    </row>
    <row r="73" spans="1:11" ht="30" customHeight="1" x14ac:dyDescent="0.25">
      <c r="A73" s="9"/>
      <c r="B73" s="6" t="s">
        <v>157</v>
      </c>
      <c r="C73" s="68" t="s">
        <v>160</v>
      </c>
      <c r="D73" s="68"/>
      <c r="E73" s="68"/>
      <c r="F73" s="68"/>
      <c r="G73" s="68"/>
      <c r="H73" s="68"/>
      <c r="I73" s="68"/>
      <c r="J73" s="10">
        <v>6</v>
      </c>
    </row>
    <row r="74" spans="1:11" ht="30" x14ac:dyDescent="0.25">
      <c r="A74" s="9"/>
      <c r="B74" s="6" t="s">
        <v>161</v>
      </c>
      <c r="C74" s="68" t="s">
        <v>162</v>
      </c>
      <c r="D74" s="68"/>
      <c r="E74" s="68"/>
      <c r="F74" s="68"/>
      <c r="G74" s="68"/>
      <c r="H74" s="68"/>
      <c r="I74" s="68"/>
      <c r="J74" s="10">
        <v>2</v>
      </c>
    </row>
    <row r="75" spans="1:11" ht="30" customHeight="1" x14ac:dyDescent="0.25">
      <c r="A75" s="9"/>
      <c r="B75" s="6" t="s">
        <v>163</v>
      </c>
      <c r="C75" s="68" t="s">
        <v>467</v>
      </c>
      <c r="D75" s="68"/>
      <c r="E75" s="68"/>
      <c r="F75" s="68"/>
      <c r="G75" s="68"/>
      <c r="H75" s="68"/>
      <c r="I75" s="68"/>
      <c r="J75" s="10">
        <v>4</v>
      </c>
    </row>
    <row r="76" spans="1:11" ht="30" customHeight="1" x14ac:dyDescent="0.25">
      <c r="A76" s="9"/>
      <c r="B76" s="6" t="s">
        <v>164</v>
      </c>
      <c r="C76" s="68" t="s">
        <v>468</v>
      </c>
      <c r="D76" s="68"/>
      <c r="E76" s="68"/>
      <c r="F76" s="68"/>
      <c r="G76" s="68"/>
      <c r="H76" s="68"/>
      <c r="I76" s="68"/>
      <c r="J76" s="10">
        <v>6</v>
      </c>
    </row>
    <row r="78" spans="1:11" ht="21" x14ac:dyDescent="0.35">
      <c r="A78" s="10"/>
      <c r="B78" s="70" t="s">
        <v>165</v>
      </c>
      <c r="C78" s="70"/>
      <c r="D78" s="70"/>
      <c r="E78" s="70"/>
      <c r="F78" s="70"/>
      <c r="G78" s="70"/>
      <c r="H78" s="70"/>
      <c r="I78" s="70"/>
      <c r="J78" s="70"/>
    </row>
    <row r="79" spans="1:11" x14ac:dyDescent="0.25">
      <c r="A79" s="8"/>
      <c r="B79" s="5" t="s">
        <v>62</v>
      </c>
      <c r="C79" s="71" t="s">
        <v>4</v>
      </c>
      <c r="D79" s="71"/>
      <c r="E79" s="71"/>
      <c r="F79" s="71"/>
      <c r="G79" s="71"/>
      <c r="H79" s="71"/>
      <c r="I79" s="71"/>
      <c r="J79" s="5" t="s">
        <v>52</v>
      </c>
    </row>
    <row r="80" spans="1:11" ht="45" customHeight="1" x14ac:dyDescent="0.25">
      <c r="A80" s="11"/>
      <c r="B80" s="6" t="s">
        <v>166</v>
      </c>
      <c r="C80" s="68" t="s">
        <v>167</v>
      </c>
      <c r="D80" s="68"/>
      <c r="E80" s="68"/>
      <c r="F80" s="68"/>
      <c r="G80" s="68"/>
      <c r="H80" s="68"/>
      <c r="I80" s="68"/>
      <c r="J80" s="10">
        <v>2</v>
      </c>
    </row>
    <row r="81" spans="1:10" ht="30" x14ac:dyDescent="0.25">
      <c r="A81" s="11"/>
      <c r="B81" s="6" t="s">
        <v>168</v>
      </c>
      <c r="C81" s="68" t="s">
        <v>171</v>
      </c>
      <c r="D81" s="68"/>
      <c r="E81" s="68"/>
      <c r="F81" s="68"/>
      <c r="G81" s="68"/>
      <c r="H81" s="68"/>
      <c r="I81" s="68"/>
      <c r="J81" s="10">
        <v>4</v>
      </c>
    </row>
    <row r="82" spans="1:10" ht="30" x14ac:dyDescent="0.25">
      <c r="A82" s="11"/>
      <c r="B82" s="6" t="s">
        <v>169</v>
      </c>
      <c r="C82" s="68" t="s">
        <v>172</v>
      </c>
      <c r="D82" s="68"/>
      <c r="E82" s="68"/>
      <c r="F82" s="68"/>
      <c r="G82" s="68"/>
      <c r="H82" s="68"/>
      <c r="I82" s="68"/>
      <c r="J82" s="10">
        <v>6</v>
      </c>
    </row>
    <row r="83" spans="1:10" ht="30" x14ac:dyDescent="0.25">
      <c r="A83" s="11"/>
      <c r="B83" s="6" t="s">
        <v>170</v>
      </c>
      <c r="C83" s="68" t="s">
        <v>173</v>
      </c>
      <c r="D83" s="68"/>
      <c r="E83" s="68"/>
      <c r="F83" s="68"/>
      <c r="G83" s="68"/>
      <c r="H83" s="68"/>
      <c r="I83" s="68"/>
      <c r="J83" s="10">
        <v>8</v>
      </c>
    </row>
    <row r="84" spans="1:10" x14ac:dyDescent="0.25">
      <c r="A84" s="11"/>
      <c r="B84" s="6" t="s">
        <v>174</v>
      </c>
      <c r="C84" s="68" t="s">
        <v>175</v>
      </c>
      <c r="D84" s="68"/>
      <c r="E84" s="68"/>
      <c r="F84" s="68"/>
      <c r="G84" s="68"/>
      <c r="H84" s="68"/>
      <c r="I84" s="68"/>
      <c r="J84" s="10">
        <v>2</v>
      </c>
    </row>
    <row r="85" spans="1:10" ht="30" x14ac:dyDescent="0.25">
      <c r="A85" s="11"/>
      <c r="B85" s="6" t="s">
        <v>176</v>
      </c>
      <c r="C85" s="68" t="s">
        <v>177</v>
      </c>
      <c r="D85" s="68"/>
      <c r="E85" s="68"/>
      <c r="F85" s="68"/>
      <c r="G85" s="68"/>
      <c r="H85" s="68"/>
      <c r="I85" s="68"/>
      <c r="J85" s="10">
        <v>4</v>
      </c>
    </row>
    <row r="86" spans="1:10" x14ac:dyDescent="0.25">
      <c r="A86" s="11"/>
      <c r="B86" s="6" t="s">
        <v>178</v>
      </c>
      <c r="C86" s="68" t="s">
        <v>179</v>
      </c>
      <c r="D86" s="68"/>
      <c r="E86" s="68"/>
      <c r="F86" s="68"/>
      <c r="G86" s="68"/>
      <c r="H86" s="68"/>
      <c r="I86" s="68"/>
      <c r="J86" s="10">
        <v>6</v>
      </c>
    </row>
    <row r="87" spans="1:10" ht="30" x14ac:dyDescent="0.25">
      <c r="A87" s="11"/>
      <c r="B87" s="6" t="s">
        <v>180</v>
      </c>
      <c r="C87" s="68" t="s">
        <v>181</v>
      </c>
      <c r="D87" s="68"/>
      <c r="E87" s="68"/>
      <c r="F87" s="68"/>
      <c r="G87" s="68"/>
      <c r="H87" s="68"/>
      <c r="I87" s="68"/>
      <c r="J87" s="10">
        <v>8</v>
      </c>
    </row>
    <row r="88" spans="1:10" ht="30" x14ac:dyDescent="0.25">
      <c r="A88" s="11"/>
      <c r="B88" s="6" t="s">
        <v>182</v>
      </c>
      <c r="C88" s="68" t="s">
        <v>184</v>
      </c>
      <c r="D88" s="68"/>
      <c r="E88" s="68"/>
      <c r="F88" s="68"/>
      <c r="G88" s="68"/>
      <c r="H88" s="68"/>
      <c r="I88" s="68"/>
      <c r="J88" s="10">
        <v>10</v>
      </c>
    </row>
    <row r="89" spans="1:10" ht="30" x14ac:dyDescent="0.25">
      <c r="A89" s="11"/>
      <c r="B89" s="6" t="s">
        <v>183</v>
      </c>
      <c r="C89" s="68" t="s">
        <v>185</v>
      </c>
      <c r="D89" s="68"/>
      <c r="E89" s="68"/>
      <c r="F89" s="68"/>
      <c r="G89" s="68"/>
      <c r="H89" s="68"/>
      <c r="I89" s="68"/>
      <c r="J89" s="10">
        <v>10</v>
      </c>
    </row>
  </sheetData>
  <dataConsolidate/>
  <mergeCells count="83">
    <mergeCell ref="C16:I16"/>
    <mergeCell ref="B5:J5"/>
    <mergeCell ref="C6:I6"/>
    <mergeCell ref="C7:I7"/>
    <mergeCell ref="C8:I8"/>
    <mergeCell ref="C9:I9"/>
    <mergeCell ref="C10:I10"/>
    <mergeCell ref="C11:I11"/>
    <mergeCell ref="C12:I12"/>
    <mergeCell ref="B14:J14"/>
    <mergeCell ref="C15:I15"/>
    <mergeCell ref="C28:I28"/>
    <mergeCell ref="C17:I17"/>
    <mergeCell ref="C18:I18"/>
    <mergeCell ref="C19:I19"/>
    <mergeCell ref="C20:I20"/>
    <mergeCell ref="C21:I21"/>
    <mergeCell ref="C22:I22"/>
    <mergeCell ref="C23:I23"/>
    <mergeCell ref="C24:I24"/>
    <mergeCell ref="C25:I25"/>
    <mergeCell ref="C26:I26"/>
    <mergeCell ref="C27:I27"/>
    <mergeCell ref="C41:I41"/>
    <mergeCell ref="C29:I29"/>
    <mergeCell ref="C30:I30"/>
    <mergeCell ref="C31:I31"/>
    <mergeCell ref="C32:I32"/>
    <mergeCell ref="C33:I33"/>
    <mergeCell ref="C34:I34"/>
    <mergeCell ref="C35:I35"/>
    <mergeCell ref="C36:I36"/>
    <mergeCell ref="B38:J38"/>
    <mergeCell ref="C39:I39"/>
    <mergeCell ref="C40:I40"/>
    <mergeCell ref="C53:I53"/>
    <mergeCell ref="C42:I42"/>
    <mergeCell ref="C43:I43"/>
    <mergeCell ref="C44:I44"/>
    <mergeCell ref="C45:I45"/>
    <mergeCell ref="C46:I46"/>
    <mergeCell ref="C47:I47"/>
    <mergeCell ref="C48:I48"/>
    <mergeCell ref="C49:I49"/>
    <mergeCell ref="C50:I50"/>
    <mergeCell ref="C51:I51"/>
    <mergeCell ref="C52:I52"/>
    <mergeCell ref="C66:I66"/>
    <mergeCell ref="B55:J55"/>
    <mergeCell ref="C56:I56"/>
    <mergeCell ref="C57:I57"/>
    <mergeCell ref="C58:I58"/>
    <mergeCell ref="C59:I59"/>
    <mergeCell ref="C60:I60"/>
    <mergeCell ref="C61:I61"/>
    <mergeCell ref="C62:I62"/>
    <mergeCell ref="C63:I63"/>
    <mergeCell ref="C64:I64"/>
    <mergeCell ref="C65:I65"/>
    <mergeCell ref="B78:J78"/>
    <mergeCell ref="C79:I79"/>
    <mergeCell ref="C67:I67"/>
    <mergeCell ref="C68:I68"/>
    <mergeCell ref="C69:I69"/>
    <mergeCell ref="C70:I70"/>
    <mergeCell ref="C71:I71"/>
    <mergeCell ref="C72:I72"/>
    <mergeCell ref="C86:I86"/>
    <mergeCell ref="C87:I87"/>
    <mergeCell ref="C88:I88"/>
    <mergeCell ref="C89:I89"/>
    <mergeCell ref="B1:J1"/>
    <mergeCell ref="B2:J2"/>
    <mergeCell ref="C80:I80"/>
    <mergeCell ref="C81:I81"/>
    <mergeCell ref="C82:I82"/>
    <mergeCell ref="C83:I83"/>
    <mergeCell ref="C84:I84"/>
    <mergeCell ref="C85:I85"/>
    <mergeCell ref="C73:I73"/>
    <mergeCell ref="C74:I74"/>
    <mergeCell ref="C75:I75"/>
    <mergeCell ref="C76:I76"/>
  </mergeCells>
  <dataValidations disablePrompts="1" count="2">
    <dataValidation type="custom" allowBlank="1" showInputMessage="1" showErrorMessage="1" errorTitle="Solde invalide" error="Vous n'avez pas assez d'xp" sqref="A884:A939" xr:uid="{81758295-9195-4146-9688-1C2445EFAC23}">
      <formula1>C870=0</formula1>
    </dataValidation>
    <dataValidation type="custom" allowBlank="1" showInputMessage="1" showErrorMessage="1" errorTitle="Solde XP = 0" error="Vous n'avez plus d'xp" sqref="A940:A1479" xr:uid="{6412A1B7-2E13-4ED7-AA6C-386970811C4C}">
      <formula1>C926&lt;=0</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FEF08-6413-47BC-A802-86DFE3B4EAD2}">
  <sheetPr codeName="Feuil4"/>
  <dimension ref="A1:K189"/>
  <sheetViews>
    <sheetView workbookViewId="0">
      <pane ySplit="3" topLeftCell="A7" activePane="bottomLeft" state="frozen"/>
      <selection pane="bottomLeft" activeCell="A4" sqref="A4"/>
    </sheetView>
  </sheetViews>
  <sheetFormatPr baseColWidth="10" defaultRowHeight="15" x14ac:dyDescent="0.25"/>
  <cols>
    <col min="1" max="1" width="5.140625" style="7" customWidth="1"/>
    <col min="2" max="2" width="22.42578125" bestFit="1" customWidth="1"/>
    <col min="3" max="3" width="12.28515625" bestFit="1" customWidth="1"/>
    <col min="8" max="8" width="12" bestFit="1" customWidth="1"/>
    <col min="12" max="12" width="21.28515625" bestFit="1" customWidth="1"/>
    <col min="13" max="13" width="49.28515625" bestFit="1" customWidth="1"/>
    <col min="14" max="14" width="39.140625" bestFit="1" customWidth="1"/>
  </cols>
  <sheetData>
    <row r="1" spans="1:10" ht="23.25" x14ac:dyDescent="0.35">
      <c r="B1" s="69" t="s">
        <v>47</v>
      </c>
      <c r="C1" s="69"/>
      <c r="D1" s="69"/>
      <c r="E1" s="69"/>
      <c r="F1" s="69"/>
      <c r="G1" s="69"/>
      <c r="H1" s="69"/>
      <c r="I1" s="69"/>
      <c r="J1" s="69"/>
    </row>
    <row r="2" spans="1:10" ht="23.25" x14ac:dyDescent="0.35">
      <c r="B2" s="69" t="s">
        <v>186</v>
      </c>
      <c r="C2" s="69"/>
      <c r="D2" s="69"/>
      <c r="E2" s="69"/>
      <c r="F2" s="69"/>
      <c r="G2" s="69"/>
      <c r="H2" s="69"/>
      <c r="I2" s="69"/>
      <c r="J2" s="69"/>
    </row>
    <row r="3" spans="1:10" x14ac:dyDescent="0.25">
      <c r="B3" s="12" t="s">
        <v>188</v>
      </c>
      <c r="C3" s="13">
        <f>'Infos générales'!C12</f>
        <v>10</v>
      </c>
    </row>
    <row r="5" spans="1:10" ht="21" x14ac:dyDescent="0.35">
      <c r="A5" s="10"/>
      <c r="B5" s="70" t="s">
        <v>187</v>
      </c>
      <c r="C5" s="70"/>
      <c r="D5" s="70"/>
      <c r="E5" s="70"/>
      <c r="F5" s="70"/>
      <c r="G5" s="70"/>
      <c r="H5" s="70"/>
      <c r="I5" s="70"/>
      <c r="J5" s="70"/>
    </row>
    <row r="6" spans="1:10" x14ac:dyDescent="0.25">
      <c r="A6" s="8"/>
      <c r="B6" s="5" t="str">
        <f>"XP Dépensés : "&amp;SUMIF(A14:A183,"x",J14:J183)</f>
        <v>XP Dépensés : 0</v>
      </c>
      <c r="C6" s="71" t="s">
        <v>4</v>
      </c>
      <c r="D6" s="71"/>
      <c r="E6" s="71"/>
      <c r="F6" s="71"/>
      <c r="G6" s="71"/>
      <c r="H6" s="71"/>
      <c r="I6" s="71"/>
      <c r="J6" s="5" t="s">
        <v>52</v>
      </c>
    </row>
    <row r="7" spans="1:10" x14ac:dyDescent="0.25">
      <c r="A7" s="11"/>
      <c r="B7" s="2" t="s">
        <v>51</v>
      </c>
      <c r="C7" s="72" t="s">
        <v>189</v>
      </c>
      <c r="D7" s="72"/>
      <c r="E7" s="72"/>
      <c r="F7" s="72"/>
      <c r="G7" s="72"/>
      <c r="H7" s="72"/>
      <c r="I7" s="72"/>
      <c r="J7" s="2">
        <v>1</v>
      </c>
    </row>
    <row r="8" spans="1:10" x14ac:dyDescent="0.25">
      <c r="A8" s="9"/>
      <c r="B8" s="2" t="s">
        <v>53</v>
      </c>
      <c r="C8" s="72" t="s">
        <v>190</v>
      </c>
      <c r="D8" s="72"/>
      <c r="E8" s="72"/>
      <c r="F8" s="72"/>
      <c r="G8" s="72"/>
      <c r="H8" s="72"/>
      <c r="I8" s="72"/>
      <c r="J8" s="2">
        <v>1</v>
      </c>
    </row>
    <row r="9" spans="1:10" x14ac:dyDescent="0.25">
      <c r="A9" s="11"/>
      <c r="B9" s="2" t="s">
        <v>54</v>
      </c>
      <c r="C9" s="72" t="s">
        <v>189</v>
      </c>
      <c r="D9" s="72"/>
      <c r="E9" s="72"/>
      <c r="F9" s="72"/>
      <c r="G9" s="72"/>
      <c r="H9" s="72"/>
      <c r="I9" s="72"/>
      <c r="J9" s="2">
        <v>1</v>
      </c>
    </row>
    <row r="10" spans="1:10" x14ac:dyDescent="0.25">
      <c r="A10" s="11"/>
      <c r="B10" s="2" t="s">
        <v>55</v>
      </c>
      <c r="C10" s="72" t="s">
        <v>191</v>
      </c>
      <c r="D10" s="72"/>
      <c r="E10" s="72"/>
      <c r="F10" s="72"/>
      <c r="G10" s="72"/>
      <c r="H10" s="72"/>
      <c r="I10" s="72"/>
      <c r="J10" s="2">
        <v>1</v>
      </c>
    </row>
    <row r="11" spans="1:10" x14ac:dyDescent="0.25">
      <c r="A11" s="11"/>
      <c r="B11" s="2" t="s">
        <v>56</v>
      </c>
      <c r="C11" s="72" t="s">
        <v>189</v>
      </c>
      <c r="D11" s="72"/>
      <c r="E11" s="72"/>
      <c r="F11" s="72"/>
      <c r="G11" s="72"/>
      <c r="H11" s="72"/>
      <c r="I11" s="72"/>
      <c r="J11" s="2">
        <v>1</v>
      </c>
    </row>
    <row r="12" spans="1:10" x14ac:dyDescent="0.25">
      <c r="A12" s="9"/>
      <c r="B12" s="2" t="s">
        <v>57</v>
      </c>
      <c r="C12" s="72" t="s">
        <v>192</v>
      </c>
      <c r="D12" s="72"/>
      <c r="E12" s="72"/>
      <c r="F12" s="72"/>
      <c r="G12" s="72"/>
      <c r="H12" s="72"/>
      <c r="I12" s="72"/>
      <c r="J12" s="2">
        <v>1</v>
      </c>
    </row>
    <row r="15" spans="1:10" ht="21" x14ac:dyDescent="0.35">
      <c r="A15" s="10"/>
      <c r="B15" s="70" t="s">
        <v>211</v>
      </c>
      <c r="C15" s="70"/>
      <c r="D15" s="70"/>
      <c r="E15" s="70"/>
      <c r="F15" s="70"/>
      <c r="G15" s="70"/>
      <c r="H15" s="70"/>
      <c r="I15" s="70"/>
      <c r="J15" s="70"/>
    </row>
    <row r="16" spans="1:10" x14ac:dyDescent="0.25">
      <c r="A16" s="8"/>
      <c r="B16" s="76" t="str">
        <f>"XP Dépensés dans le domaine du feu : "&amp;SUMIF(A17:A47,"x",J17:J47)</f>
        <v>XP Dépensés dans le domaine du feu : 0</v>
      </c>
      <c r="C16" s="77"/>
      <c r="D16" s="77"/>
      <c r="E16" s="77"/>
      <c r="F16" s="77"/>
      <c r="G16" s="77"/>
      <c r="H16" s="77"/>
      <c r="I16" s="77"/>
      <c r="J16" s="78"/>
    </row>
    <row r="17" spans="1:10" x14ac:dyDescent="0.25">
      <c r="A17" s="8"/>
      <c r="B17" s="5" t="s">
        <v>62</v>
      </c>
      <c r="C17" s="71" t="s">
        <v>4</v>
      </c>
      <c r="D17" s="71"/>
      <c r="E17" s="71"/>
      <c r="F17" s="71"/>
      <c r="G17" s="71"/>
      <c r="H17" s="71"/>
      <c r="I17" s="71"/>
      <c r="J17" s="5" t="s">
        <v>52</v>
      </c>
    </row>
    <row r="18" spans="1:10" ht="30" x14ac:dyDescent="0.25">
      <c r="A18" s="11"/>
      <c r="B18" s="6" t="s">
        <v>212</v>
      </c>
      <c r="C18" s="68" t="s">
        <v>213</v>
      </c>
      <c r="D18" s="68"/>
      <c r="E18" s="68"/>
      <c r="F18" s="68"/>
      <c r="G18" s="68"/>
      <c r="H18" s="68"/>
      <c r="I18" s="68"/>
      <c r="J18" s="10">
        <v>2</v>
      </c>
    </row>
    <row r="19" spans="1:10" ht="30" x14ac:dyDescent="0.25">
      <c r="A19" s="11"/>
      <c r="B19" s="6" t="s">
        <v>214</v>
      </c>
      <c r="C19" s="68" t="s">
        <v>216</v>
      </c>
      <c r="D19" s="68"/>
      <c r="E19" s="68"/>
      <c r="F19" s="68"/>
      <c r="G19" s="68"/>
      <c r="H19" s="68"/>
      <c r="I19" s="68"/>
      <c r="J19" s="10">
        <v>4</v>
      </c>
    </row>
    <row r="20" spans="1:10" ht="30" x14ac:dyDescent="0.25">
      <c r="A20" s="11"/>
      <c r="B20" s="6" t="s">
        <v>215</v>
      </c>
      <c r="C20" s="68" t="s">
        <v>217</v>
      </c>
      <c r="D20" s="68"/>
      <c r="E20" s="68"/>
      <c r="F20" s="68"/>
      <c r="G20" s="68"/>
      <c r="H20" s="68"/>
      <c r="I20" s="68"/>
      <c r="J20" s="10">
        <v>6</v>
      </c>
    </row>
    <row r="21" spans="1:10" ht="30" x14ac:dyDescent="0.25">
      <c r="A21" s="11"/>
      <c r="B21" s="6" t="s">
        <v>218</v>
      </c>
      <c r="C21" s="68" t="s">
        <v>219</v>
      </c>
      <c r="D21" s="68"/>
      <c r="E21" s="68"/>
      <c r="F21" s="68"/>
      <c r="G21" s="68"/>
      <c r="H21" s="68"/>
      <c r="I21" s="68"/>
      <c r="J21" s="10">
        <v>4</v>
      </c>
    </row>
    <row r="22" spans="1:10" ht="30" customHeight="1" x14ac:dyDescent="0.25">
      <c r="A22" s="11"/>
      <c r="B22" s="6" t="s">
        <v>220</v>
      </c>
      <c r="C22" s="68" t="s">
        <v>221</v>
      </c>
      <c r="D22" s="68"/>
      <c r="E22" s="68"/>
      <c r="F22" s="68"/>
      <c r="G22" s="68"/>
      <c r="H22" s="68"/>
      <c r="I22" s="68"/>
      <c r="J22" s="10">
        <v>6</v>
      </c>
    </row>
    <row r="23" spans="1:10" ht="30" x14ac:dyDescent="0.25">
      <c r="A23" s="9"/>
      <c r="B23" s="6" t="s">
        <v>222</v>
      </c>
      <c r="C23" s="68" t="s">
        <v>224</v>
      </c>
      <c r="D23" s="68"/>
      <c r="E23" s="68"/>
      <c r="F23" s="68"/>
      <c r="G23" s="68"/>
      <c r="H23" s="68"/>
      <c r="I23" s="68"/>
      <c r="J23" s="10">
        <v>6</v>
      </c>
    </row>
    <row r="24" spans="1:10" ht="30" customHeight="1" x14ac:dyDescent="0.25">
      <c r="A24" s="9"/>
      <c r="B24" s="6" t="s">
        <v>223</v>
      </c>
      <c r="C24" s="68" t="s">
        <v>225</v>
      </c>
      <c r="D24" s="68"/>
      <c r="E24" s="68"/>
      <c r="F24" s="68"/>
      <c r="G24" s="68"/>
      <c r="H24" s="68"/>
      <c r="I24" s="68"/>
      <c r="J24" s="10">
        <v>8</v>
      </c>
    </row>
    <row r="25" spans="1:10" ht="30" customHeight="1" x14ac:dyDescent="0.25">
      <c r="A25" s="9"/>
      <c r="B25" s="6" t="s">
        <v>226</v>
      </c>
      <c r="C25" s="68" t="s">
        <v>227</v>
      </c>
      <c r="D25" s="68"/>
      <c r="E25" s="68"/>
      <c r="F25" s="68"/>
      <c r="G25" s="68"/>
      <c r="H25" s="68"/>
      <c r="I25" s="68"/>
      <c r="J25" s="10">
        <v>4</v>
      </c>
    </row>
    <row r="26" spans="1:10" ht="33.75" customHeight="1" x14ac:dyDescent="0.25">
      <c r="A26" s="9"/>
      <c r="B26" s="6" t="s">
        <v>499</v>
      </c>
      <c r="C26" s="68" t="s">
        <v>193</v>
      </c>
      <c r="D26" s="68"/>
      <c r="E26" s="68"/>
      <c r="F26" s="68"/>
      <c r="G26" s="68"/>
      <c r="H26" s="68"/>
      <c r="I26" s="68"/>
      <c r="J26" s="10">
        <v>2</v>
      </c>
    </row>
    <row r="27" spans="1:10" ht="33.75" customHeight="1" x14ac:dyDescent="0.25">
      <c r="A27" s="9"/>
      <c r="B27" s="6" t="s">
        <v>500</v>
      </c>
      <c r="C27" s="68" t="s">
        <v>194</v>
      </c>
      <c r="D27" s="68"/>
      <c r="E27" s="68"/>
      <c r="F27" s="68"/>
      <c r="G27" s="68"/>
      <c r="H27" s="68"/>
      <c r="I27" s="68"/>
      <c r="J27" s="10">
        <v>4</v>
      </c>
    </row>
    <row r="28" spans="1:10" ht="33.75" customHeight="1" x14ac:dyDescent="0.25">
      <c r="A28" s="11"/>
      <c r="B28" s="6" t="s">
        <v>501</v>
      </c>
      <c r="C28" s="68" t="s">
        <v>195</v>
      </c>
      <c r="D28" s="68"/>
      <c r="E28" s="68"/>
      <c r="F28" s="68"/>
      <c r="G28" s="68"/>
      <c r="H28" s="68"/>
      <c r="I28" s="68"/>
      <c r="J28" s="10">
        <v>6</v>
      </c>
    </row>
    <row r="29" spans="1:10" ht="33.75" customHeight="1" x14ac:dyDescent="0.25">
      <c r="A29" s="9"/>
      <c r="B29" s="6" t="s">
        <v>502</v>
      </c>
      <c r="C29" s="68" t="s">
        <v>196</v>
      </c>
      <c r="D29" s="68"/>
      <c r="E29" s="68"/>
      <c r="F29" s="68"/>
      <c r="G29" s="68"/>
      <c r="H29" s="68"/>
      <c r="I29" s="68"/>
      <c r="J29" s="10">
        <v>2</v>
      </c>
    </row>
    <row r="30" spans="1:10" ht="45" x14ac:dyDescent="0.25">
      <c r="A30" s="9"/>
      <c r="B30" s="6" t="s">
        <v>503</v>
      </c>
      <c r="C30" s="68" t="s">
        <v>197</v>
      </c>
      <c r="D30" s="68"/>
      <c r="E30" s="68"/>
      <c r="F30" s="68"/>
      <c r="G30" s="68"/>
      <c r="H30" s="68"/>
      <c r="I30" s="68"/>
      <c r="J30" s="10">
        <v>2</v>
      </c>
    </row>
    <row r="31" spans="1:10" ht="30" customHeight="1" x14ac:dyDescent="0.25">
      <c r="A31" s="9"/>
      <c r="B31" s="6" t="s">
        <v>504</v>
      </c>
      <c r="C31" s="68" t="s">
        <v>198</v>
      </c>
      <c r="D31" s="68"/>
      <c r="E31" s="68"/>
      <c r="F31" s="68"/>
      <c r="G31" s="68"/>
      <c r="H31" s="68"/>
      <c r="I31" s="68"/>
      <c r="J31" s="10">
        <v>4</v>
      </c>
    </row>
    <row r="32" spans="1:10" ht="30" customHeight="1" x14ac:dyDescent="0.25">
      <c r="A32" s="9"/>
      <c r="B32" s="6" t="s">
        <v>505</v>
      </c>
      <c r="C32" s="68" t="s">
        <v>199</v>
      </c>
      <c r="D32" s="68"/>
      <c r="E32" s="68"/>
      <c r="F32" s="68"/>
      <c r="G32" s="68"/>
      <c r="H32" s="68"/>
      <c r="I32" s="68"/>
      <c r="J32" s="10">
        <v>6</v>
      </c>
    </row>
    <row r="33" spans="1:11" ht="30" x14ac:dyDescent="0.25">
      <c r="A33" s="9"/>
      <c r="B33" s="6" t="s">
        <v>506</v>
      </c>
      <c r="C33" s="68" t="s">
        <v>473</v>
      </c>
      <c r="D33" s="68"/>
      <c r="E33" s="68"/>
      <c r="F33" s="68"/>
      <c r="G33" s="68"/>
      <c r="H33" s="68"/>
      <c r="I33" s="68"/>
      <c r="J33" s="10">
        <v>2</v>
      </c>
      <c r="K33" t="str">
        <f>IF(A33="","",A33)</f>
        <v/>
      </c>
    </row>
    <row r="34" spans="1:11" ht="30" customHeight="1" x14ac:dyDescent="0.25">
      <c r="A34" s="9"/>
      <c r="B34" s="6" t="s">
        <v>507</v>
      </c>
      <c r="C34" s="68" t="s">
        <v>474</v>
      </c>
      <c r="D34" s="68"/>
      <c r="E34" s="68"/>
      <c r="F34" s="68"/>
      <c r="G34" s="68"/>
      <c r="H34" s="68"/>
      <c r="I34" s="68"/>
      <c r="J34" s="10">
        <v>4</v>
      </c>
      <c r="K34" t="str">
        <f t="shared" ref="K34:K35" si="0">IF(A34="","",A34)</f>
        <v/>
      </c>
    </row>
    <row r="35" spans="1:11" ht="30" customHeight="1" x14ac:dyDescent="0.25">
      <c r="A35" s="9"/>
      <c r="B35" s="6" t="s">
        <v>508</v>
      </c>
      <c r="C35" s="68" t="s">
        <v>475</v>
      </c>
      <c r="D35" s="68"/>
      <c r="E35" s="68"/>
      <c r="F35" s="68"/>
      <c r="G35" s="68"/>
      <c r="H35" s="68"/>
      <c r="I35" s="68"/>
      <c r="J35" s="10">
        <v>6</v>
      </c>
      <c r="K35" t="str">
        <f t="shared" si="0"/>
        <v/>
      </c>
    </row>
    <row r="36" spans="1:11" ht="45" x14ac:dyDescent="0.25">
      <c r="A36" s="9"/>
      <c r="B36" s="6" t="s">
        <v>509</v>
      </c>
      <c r="C36" s="68" t="s">
        <v>200</v>
      </c>
      <c r="D36" s="68"/>
      <c r="E36" s="68"/>
      <c r="F36" s="68"/>
      <c r="G36" s="68"/>
      <c r="H36" s="68"/>
      <c r="I36" s="68"/>
      <c r="J36" s="10">
        <v>2</v>
      </c>
    </row>
    <row r="37" spans="1:11" ht="30" customHeight="1" x14ac:dyDescent="0.25">
      <c r="A37" s="9"/>
      <c r="B37" s="6" t="s">
        <v>510</v>
      </c>
      <c r="C37" s="68" t="s">
        <v>201</v>
      </c>
      <c r="D37" s="68"/>
      <c r="E37" s="68"/>
      <c r="F37" s="68"/>
      <c r="G37" s="68"/>
      <c r="H37" s="68"/>
      <c r="I37" s="68"/>
      <c r="J37" s="10">
        <v>4</v>
      </c>
    </row>
    <row r="38" spans="1:11" ht="30" customHeight="1" x14ac:dyDescent="0.25">
      <c r="A38" s="9"/>
      <c r="B38" s="6" t="s">
        <v>511</v>
      </c>
      <c r="C38" s="68" t="s">
        <v>202</v>
      </c>
      <c r="D38" s="68"/>
      <c r="E38" s="68"/>
      <c r="F38" s="68"/>
      <c r="G38" s="68"/>
      <c r="H38" s="68"/>
      <c r="I38" s="68"/>
      <c r="J38" s="10">
        <v>6</v>
      </c>
    </row>
    <row r="39" spans="1:11" ht="51" customHeight="1" x14ac:dyDescent="0.25">
      <c r="A39" s="9"/>
      <c r="B39" s="6" t="s">
        <v>512</v>
      </c>
      <c r="C39" s="68" t="s">
        <v>203</v>
      </c>
      <c r="D39" s="68"/>
      <c r="E39" s="68"/>
      <c r="F39" s="68"/>
      <c r="G39" s="68"/>
      <c r="H39" s="68"/>
      <c r="I39" s="68"/>
      <c r="J39" s="10">
        <v>2</v>
      </c>
    </row>
    <row r="40" spans="1:11" ht="51" customHeight="1" x14ac:dyDescent="0.25">
      <c r="A40" s="9"/>
      <c r="B40" s="6" t="s">
        <v>513</v>
      </c>
      <c r="C40" s="68" t="s">
        <v>204</v>
      </c>
      <c r="D40" s="68"/>
      <c r="E40" s="68"/>
      <c r="F40" s="68"/>
      <c r="G40" s="68"/>
      <c r="H40" s="68"/>
      <c r="I40" s="68"/>
      <c r="J40" s="10">
        <v>4</v>
      </c>
    </row>
    <row r="41" spans="1:11" ht="51" customHeight="1" x14ac:dyDescent="0.25">
      <c r="A41" s="9"/>
      <c r="B41" s="6" t="s">
        <v>514</v>
      </c>
      <c r="C41" s="68" t="s">
        <v>205</v>
      </c>
      <c r="D41" s="68"/>
      <c r="E41" s="68"/>
      <c r="F41" s="68"/>
      <c r="G41" s="68"/>
      <c r="H41" s="68"/>
      <c r="I41" s="68"/>
      <c r="J41" s="10">
        <v>6</v>
      </c>
    </row>
    <row r="42" spans="1:11" ht="30" x14ac:dyDescent="0.25">
      <c r="A42" s="9"/>
      <c r="B42" s="6" t="s">
        <v>515</v>
      </c>
      <c r="C42" s="73" t="s">
        <v>206</v>
      </c>
      <c r="D42" s="74"/>
      <c r="E42" s="74"/>
      <c r="F42" s="74"/>
      <c r="G42" s="74"/>
      <c r="H42" s="74"/>
      <c r="I42" s="75"/>
      <c r="J42" s="10">
        <v>4</v>
      </c>
    </row>
    <row r="43" spans="1:11" ht="30" x14ac:dyDescent="0.25">
      <c r="A43" s="9"/>
      <c r="B43" s="6" t="s">
        <v>516</v>
      </c>
      <c r="C43" s="73" t="s">
        <v>207</v>
      </c>
      <c r="D43" s="74"/>
      <c r="E43" s="74"/>
      <c r="F43" s="74"/>
      <c r="G43" s="74"/>
      <c r="H43" s="74"/>
      <c r="I43" s="75"/>
      <c r="J43" s="10">
        <v>6</v>
      </c>
    </row>
    <row r="44" spans="1:11" ht="30" x14ac:dyDescent="0.25">
      <c r="A44" s="9"/>
      <c r="B44" s="6" t="s">
        <v>517</v>
      </c>
      <c r="C44" s="73" t="s">
        <v>206</v>
      </c>
      <c r="D44" s="74"/>
      <c r="E44" s="74"/>
      <c r="F44" s="74"/>
      <c r="G44" s="74"/>
      <c r="H44" s="74"/>
      <c r="I44" s="75"/>
      <c r="J44" s="10">
        <v>4</v>
      </c>
    </row>
    <row r="45" spans="1:11" ht="30" x14ac:dyDescent="0.25">
      <c r="A45" s="9"/>
      <c r="B45" s="6" t="s">
        <v>518</v>
      </c>
      <c r="C45" s="73" t="s">
        <v>208</v>
      </c>
      <c r="D45" s="74"/>
      <c r="E45" s="74"/>
      <c r="F45" s="74"/>
      <c r="G45" s="74"/>
      <c r="H45" s="74"/>
      <c r="I45" s="75"/>
      <c r="J45" s="10">
        <v>4</v>
      </c>
    </row>
    <row r="46" spans="1:11" ht="30" x14ac:dyDescent="0.25">
      <c r="A46" s="9"/>
      <c r="B46" s="6" t="s">
        <v>519</v>
      </c>
      <c r="C46" s="73" t="s">
        <v>209</v>
      </c>
      <c r="D46" s="74"/>
      <c r="E46" s="74"/>
      <c r="F46" s="74"/>
      <c r="G46" s="74"/>
      <c r="H46" s="74"/>
      <c r="I46" s="75"/>
      <c r="J46" s="10">
        <v>6</v>
      </c>
    </row>
    <row r="47" spans="1:11" x14ac:dyDescent="0.25">
      <c r="A47" s="9"/>
      <c r="B47" s="6" t="s">
        <v>520</v>
      </c>
      <c r="C47" s="73" t="s">
        <v>210</v>
      </c>
      <c r="D47" s="74"/>
      <c r="E47" s="74"/>
      <c r="F47" s="74"/>
      <c r="G47" s="74"/>
      <c r="H47" s="74"/>
      <c r="I47" s="75"/>
      <c r="J47" s="10">
        <v>2</v>
      </c>
    </row>
    <row r="49" spans="1:11" ht="21" x14ac:dyDescent="0.35">
      <c r="A49" s="10"/>
      <c r="B49" s="70" t="s">
        <v>228</v>
      </c>
      <c r="C49" s="70"/>
      <c r="D49" s="70"/>
      <c r="E49" s="70"/>
      <c r="F49" s="70"/>
      <c r="G49" s="70"/>
      <c r="H49" s="70"/>
      <c r="I49" s="70"/>
      <c r="J49" s="70"/>
    </row>
    <row r="50" spans="1:11" x14ac:dyDescent="0.25">
      <c r="A50" s="8"/>
      <c r="B50" s="76" t="str">
        <f>"XP Dépensés dans le domaine du feu : "&amp;SUMIF(A52:A81,"x",J52:J81)</f>
        <v>XP Dépensés dans le domaine du feu : 0</v>
      </c>
      <c r="C50" s="77"/>
      <c r="D50" s="77"/>
      <c r="E50" s="77"/>
      <c r="F50" s="77"/>
      <c r="G50" s="77"/>
      <c r="H50" s="77"/>
      <c r="I50" s="77"/>
      <c r="J50" s="78"/>
    </row>
    <row r="51" spans="1:11" x14ac:dyDescent="0.25">
      <c r="A51" s="8"/>
      <c r="B51" s="5" t="s">
        <v>62</v>
      </c>
      <c r="C51" s="71" t="s">
        <v>4</v>
      </c>
      <c r="D51" s="71"/>
      <c r="E51" s="71"/>
      <c r="F51" s="71"/>
      <c r="G51" s="71"/>
      <c r="H51" s="71"/>
      <c r="I51" s="71"/>
      <c r="J51" s="5" t="s">
        <v>52</v>
      </c>
    </row>
    <row r="52" spans="1:11" ht="33.75" customHeight="1" x14ac:dyDescent="0.25">
      <c r="A52" s="9"/>
      <c r="B52" s="6" t="s">
        <v>521</v>
      </c>
      <c r="C52" s="68" t="s">
        <v>193</v>
      </c>
      <c r="D52" s="68"/>
      <c r="E52" s="68"/>
      <c r="F52" s="68"/>
      <c r="G52" s="68"/>
      <c r="H52" s="68"/>
      <c r="I52" s="68"/>
      <c r="J52" s="10">
        <v>2</v>
      </c>
    </row>
    <row r="53" spans="1:11" ht="33.75" customHeight="1" x14ac:dyDescent="0.25">
      <c r="A53" s="9"/>
      <c r="B53" s="6" t="s">
        <v>522</v>
      </c>
      <c r="C53" s="68" t="s">
        <v>194</v>
      </c>
      <c r="D53" s="68"/>
      <c r="E53" s="68"/>
      <c r="F53" s="68"/>
      <c r="G53" s="68"/>
      <c r="H53" s="68"/>
      <c r="I53" s="68"/>
      <c r="J53" s="10">
        <v>4</v>
      </c>
    </row>
    <row r="54" spans="1:11" ht="33.75" customHeight="1" x14ac:dyDescent="0.25">
      <c r="A54" s="11"/>
      <c r="B54" s="6" t="s">
        <v>523</v>
      </c>
      <c r="C54" s="68" t="s">
        <v>195</v>
      </c>
      <c r="D54" s="68"/>
      <c r="E54" s="68"/>
      <c r="F54" s="68"/>
      <c r="G54" s="68"/>
      <c r="H54" s="68"/>
      <c r="I54" s="68"/>
      <c r="J54" s="10">
        <v>6</v>
      </c>
    </row>
    <row r="55" spans="1:11" ht="33.75" customHeight="1" x14ac:dyDescent="0.25">
      <c r="A55" s="9"/>
      <c r="B55" s="6" t="s">
        <v>524</v>
      </c>
      <c r="C55" s="68" t="s">
        <v>196</v>
      </c>
      <c r="D55" s="68"/>
      <c r="E55" s="68"/>
      <c r="F55" s="68"/>
      <c r="G55" s="68"/>
      <c r="H55" s="68"/>
      <c r="I55" s="68"/>
      <c r="J55" s="10">
        <v>2</v>
      </c>
    </row>
    <row r="56" spans="1:11" ht="45" x14ac:dyDescent="0.25">
      <c r="A56" s="9"/>
      <c r="B56" s="6" t="s">
        <v>525</v>
      </c>
      <c r="C56" s="68" t="s">
        <v>197</v>
      </c>
      <c r="D56" s="68"/>
      <c r="E56" s="68"/>
      <c r="F56" s="68"/>
      <c r="G56" s="68"/>
      <c r="H56" s="68"/>
      <c r="I56" s="68"/>
      <c r="J56" s="10">
        <v>2</v>
      </c>
    </row>
    <row r="57" spans="1:11" ht="30" customHeight="1" x14ac:dyDescent="0.25">
      <c r="A57" s="9"/>
      <c r="B57" s="6" t="s">
        <v>526</v>
      </c>
      <c r="C57" s="68" t="s">
        <v>198</v>
      </c>
      <c r="D57" s="68"/>
      <c r="E57" s="68"/>
      <c r="F57" s="68"/>
      <c r="G57" s="68"/>
      <c r="H57" s="68"/>
      <c r="I57" s="68"/>
      <c r="J57" s="10">
        <v>4</v>
      </c>
    </row>
    <row r="58" spans="1:11" ht="30" customHeight="1" x14ac:dyDescent="0.25">
      <c r="A58" s="9"/>
      <c r="B58" s="6" t="s">
        <v>527</v>
      </c>
      <c r="C58" s="68" t="s">
        <v>199</v>
      </c>
      <c r="D58" s="68"/>
      <c r="E58" s="68"/>
      <c r="F58" s="68"/>
      <c r="G58" s="68"/>
      <c r="H58" s="68"/>
      <c r="I58" s="68"/>
      <c r="J58" s="10">
        <v>6</v>
      </c>
    </row>
    <row r="59" spans="1:11" ht="30" customHeight="1" x14ac:dyDescent="0.25">
      <c r="A59" s="9"/>
      <c r="B59" s="6" t="s">
        <v>528</v>
      </c>
      <c r="C59" s="68" t="s">
        <v>473</v>
      </c>
      <c r="D59" s="68"/>
      <c r="E59" s="68"/>
      <c r="F59" s="68"/>
      <c r="G59" s="68"/>
      <c r="H59" s="68"/>
      <c r="I59" s="68"/>
      <c r="J59" s="10">
        <v>2</v>
      </c>
      <c r="K59" t="str">
        <f>IF(A59="","",A59)</f>
        <v/>
      </c>
    </row>
    <row r="60" spans="1:11" ht="30" customHeight="1" x14ac:dyDescent="0.25">
      <c r="A60" s="9"/>
      <c r="B60" s="6" t="s">
        <v>529</v>
      </c>
      <c r="C60" s="68" t="s">
        <v>474</v>
      </c>
      <c r="D60" s="68"/>
      <c r="E60" s="68"/>
      <c r="F60" s="68"/>
      <c r="G60" s="68"/>
      <c r="H60" s="68"/>
      <c r="I60" s="68"/>
      <c r="J60" s="10">
        <v>4</v>
      </c>
      <c r="K60" t="str">
        <f t="shared" ref="K60:K61" si="1">IF(A60="","",A60)</f>
        <v/>
      </c>
    </row>
    <row r="61" spans="1:11" ht="30" customHeight="1" x14ac:dyDescent="0.25">
      <c r="A61" s="9"/>
      <c r="B61" s="6" t="s">
        <v>530</v>
      </c>
      <c r="C61" s="68" t="s">
        <v>475</v>
      </c>
      <c r="D61" s="68"/>
      <c r="E61" s="68"/>
      <c r="F61" s="68"/>
      <c r="G61" s="68"/>
      <c r="H61" s="68"/>
      <c r="I61" s="68"/>
      <c r="J61" s="10">
        <v>6</v>
      </c>
      <c r="K61" t="str">
        <f t="shared" si="1"/>
        <v/>
      </c>
    </row>
    <row r="62" spans="1:11" ht="45" x14ac:dyDescent="0.25">
      <c r="A62" s="9"/>
      <c r="B62" s="6" t="s">
        <v>531</v>
      </c>
      <c r="C62" s="68" t="s">
        <v>200</v>
      </c>
      <c r="D62" s="68"/>
      <c r="E62" s="68"/>
      <c r="F62" s="68"/>
      <c r="G62" s="68"/>
      <c r="H62" s="68"/>
      <c r="I62" s="68"/>
      <c r="J62" s="10">
        <v>2</v>
      </c>
    </row>
    <row r="63" spans="1:11" ht="30" customHeight="1" x14ac:dyDescent="0.25">
      <c r="A63" s="9"/>
      <c r="B63" s="6" t="s">
        <v>532</v>
      </c>
      <c r="C63" s="68" t="s">
        <v>201</v>
      </c>
      <c r="D63" s="68"/>
      <c r="E63" s="68"/>
      <c r="F63" s="68"/>
      <c r="G63" s="68"/>
      <c r="H63" s="68"/>
      <c r="I63" s="68"/>
      <c r="J63" s="10">
        <v>4</v>
      </c>
    </row>
    <row r="64" spans="1:11" ht="30" customHeight="1" x14ac:dyDescent="0.25">
      <c r="A64" s="9"/>
      <c r="B64" s="6" t="s">
        <v>533</v>
      </c>
      <c r="C64" s="68" t="s">
        <v>202</v>
      </c>
      <c r="D64" s="68"/>
      <c r="E64" s="68"/>
      <c r="F64" s="68"/>
      <c r="G64" s="68"/>
      <c r="H64" s="68"/>
      <c r="I64" s="68"/>
      <c r="J64" s="10">
        <v>6</v>
      </c>
    </row>
    <row r="65" spans="1:10" ht="51" customHeight="1" x14ac:dyDescent="0.25">
      <c r="A65" s="9"/>
      <c r="B65" s="6" t="s">
        <v>534</v>
      </c>
      <c r="C65" s="68" t="s">
        <v>203</v>
      </c>
      <c r="D65" s="68"/>
      <c r="E65" s="68"/>
      <c r="F65" s="68"/>
      <c r="G65" s="68"/>
      <c r="H65" s="68"/>
      <c r="I65" s="68"/>
      <c r="J65" s="10">
        <v>2</v>
      </c>
    </row>
    <row r="66" spans="1:10" ht="51" customHeight="1" x14ac:dyDescent="0.25">
      <c r="A66" s="9"/>
      <c r="B66" s="6" t="s">
        <v>535</v>
      </c>
      <c r="C66" s="68" t="s">
        <v>204</v>
      </c>
      <c r="D66" s="68"/>
      <c r="E66" s="68"/>
      <c r="F66" s="68"/>
      <c r="G66" s="68"/>
      <c r="H66" s="68"/>
      <c r="I66" s="68"/>
      <c r="J66" s="10">
        <v>4</v>
      </c>
    </row>
    <row r="67" spans="1:10" ht="51" customHeight="1" x14ac:dyDescent="0.25">
      <c r="A67" s="9"/>
      <c r="B67" s="6" t="s">
        <v>536</v>
      </c>
      <c r="C67" s="68" t="s">
        <v>205</v>
      </c>
      <c r="D67" s="68"/>
      <c r="E67" s="68"/>
      <c r="F67" s="68"/>
      <c r="G67" s="68"/>
      <c r="H67" s="68"/>
      <c r="I67" s="68"/>
      <c r="J67" s="10">
        <v>6</v>
      </c>
    </row>
    <row r="68" spans="1:10" ht="30" x14ac:dyDescent="0.25">
      <c r="A68" s="9"/>
      <c r="B68" s="6" t="s">
        <v>537</v>
      </c>
      <c r="C68" s="73" t="s">
        <v>206</v>
      </c>
      <c r="D68" s="74"/>
      <c r="E68" s="74"/>
      <c r="F68" s="74"/>
      <c r="G68" s="74"/>
      <c r="H68" s="74"/>
      <c r="I68" s="75"/>
      <c r="J68" s="10">
        <v>4</v>
      </c>
    </row>
    <row r="69" spans="1:10" ht="30" x14ac:dyDescent="0.25">
      <c r="A69" s="9"/>
      <c r="B69" s="6" t="s">
        <v>538</v>
      </c>
      <c r="C69" s="73" t="s">
        <v>207</v>
      </c>
      <c r="D69" s="74"/>
      <c r="E69" s="74"/>
      <c r="F69" s="74"/>
      <c r="G69" s="74"/>
      <c r="H69" s="74"/>
      <c r="I69" s="75"/>
      <c r="J69" s="10">
        <v>6</v>
      </c>
    </row>
    <row r="70" spans="1:10" ht="30" x14ac:dyDescent="0.25">
      <c r="A70" s="9"/>
      <c r="B70" s="6" t="s">
        <v>539</v>
      </c>
      <c r="C70" s="73" t="s">
        <v>206</v>
      </c>
      <c r="D70" s="74"/>
      <c r="E70" s="74"/>
      <c r="F70" s="74"/>
      <c r="G70" s="74"/>
      <c r="H70" s="74"/>
      <c r="I70" s="75"/>
      <c r="J70" s="10">
        <v>4</v>
      </c>
    </row>
    <row r="71" spans="1:10" ht="30" x14ac:dyDescent="0.25">
      <c r="A71" s="9"/>
      <c r="B71" s="6" t="s">
        <v>540</v>
      </c>
      <c r="C71" s="73" t="s">
        <v>208</v>
      </c>
      <c r="D71" s="74"/>
      <c r="E71" s="74"/>
      <c r="F71" s="74"/>
      <c r="G71" s="74"/>
      <c r="H71" s="74"/>
      <c r="I71" s="75"/>
      <c r="J71" s="10">
        <v>4</v>
      </c>
    </row>
    <row r="72" spans="1:10" ht="30" x14ac:dyDescent="0.25">
      <c r="A72" s="9"/>
      <c r="B72" s="6" t="s">
        <v>541</v>
      </c>
      <c r="C72" s="73" t="s">
        <v>209</v>
      </c>
      <c r="D72" s="74"/>
      <c r="E72" s="74"/>
      <c r="F72" s="74"/>
      <c r="G72" s="74"/>
      <c r="H72" s="74"/>
      <c r="I72" s="75"/>
      <c r="J72" s="10">
        <v>6</v>
      </c>
    </row>
    <row r="73" spans="1:10" x14ac:dyDescent="0.25">
      <c r="A73" s="9"/>
      <c r="B73" s="6" t="s">
        <v>542</v>
      </c>
      <c r="C73" s="73" t="s">
        <v>210</v>
      </c>
      <c r="D73" s="74"/>
      <c r="E73" s="74"/>
      <c r="F73" s="74"/>
      <c r="G73" s="74"/>
      <c r="H73" s="74"/>
      <c r="I73" s="75"/>
      <c r="J73" s="10">
        <v>2</v>
      </c>
    </row>
    <row r="74" spans="1:10" ht="30" x14ac:dyDescent="0.25">
      <c r="A74" s="11"/>
      <c r="B74" s="6" t="s">
        <v>229</v>
      </c>
      <c r="C74" s="68" t="s">
        <v>230</v>
      </c>
      <c r="D74" s="68"/>
      <c r="E74" s="68"/>
      <c r="F74" s="68"/>
      <c r="G74" s="68"/>
      <c r="H74" s="68"/>
      <c r="I74" s="68"/>
      <c r="J74" s="10">
        <v>2</v>
      </c>
    </row>
    <row r="75" spans="1:10" ht="30" x14ac:dyDescent="0.25">
      <c r="A75" s="11"/>
      <c r="B75" s="6" t="s">
        <v>233</v>
      </c>
      <c r="C75" s="68" t="s">
        <v>231</v>
      </c>
      <c r="D75" s="68"/>
      <c r="E75" s="68"/>
      <c r="F75" s="68"/>
      <c r="G75" s="68"/>
      <c r="H75" s="68"/>
      <c r="I75" s="68"/>
      <c r="J75" s="10">
        <v>4</v>
      </c>
    </row>
    <row r="76" spans="1:10" ht="30" x14ac:dyDescent="0.25">
      <c r="A76" s="11"/>
      <c r="B76" s="6" t="s">
        <v>234</v>
      </c>
      <c r="C76" s="68" t="s">
        <v>232</v>
      </c>
      <c r="D76" s="68"/>
      <c r="E76" s="68"/>
      <c r="F76" s="68"/>
      <c r="G76" s="68"/>
      <c r="H76" s="68"/>
      <c r="I76" s="68"/>
      <c r="J76" s="10">
        <v>6</v>
      </c>
    </row>
    <row r="77" spans="1:10" ht="30" x14ac:dyDescent="0.25">
      <c r="A77" s="11"/>
      <c r="B77" s="6" t="s">
        <v>235</v>
      </c>
      <c r="C77" s="68" t="s">
        <v>237</v>
      </c>
      <c r="D77" s="68"/>
      <c r="E77" s="68"/>
      <c r="F77" s="68"/>
      <c r="G77" s="68"/>
      <c r="H77" s="68"/>
      <c r="I77" s="68"/>
      <c r="J77" s="10">
        <v>4</v>
      </c>
    </row>
    <row r="78" spans="1:10" ht="30" x14ac:dyDescent="0.25">
      <c r="A78" s="11"/>
      <c r="B78" s="6" t="s">
        <v>236</v>
      </c>
      <c r="C78" s="68" t="s">
        <v>238</v>
      </c>
      <c r="D78" s="68"/>
      <c r="E78" s="68"/>
      <c r="F78" s="68"/>
      <c r="G78" s="68"/>
      <c r="H78" s="68"/>
      <c r="I78" s="68"/>
      <c r="J78" s="10">
        <v>6</v>
      </c>
    </row>
    <row r="79" spans="1:10" ht="30" x14ac:dyDescent="0.25">
      <c r="A79" s="9"/>
      <c r="B79" s="6" t="s">
        <v>239</v>
      </c>
      <c r="C79" s="68" t="s">
        <v>241</v>
      </c>
      <c r="D79" s="68"/>
      <c r="E79" s="68"/>
      <c r="F79" s="68"/>
      <c r="G79" s="68"/>
      <c r="H79" s="68"/>
      <c r="I79" s="68"/>
      <c r="J79" s="10">
        <v>6</v>
      </c>
    </row>
    <row r="80" spans="1:10" ht="30" x14ac:dyDescent="0.25">
      <c r="A80" s="9"/>
      <c r="B80" s="6" t="s">
        <v>240</v>
      </c>
      <c r="C80" s="68" t="s">
        <v>242</v>
      </c>
      <c r="D80" s="68"/>
      <c r="E80" s="68"/>
      <c r="F80" s="68"/>
      <c r="G80" s="68"/>
      <c r="H80" s="68"/>
      <c r="I80" s="68"/>
      <c r="J80" s="10">
        <v>8</v>
      </c>
    </row>
    <row r="81" spans="1:11" x14ac:dyDescent="0.25">
      <c r="A81" s="9"/>
      <c r="B81" s="6" t="s">
        <v>243</v>
      </c>
      <c r="C81" s="68" t="s">
        <v>244</v>
      </c>
      <c r="D81" s="68"/>
      <c r="E81" s="68"/>
      <c r="F81" s="68"/>
      <c r="G81" s="68"/>
      <c r="H81" s="68"/>
      <c r="I81" s="68"/>
      <c r="J81" s="10">
        <v>4</v>
      </c>
    </row>
    <row r="83" spans="1:11" ht="21" x14ac:dyDescent="0.35">
      <c r="A83" s="10"/>
      <c r="B83" s="70" t="s">
        <v>245</v>
      </c>
      <c r="C83" s="70"/>
      <c r="D83" s="70"/>
      <c r="E83" s="70"/>
      <c r="F83" s="70"/>
      <c r="G83" s="70"/>
      <c r="H83" s="70"/>
      <c r="I83" s="70"/>
      <c r="J83" s="70"/>
    </row>
    <row r="84" spans="1:11" x14ac:dyDescent="0.25">
      <c r="A84" s="8"/>
      <c r="B84" s="76" t="str">
        <f>"XP Dépensés dans le domaine de l'air : "&amp;SUMIF(A86:A115,"x",J86:J115)</f>
        <v>XP Dépensés dans le domaine de l'air : 0</v>
      </c>
      <c r="C84" s="77"/>
      <c r="D84" s="77"/>
      <c r="E84" s="77"/>
      <c r="F84" s="77"/>
      <c r="G84" s="77"/>
      <c r="H84" s="77"/>
      <c r="I84" s="77"/>
      <c r="J84" s="78"/>
    </row>
    <row r="85" spans="1:11" x14ac:dyDescent="0.25">
      <c r="A85" s="8"/>
      <c r="B85" s="5" t="s">
        <v>62</v>
      </c>
      <c r="C85" s="71" t="s">
        <v>4</v>
      </c>
      <c r="D85" s="71"/>
      <c r="E85" s="71"/>
      <c r="F85" s="71"/>
      <c r="G85" s="71"/>
      <c r="H85" s="71"/>
      <c r="I85" s="71"/>
      <c r="J85" s="5" t="s">
        <v>52</v>
      </c>
    </row>
    <row r="86" spans="1:11" ht="33.75" customHeight="1" x14ac:dyDescent="0.25">
      <c r="A86" s="9"/>
      <c r="B86" s="6" t="s">
        <v>543</v>
      </c>
      <c r="C86" s="68" t="s">
        <v>193</v>
      </c>
      <c r="D86" s="68"/>
      <c r="E86" s="68"/>
      <c r="F86" s="68"/>
      <c r="G86" s="68"/>
      <c r="H86" s="68"/>
      <c r="I86" s="68"/>
      <c r="J86" s="10">
        <v>2</v>
      </c>
    </row>
    <row r="87" spans="1:11" ht="33.75" customHeight="1" x14ac:dyDescent="0.25">
      <c r="A87" s="9"/>
      <c r="B87" s="6" t="s">
        <v>544</v>
      </c>
      <c r="C87" s="68" t="s">
        <v>194</v>
      </c>
      <c r="D87" s="68"/>
      <c r="E87" s="68"/>
      <c r="F87" s="68"/>
      <c r="G87" s="68"/>
      <c r="H87" s="68"/>
      <c r="I87" s="68"/>
      <c r="J87" s="10">
        <v>4</v>
      </c>
    </row>
    <row r="88" spans="1:11" ht="33.75" customHeight="1" x14ac:dyDescent="0.25">
      <c r="A88" s="11"/>
      <c r="B88" s="6" t="s">
        <v>545</v>
      </c>
      <c r="C88" s="68" t="s">
        <v>195</v>
      </c>
      <c r="D88" s="68"/>
      <c r="E88" s="68"/>
      <c r="F88" s="68"/>
      <c r="G88" s="68"/>
      <c r="H88" s="68"/>
      <c r="I88" s="68"/>
      <c r="J88" s="10">
        <v>6</v>
      </c>
    </row>
    <row r="89" spans="1:11" ht="33.75" customHeight="1" x14ac:dyDescent="0.25">
      <c r="A89" s="9"/>
      <c r="B89" s="6" t="s">
        <v>546</v>
      </c>
      <c r="C89" s="68" t="s">
        <v>196</v>
      </c>
      <c r="D89" s="68"/>
      <c r="E89" s="68"/>
      <c r="F89" s="68"/>
      <c r="G89" s="68"/>
      <c r="H89" s="68"/>
      <c r="I89" s="68"/>
      <c r="J89" s="10">
        <v>2</v>
      </c>
    </row>
    <row r="90" spans="1:11" ht="45" x14ac:dyDescent="0.25">
      <c r="A90" s="9"/>
      <c r="B90" s="6" t="s">
        <v>547</v>
      </c>
      <c r="C90" s="68" t="s">
        <v>197</v>
      </c>
      <c r="D90" s="68"/>
      <c r="E90" s="68"/>
      <c r="F90" s="68"/>
      <c r="G90" s="68"/>
      <c r="H90" s="68"/>
      <c r="I90" s="68"/>
      <c r="J90" s="10">
        <v>2</v>
      </c>
    </row>
    <row r="91" spans="1:11" ht="30" customHeight="1" x14ac:dyDescent="0.25">
      <c r="A91" s="9"/>
      <c r="B91" s="6" t="s">
        <v>548</v>
      </c>
      <c r="C91" s="68" t="s">
        <v>198</v>
      </c>
      <c r="D91" s="68"/>
      <c r="E91" s="68"/>
      <c r="F91" s="68"/>
      <c r="G91" s="68"/>
      <c r="H91" s="68"/>
      <c r="I91" s="68"/>
      <c r="J91" s="10">
        <v>4</v>
      </c>
    </row>
    <row r="92" spans="1:11" ht="30" customHeight="1" x14ac:dyDescent="0.25">
      <c r="A92" s="9"/>
      <c r="B92" s="6" t="s">
        <v>549</v>
      </c>
      <c r="C92" s="68" t="s">
        <v>199</v>
      </c>
      <c r="D92" s="68"/>
      <c r="E92" s="68"/>
      <c r="F92" s="68"/>
      <c r="G92" s="68"/>
      <c r="H92" s="68"/>
      <c r="I92" s="68"/>
      <c r="J92" s="10">
        <v>6</v>
      </c>
    </row>
    <row r="93" spans="1:11" ht="30" customHeight="1" x14ac:dyDescent="0.25">
      <c r="A93" s="9"/>
      <c r="B93" s="6" t="s">
        <v>550</v>
      </c>
      <c r="C93" s="68" t="s">
        <v>473</v>
      </c>
      <c r="D93" s="68"/>
      <c r="E93" s="68"/>
      <c r="F93" s="68"/>
      <c r="G93" s="68"/>
      <c r="H93" s="68"/>
      <c r="I93" s="68"/>
      <c r="J93" s="10">
        <v>2</v>
      </c>
      <c r="K93" t="str">
        <f>IF(A93="","",A93)</f>
        <v/>
      </c>
    </row>
    <row r="94" spans="1:11" ht="30" customHeight="1" x14ac:dyDescent="0.25">
      <c r="A94" s="9"/>
      <c r="B94" s="6" t="s">
        <v>551</v>
      </c>
      <c r="C94" s="68" t="s">
        <v>474</v>
      </c>
      <c r="D94" s="68"/>
      <c r="E94" s="68"/>
      <c r="F94" s="68"/>
      <c r="G94" s="68"/>
      <c r="H94" s="68"/>
      <c r="I94" s="68"/>
      <c r="J94" s="10">
        <v>4</v>
      </c>
      <c r="K94" t="str">
        <f t="shared" ref="K94:K95" si="2">IF(A94="","",A94)</f>
        <v/>
      </c>
    </row>
    <row r="95" spans="1:11" ht="30" customHeight="1" x14ac:dyDescent="0.25">
      <c r="A95" s="9"/>
      <c r="B95" s="6" t="s">
        <v>552</v>
      </c>
      <c r="C95" s="68" t="s">
        <v>475</v>
      </c>
      <c r="D95" s="68"/>
      <c r="E95" s="68"/>
      <c r="F95" s="68"/>
      <c r="G95" s="68"/>
      <c r="H95" s="68"/>
      <c r="I95" s="68"/>
      <c r="J95" s="10">
        <v>6</v>
      </c>
      <c r="K95" t="str">
        <f t="shared" si="2"/>
        <v/>
      </c>
    </row>
    <row r="96" spans="1:11" ht="45" x14ac:dyDescent="0.25">
      <c r="A96" s="9"/>
      <c r="B96" s="6" t="s">
        <v>553</v>
      </c>
      <c r="C96" s="68" t="s">
        <v>200</v>
      </c>
      <c r="D96" s="68"/>
      <c r="E96" s="68"/>
      <c r="F96" s="68"/>
      <c r="G96" s="68"/>
      <c r="H96" s="68"/>
      <c r="I96" s="68"/>
      <c r="J96" s="10">
        <v>2</v>
      </c>
    </row>
    <row r="97" spans="1:10" ht="30" customHeight="1" x14ac:dyDescent="0.25">
      <c r="A97" s="9"/>
      <c r="B97" s="6" t="s">
        <v>554</v>
      </c>
      <c r="C97" s="68" t="s">
        <v>201</v>
      </c>
      <c r="D97" s="68"/>
      <c r="E97" s="68"/>
      <c r="F97" s="68"/>
      <c r="G97" s="68"/>
      <c r="H97" s="68"/>
      <c r="I97" s="68"/>
      <c r="J97" s="10">
        <v>4</v>
      </c>
    </row>
    <row r="98" spans="1:10" ht="30" customHeight="1" x14ac:dyDescent="0.25">
      <c r="A98" s="9"/>
      <c r="B98" s="6" t="s">
        <v>555</v>
      </c>
      <c r="C98" s="68" t="s">
        <v>202</v>
      </c>
      <c r="D98" s="68"/>
      <c r="E98" s="68"/>
      <c r="F98" s="68"/>
      <c r="G98" s="68"/>
      <c r="H98" s="68"/>
      <c r="I98" s="68"/>
      <c r="J98" s="10">
        <v>6</v>
      </c>
    </row>
    <row r="99" spans="1:10" ht="51" customHeight="1" x14ac:dyDescent="0.25">
      <c r="A99" s="9"/>
      <c r="B99" s="6" t="s">
        <v>556</v>
      </c>
      <c r="C99" s="68" t="s">
        <v>203</v>
      </c>
      <c r="D99" s="68"/>
      <c r="E99" s="68"/>
      <c r="F99" s="68"/>
      <c r="G99" s="68"/>
      <c r="H99" s="68"/>
      <c r="I99" s="68"/>
      <c r="J99" s="10">
        <v>2</v>
      </c>
    </row>
    <row r="100" spans="1:10" ht="51" customHeight="1" x14ac:dyDescent="0.25">
      <c r="A100" s="9"/>
      <c r="B100" s="6" t="s">
        <v>557</v>
      </c>
      <c r="C100" s="68" t="s">
        <v>204</v>
      </c>
      <c r="D100" s="68"/>
      <c r="E100" s="68"/>
      <c r="F100" s="68"/>
      <c r="G100" s="68"/>
      <c r="H100" s="68"/>
      <c r="I100" s="68"/>
      <c r="J100" s="10">
        <v>4</v>
      </c>
    </row>
    <row r="101" spans="1:10" ht="51" customHeight="1" x14ac:dyDescent="0.25">
      <c r="A101" s="9"/>
      <c r="B101" s="6" t="s">
        <v>558</v>
      </c>
      <c r="C101" s="68" t="s">
        <v>205</v>
      </c>
      <c r="D101" s="68"/>
      <c r="E101" s="68"/>
      <c r="F101" s="68"/>
      <c r="G101" s="68"/>
      <c r="H101" s="68"/>
      <c r="I101" s="68"/>
      <c r="J101" s="10">
        <v>6</v>
      </c>
    </row>
    <row r="102" spans="1:10" ht="30" x14ac:dyDescent="0.25">
      <c r="A102" s="9"/>
      <c r="B102" s="6" t="s">
        <v>559</v>
      </c>
      <c r="C102" s="73" t="s">
        <v>206</v>
      </c>
      <c r="D102" s="74"/>
      <c r="E102" s="74"/>
      <c r="F102" s="74"/>
      <c r="G102" s="74"/>
      <c r="H102" s="74"/>
      <c r="I102" s="75"/>
      <c r="J102" s="10">
        <v>4</v>
      </c>
    </row>
    <row r="103" spans="1:10" ht="30" x14ac:dyDescent="0.25">
      <c r="A103" s="9"/>
      <c r="B103" s="6" t="s">
        <v>560</v>
      </c>
      <c r="C103" s="73" t="s">
        <v>207</v>
      </c>
      <c r="D103" s="74"/>
      <c r="E103" s="74"/>
      <c r="F103" s="74"/>
      <c r="G103" s="74"/>
      <c r="H103" s="74"/>
      <c r="I103" s="75"/>
      <c r="J103" s="10">
        <v>6</v>
      </c>
    </row>
    <row r="104" spans="1:10" ht="30" x14ac:dyDescent="0.25">
      <c r="A104" s="9"/>
      <c r="B104" s="6" t="s">
        <v>561</v>
      </c>
      <c r="C104" s="73" t="s">
        <v>206</v>
      </c>
      <c r="D104" s="74"/>
      <c r="E104" s="74"/>
      <c r="F104" s="74"/>
      <c r="G104" s="74"/>
      <c r="H104" s="74"/>
      <c r="I104" s="75"/>
      <c r="J104" s="10">
        <v>4</v>
      </c>
    </row>
    <row r="105" spans="1:10" ht="30" x14ac:dyDescent="0.25">
      <c r="A105" s="9"/>
      <c r="B105" s="6" t="s">
        <v>562</v>
      </c>
      <c r="C105" s="73" t="s">
        <v>208</v>
      </c>
      <c r="D105" s="74"/>
      <c r="E105" s="74"/>
      <c r="F105" s="74"/>
      <c r="G105" s="74"/>
      <c r="H105" s="74"/>
      <c r="I105" s="75"/>
      <c r="J105" s="10">
        <v>4</v>
      </c>
    </row>
    <row r="106" spans="1:10" ht="30" x14ac:dyDescent="0.25">
      <c r="A106" s="9"/>
      <c r="B106" s="6" t="s">
        <v>563</v>
      </c>
      <c r="C106" s="73" t="s">
        <v>209</v>
      </c>
      <c r="D106" s="74"/>
      <c r="E106" s="74"/>
      <c r="F106" s="74"/>
      <c r="G106" s="74"/>
      <c r="H106" s="74"/>
      <c r="I106" s="75"/>
      <c r="J106" s="10">
        <v>6</v>
      </c>
    </row>
    <row r="107" spans="1:10" x14ac:dyDescent="0.25">
      <c r="A107" s="9"/>
      <c r="B107" s="6" t="s">
        <v>564</v>
      </c>
      <c r="C107" s="73" t="s">
        <v>210</v>
      </c>
      <c r="D107" s="74"/>
      <c r="E107" s="74"/>
      <c r="F107" s="74"/>
      <c r="G107" s="74"/>
      <c r="H107" s="74"/>
      <c r="I107" s="75"/>
      <c r="J107" s="10">
        <v>2</v>
      </c>
    </row>
    <row r="108" spans="1:10" x14ac:dyDescent="0.25">
      <c r="A108" s="11"/>
      <c r="B108" s="6" t="s">
        <v>246</v>
      </c>
      <c r="C108" s="68" t="s">
        <v>249</v>
      </c>
      <c r="D108" s="68"/>
      <c r="E108" s="68"/>
      <c r="F108" s="68"/>
      <c r="G108" s="68"/>
      <c r="H108" s="68"/>
      <c r="I108" s="68"/>
      <c r="J108" s="10">
        <v>2</v>
      </c>
    </row>
    <row r="109" spans="1:10" x14ac:dyDescent="0.25">
      <c r="A109" s="11"/>
      <c r="B109" s="6" t="s">
        <v>247</v>
      </c>
      <c r="C109" s="68" t="s">
        <v>250</v>
      </c>
      <c r="D109" s="68"/>
      <c r="E109" s="68"/>
      <c r="F109" s="68"/>
      <c r="G109" s="68"/>
      <c r="H109" s="68"/>
      <c r="I109" s="68"/>
      <c r="J109" s="10">
        <v>4</v>
      </c>
    </row>
    <row r="110" spans="1:10" x14ac:dyDescent="0.25">
      <c r="A110" s="11"/>
      <c r="B110" s="6" t="s">
        <v>248</v>
      </c>
      <c r="C110" s="68" t="s">
        <v>251</v>
      </c>
      <c r="D110" s="68"/>
      <c r="E110" s="68"/>
      <c r="F110" s="68"/>
      <c r="G110" s="68"/>
      <c r="H110" s="68"/>
      <c r="I110" s="68"/>
      <c r="J110" s="10">
        <v>6</v>
      </c>
    </row>
    <row r="111" spans="1:10" ht="30" x14ac:dyDescent="0.25">
      <c r="A111" s="11"/>
      <c r="B111" s="6" t="s">
        <v>252</v>
      </c>
      <c r="C111" s="68" t="s">
        <v>253</v>
      </c>
      <c r="D111" s="68"/>
      <c r="E111" s="68"/>
      <c r="F111" s="68"/>
      <c r="G111" s="68"/>
      <c r="H111" s="68"/>
      <c r="I111" s="68"/>
      <c r="J111" s="10">
        <v>4</v>
      </c>
    </row>
    <row r="112" spans="1:10" ht="30" x14ac:dyDescent="0.25">
      <c r="A112" s="11"/>
      <c r="B112" s="6" t="s">
        <v>254</v>
      </c>
      <c r="C112" s="68" t="s">
        <v>255</v>
      </c>
      <c r="D112" s="68"/>
      <c r="E112" s="68"/>
      <c r="F112" s="68"/>
      <c r="G112" s="68"/>
      <c r="H112" s="68"/>
      <c r="I112" s="68"/>
      <c r="J112" s="10">
        <v>6</v>
      </c>
    </row>
    <row r="113" spans="1:11" ht="30" x14ac:dyDescent="0.25">
      <c r="A113" s="9"/>
      <c r="B113" s="6" t="s">
        <v>239</v>
      </c>
      <c r="C113" s="68" t="s">
        <v>256</v>
      </c>
      <c r="D113" s="68"/>
      <c r="E113" s="68"/>
      <c r="F113" s="68"/>
      <c r="G113" s="68"/>
      <c r="H113" s="68"/>
      <c r="I113" s="68"/>
      <c r="J113" s="10">
        <v>6</v>
      </c>
    </row>
    <row r="114" spans="1:11" ht="30" x14ac:dyDescent="0.25">
      <c r="A114" s="9"/>
      <c r="B114" s="6" t="s">
        <v>240</v>
      </c>
      <c r="C114" s="68" t="s">
        <v>257</v>
      </c>
      <c r="D114" s="68"/>
      <c r="E114" s="68"/>
      <c r="F114" s="68"/>
      <c r="G114" s="68"/>
      <c r="H114" s="68"/>
      <c r="I114" s="68"/>
      <c r="J114" s="10">
        <v>8</v>
      </c>
    </row>
    <row r="115" spans="1:11" x14ac:dyDescent="0.25">
      <c r="A115" s="9"/>
      <c r="B115" s="6" t="s">
        <v>258</v>
      </c>
      <c r="C115" s="68" t="s">
        <v>259</v>
      </c>
      <c r="D115" s="68"/>
      <c r="E115" s="68"/>
      <c r="F115" s="68"/>
      <c r="G115" s="68"/>
      <c r="H115" s="68"/>
      <c r="I115" s="68"/>
      <c r="J115" s="10">
        <v>4</v>
      </c>
    </row>
    <row r="117" spans="1:11" ht="21" x14ac:dyDescent="0.35">
      <c r="A117" s="10"/>
      <c r="B117" s="70" t="s">
        <v>260</v>
      </c>
      <c r="C117" s="70"/>
      <c r="D117" s="70"/>
      <c r="E117" s="70"/>
      <c r="F117" s="70"/>
      <c r="G117" s="70"/>
      <c r="H117" s="70"/>
      <c r="I117" s="70"/>
      <c r="J117" s="70"/>
    </row>
    <row r="118" spans="1:11" x14ac:dyDescent="0.25">
      <c r="A118" s="8"/>
      <c r="B118" s="76" t="str">
        <f>"XP Dépensés dans le domaine de la terre : "&amp;SUMIF(A120:A149,"x",J120:J149)</f>
        <v>XP Dépensés dans le domaine de la terre : 0</v>
      </c>
      <c r="C118" s="77"/>
      <c r="D118" s="77"/>
      <c r="E118" s="77"/>
      <c r="F118" s="77"/>
      <c r="G118" s="77"/>
      <c r="H118" s="77"/>
      <c r="I118" s="77"/>
      <c r="J118" s="78"/>
    </row>
    <row r="119" spans="1:11" x14ac:dyDescent="0.25">
      <c r="A119" s="8"/>
      <c r="B119" s="5" t="s">
        <v>62</v>
      </c>
      <c r="C119" s="71" t="s">
        <v>4</v>
      </c>
      <c r="D119" s="71"/>
      <c r="E119" s="71"/>
      <c r="F119" s="71"/>
      <c r="G119" s="71"/>
      <c r="H119" s="71"/>
      <c r="I119" s="71"/>
      <c r="J119" s="5" t="s">
        <v>52</v>
      </c>
    </row>
    <row r="120" spans="1:11" ht="33.75" customHeight="1" x14ac:dyDescent="0.25">
      <c r="A120" s="9"/>
      <c r="B120" s="6" t="s">
        <v>565</v>
      </c>
      <c r="C120" s="68" t="s">
        <v>193</v>
      </c>
      <c r="D120" s="68"/>
      <c r="E120" s="68"/>
      <c r="F120" s="68"/>
      <c r="G120" s="68"/>
      <c r="H120" s="68"/>
      <c r="I120" s="68"/>
      <c r="J120" s="10">
        <v>2</v>
      </c>
    </row>
    <row r="121" spans="1:11" ht="33.75" customHeight="1" x14ac:dyDescent="0.25">
      <c r="A121" s="9"/>
      <c r="B121" s="6" t="s">
        <v>566</v>
      </c>
      <c r="C121" s="68" t="s">
        <v>194</v>
      </c>
      <c r="D121" s="68"/>
      <c r="E121" s="68"/>
      <c r="F121" s="68"/>
      <c r="G121" s="68"/>
      <c r="H121" s="68"/>
      <c r="I121" s="68"/>
      <c r="J121" s="10">
        <v>4</v>
      </c>
    </row>
    <row r="122" spans="1:11" ht="33.75" customHeight="1" x14ac:dyDescent="0.25">
      <c r="A122" s="11"/>
      <c r="B122" s="6" t="s">
        <v>567</v>
      </c>
      <c r="C122" s="68" t="s">
        <v>195</v>
      </c>
      <c r="D122" s="68"/>
      <c r="E122" s="68"/>
      <c r="F122" s="68"/>
      <c r="G122" s="68"/>
      <c r="H122" s="68"/>
      <c r="I122" s="68"/>
      <c r="J122" s="10">
        <v>6</v>
      </c>
    </row>
    <row r="123" spans="1:11" ht="33.75" customHeight="1" x14ac:dyDescent="0.25">
      <c r="A123" s="9"/>
      <c r="B123" s="6" t="s">
        <v>568</v>
      </c>
      <c r="C123" s="68" t="s">
        <v>196</v>
      </c>
      <c r="D123" s="68"/>
      <c r="E123" s="68"/>
      <c r="F123" s="68"/>
      <c r="G123" s="68"/>
      <c r="H123" s="68"/>
      <c r="I123" s="68"/>
      <c r="J123" s="10">
        <v>2</v>
      </c>
    </row>
    <row r="124" spans="1:11" ht="45" x14ac:dyDescent="0.25">
      <c r="A124" s="9"/>
      <c r="B124" s="6" t="s">
        <v>569</v>
      </c>
      <c r="C124" s="68" t="s">
        <v>197</v>
      </c>
      <c r="D124" s="68"/>
      <c r="E124" s="68"/>
      <c r="F124" s="68"/>
      <c r="G124" s="68"/>
      <c r="H124" s="68"/>
      <c r="I124" s="68"/>
      <c r="J124" s="10">
        <v>2</v>
      </c>
    </row>
    <row r="125" spans="1:11" ht="30" customHeight="1" x14ac:dyDescent="0.25">
      <c r="A125" s="9"/>
      <c r="B125" s="6" t="s">
        <v>570</v>
      </c>
      <c r="C125" s="68" t="s">
        <v>198</v>
      </c>
      <c r="D125" s="68"/>
      <c r="E125" s="68"/>
      <c r="F125" s="68"/>
      <c r="G125" s="68"/>
      <c r="H125" s="68"/>
      <c r="I125" s="68"/>
      <c r="J125" s="10">
        <v>4</v>
      </c>
    </row>
    <row r="126" spans="1:11" ht="30" customHeight="1" x14ac:dyDescent="0.25">
      <c r="A126" s="9"/>
      <c r="B126" s="6" t="s">
        <v>571</v>
      </c>
      <c r="C126" s="68" t="s">
        <v>199</v>
      </c>
      <c r="D126" s="68"/>
      <c r="E126" s="68"/>
      <c r="F126" s="68"/>
      <c r="G126" s="68"/>
      <c r="H126" s="68"/>
      <c r="I126" s="68"/>
      <c r="J126" s="10">
        <v>6</v>
      </c>
    </row>
    <row r="127" spans="1:11" ht="30" customHeight="1" x14ac:dyDescent="0.25">
      <c r="A127" s="9"/>
      <c r="B127" s="6" t="s">
        <v>572</v>
      </c>
      <c r="C127" s="68" t="s">
        <v>473</v>
      </c>
      <c r="D127" s="68"/>
      <c r="E127" s="68"/>
      <c r="F127" s="68"/>
      <c r="G127" s="68"/>
      <c r="H127" s="68"/>
      <c r="I127" s="68"/>
      <c r="J127" s="10">
        <v>2</v>
      </c>
      <c r="K127" t="str">
        <f>IF(A127="","",A127)</f>
        <v/>
      </c>
    </row>
    <row r="128" spans="1:11" ht="30" customHeight="1" x14ac:dyDescent="0.25">
      <c r="A128" s="9"/>
      <c r="B128" s="6" t="s">
        <v>573</v>
      </c>
      <c r="C128" s="68" t="s">
        <v>474</v>
      </c>
      <c r="D128" s="68"/>
      <c r="E128" s="68"/>
      <c r="F128" s="68"/>
      <c r="G128" s="68"/>
      <c r="H128" s="68"/>
      <c r="I128" s="68"/>
      <c r="J128" s="10">
        <v>4</v>
      </c>
      <c r="K128" t="str">
        <f t="shared" ref="K128:K129" si="3">IF(A128="","",A128)</f>
        <v/>
      </c>
    </row>
    <row r="129" spans="1:11" ht="30" customHeight="1" x14ac:dyDescent="0.25">
      <c r="A129" s="9"/>
      <c r="B129" s="6" t="s">
        <v>574</v>
      </c>
      <c r="C129" s="68" t="s">
        <v>475</v>
      </c>
      <c r="D129" s="68"/>
      <c r="E129" s="68"/>
      <c r="F129" s="68"/>
      <c r="G129" s="68"/>
      <c r="H129" s="68"/>
      <c r="I129" s="68"/>
      <c r="J129" s="10">
        <v>6</v>
      </c>
      <c r="K129" t="str">
        <f t="shared" si="3"/>
        <v/>
      </c>
    </row>
    <row r="130" spans="1:11" ht="45" x14ac:dyDescent="0.25">
      <c r="A130" s="9"/>
      <c r="B130" s="6" t="s">
        <v>575</v>
      </c>
      <c r="C130" s="68" t="s">
        <v>200</v>
      </c>
      <c r="D130" s="68"/>
      <c r="E130" s="68"/>
      <c r="F130" s="68"/>
      <c r="G130" s="68"/>
      <c r="H130" s="68"/>
      <c r="I130" s="68"/>
      <c r="J130" s="10">
        <v>2</v>
      </c>
    </row>
    <row r="131" spans="1:11" ht="30" customHeight="1" x14ac:dyDescent="0.25">
      <c r="A131" s="9"/>
      <c r="B131" s="6" t="s">
        <v>576</v>
      </c>
      <c r="C131" s="68" t="s">
        <v>201</v>
      </c>
      <c r="D131" s="68"/>
      <c r="E131" s="68"/>
      <c r="F131" s="68"/>
      <c r="G131" s="68"/>
      <c r="H131" s="68"/>
      <c r="I131" s="68"/>
      <c r="J131" s="10">
        <v>4</v>
      </c>
    </row>
    <row r="132" spans="1:11" ht="30" customHeight="1" x14ac:dyDescent="0.25">
      <c r="A132" s="9"/>
      <c r="B132" s="6" t="s">
        <v>577</v>
      </c>
      <c r="C132" s="68" t="s">
        <v>202</v>
      </c>
      <c r="D132" s="68"/>
      <c r="E132" s="68"/>
      <c r="F132" s="68"/>
      <c r="G132" s="68"/>
      <c r="H132" s="68"/>
      <c r="I132" s="68"/>
      <c r="J132" s="10">
        <v>6</v>
      </c>
    </row>
    <row r="133" spans="1:11" ht="51" customHeight="1" x14ac:dyDescent="0.25">
      <c r="A133" s="9"/>
      <c r="B133" s="6" t="s">
        <v>578</v>
      </c>
      <c r="C133" s="68" t="s">
        <v>203</v>
      </c>
      <c r="D133" s="68"/>
      <c r="E133" s="68"/>
      <c r="F133" s="68"/>
      <c r="G133" s="68"/>
      <c r="H133" s="68"/>
      <c r="I133" s="68"/>
      <c r="J133" s="10">
        <v>2</v>
      </c>
    </row>
    <row r="134" spans="1:11" ht="51" customHeight="1" x14ac:dyDescent="0.25">
      <c r="A134" s="9"/>
      <c r="B134" s="6" t="s">
        <v>579</v>
      </c>
      <c r="C134" s="68" t="s">
        <v>204</v>
      </c>
      <c r="D134" s="68"/>
      <c r="E134" s="68"/>
      <c r="F134" s="68"/>
      <c r="G134" s="68"/>
      <c r="H134" s="68"/>
      <c r="I134" s="68"/>
      <c r="J134" s="10">
        <v>4</v>
      </c>
    </row>
    <row r="135" spans="1:11" ht="51" customHeight="1" x14ac:dyDescent="0.25">
      <c r="A135" s="9"/>
      <c r="B135" s="6" t="s">
        <v>580</v>
      </c>
      <c r="C135" s="68" t="s">
        <v>205</v>
      </c>
      <c r="D135" s="68"/>
      <c r="E135" s="68"/>
      <c r="F135" s="68"/>
      <c r="G135" s="68"/>
      <c r="H135" s="68"/>
      <c r="I135" s="68"/>
      <c r="J135" s="10">
        <v>6</v>
      </c>
    </row>
    <row r="136" spans="1:11" ht="30" x14ac:dyDescent="0.25">
      <c r="A136" s="9"/>
      <c r="B136" s="6" t="s">
        <v>581</v>
      </c>
      <c r="C136" s="73" t="s">
        <v>206</v>
      </c>
      <c r="D136" s="74"/>
      <c r="E136" s="74"/>
      <c r="F136" s="74"/>
      <c r="G136" s="74"/>
      <c r="H136" s="74"/>
      <c r="I136" s="75"/>
      <c r="J136" s="10">
        <v>4</v>
      </c>
    </row>
    <row r="137" spans="1:11" ht="30" x14ac:dyDescent="0.25">
      <c r="A137" s="9"/>
      <c r="B137" s="6" t="s">
        <v>582</v>
      </c>
      <c r="C137" s="73" t="s">
        <v>207</v>
      </c>
      <c r="D137" s="74"/>
      <c r="E137" s="74"/>
      <c r="F137" s="74"/>
      <c r="G137" s="74"/>
      <c r="H137" s="74"/>
      <c r="I137" s="75"/>
      <c r="J137" s="10">
        <v>6</v>
      </c>
    </row>
    <row r="138" spans="1:11" ht="30" x14ac:dyDescent="0.25">
      <c r="A138" s="9"/>
      <c r="B138" s="6" t="s">
        <v>583</v>
      </c>
      <c r="C138" s="73" t="s">
        <v>206</v>
      </c>
      <c r="D138" s="74"/>
      <c r="E138" s="74"/>
      <c r="F138" s="74"/>
      <c r="G138" s="74"/>
      <c r="H138" s="74"/>
      <c r="I138" s="75"/>
      <c r="J138" s="10">
        <v>4</v>
      </c>
    </row>
    <row r="139" spans="1:11" ht="30" x14ac:dyDescent="0.25">
      <c r="A139" s="9"/>
      <c r="B139" s="6" t="s">
        <v>584</v>
      </c>
      <c r="C139" s="73" t="s">
        <v>208</v>
      </c>
      <c r="D139" s="74"/>
      <c r="E139" s="74"/>
      <c r="F139" s="74"/>
      <c r="G139" s="74"/>
      <c r="H139" s="74"/>
      <c r="I139" s="75"/>
      <c r="J139" s="10">
        <v>4</v>
      </c>
    </row>
    <row r="140" spans="1:11" ht="30" x14ac:dyDescent="0.25">
      <c r="A140" s="9"/>
      <c r="B140" s="6" t="s">
        <v>585</v>
      </c>
      <c r="C140" s="73" t="s">
        <v>209</v>
      </c>
      <c r="D140" s="74"/>
      <c r="E140" s="74"/>
      <c r="F140" s="74"/>
      <c r="G140" s="74"/>
      <c r="H140" s="74"/>
      <c r="I140" s="75"/>
      <c r="J140" s="10">
        <v>6</v>
      </c>
    </row>
    <row r="141" spans="1:11" ht="30" x14ac:dyDescent="0.25">
      <c r="A141" s="9"/>
      <c r="B141" s="6" t="s">
        <v>586</v>
      </c>
      <c r="C141" s="73" t="s">
        <v>210</v>
      </c>
      <c r="D141" s="74"/>
      <c r="E141" s="74"/>
      <c r="F141" s="74"/>
      <c r="G141" s="74"/>
      <c r="H141" s="74"/>
      <c r="I141" s="75"/>
      <c r="J141" s="10">
        <v>2</v>
      </c>
    </row>
    <row r="142" spans="1:11" ht="30" x14ac:dyDescent="0.25">
      <c r="A142" s="11"/>
      <c r="B142" s="6" t="s">
        <v>261</v>
      </c>
      <c r="C142" s="68" t="s">
        <v>262</v>
      </c>
      <c r="D142" s="68"/>
      <c r="E142" s="68"/>
      <c r="F142" s="68"/>
      <c r="G142" s="68"/>
      <c r="H142" s="68"/>
      <c r="I142" s="68"/>
      <c r="J142" s="10">
        <v>2</v>
      </c>
    </row>
    <row r="143" spans="1:11" ht="30" x14ac:dyDescent="0.25">
      <c r="A143" s="11"/>
      <c r="B143" s="6" t="s">
        <v>263</v>
      </c>
      <c r="C143" s="68" t="s">
        <v>265</v>
      </c>
      <c r="D143" s="68"/>
      <c r="E143" s="68"/>
      <c r="F143" s="68"/>
      <c r="G143" s="68"/>
      <c r="H143" s="68"/>
      <c r="I143" s="68"/>
      <c r="J143" s="10">
        <v>4</v>
      </c>
    </row>
    <row r="144" spans="1:11" ht="30" x14ac:dyDescent="0.25">
      <c r="A144" s="11"/>
      <c r="B144" s="6" t="s">
        <v>264</v>
      </c>
      <c r="C144" s="68" t="s">
        <v>266</v>
      </c>
      <c r="D144" s="68"/>
      <c r="E144" s="68"/>
      <c r="F144" s="68"/>
      <c r="G144" s="68"/>
      <c r="H144" s="68"/>
      <c r="I144" s="68"/>
      <c r="J144" s="10">
        <v>6</v>
      </c>
    </row>
    <row r="145" spans="1:10" ht="30" x14ac:dyDescent="0.25">
      <c r="A145" s="11"/>
      <c r="B145" s="6" t="s">
        <v>267</v>
      </c>
      <c r="C145" s="68" t="s">
        <v>268</v>
      </c>
      <c r="D145" s="68"/>
      <c r="E145" s="68"/>
      <c r="F145" s="68"/>
      <c r="G145" s="68"/>
      <c r="H145" s="68"/>
      <c r="I145" s="68"/>
      <c r="J145" s="10">
        <v>4</v>
      </c>
    </row>
    <row r="146" spans="1:10" ht="30" x14ac:dyDescent="0.25">
      <c r="A146" s="11"/>
      <c r="B146" s="6" t="s">
        <v>269</v>
      </c>
      <c r="C146" s="68" t="s">
        <v>270</v>
      </c>
      <c r="D146" s="68"/>
      <c r="E146" s="68"/>
      <c r="F146" s="68"/>
      <c r="G146" s="68"/>
      <c r="H146" s="68"/>
      <c r="I146" s="68"/>
      <c r="J146" s="10">
        <v>6</v>
      </c>
    </row>
    <row r="147" spans="1:10" ht="30" x14ac:dyDescent="0.25">
      <c r="A147" s="9"/>
      <c r="B147" s="6" t="s">
        <v>271</v>
      </c>
      <c r="C147" s="68" t="s">
        <v>273</v>
      </c>
      <c r="D147" s="68"/>
      <c r="E147" s="68"/>
      <c r="F147" s="68"/>
      <c r="G147" s="68"/>
      <c r="H147" s="68"/>
      <c r="I147" s="68"/>
      <c r="J147" s="10">
        <v>6</v>
      </c>
    </row>
    <row r="148" spans="1:10" ht="30" x14ac:dyDescent="0.25">
      <c r="A148" s="9"/>
      <c r="B148" s="6" t="s">
        <v>272</v>
      </c>
      <c r="C148" s="68" t="s">
        <v>274</v>
      </c>
      <c r="D148" s="68"/>
      <c r="E148" s="68"/>
      <c r="F148" s="68"/>
      <c r="G148" s="68"/>
      <c r="H148" s="68"/>
      <c r="I148" s="68"/>
      <c r="J148" s="10">
        <v>8</v>
      </c>
    </row>
    <row r="149" spans="1:10" ht="30" x14ac:dyDescent="0.25">
      <c r="A149" s="9"/>
      <c r="B149" s="6" t="s">
        <v>275</v>
      </c>
      <c r="C149" s="68" t="s">
        <v>276</v>
      </c>
      <c r="D149" s="68"/>
      <c r="E149" s="68"/>
      <c r="F149" s="68"/>
      <c r="G149" s="68"/>
      <c r="H149" s="68"/>
      <c r="I149" s="68"/>
      <c r="J149" s="10">
        <v>4</v>
      </c>
    </row>
    <row r="151" spans="1:10" ht="21" x14ac:dyDescent="0.35">
      <c r="A151" s="10"/>
      <c r="B151" s="70" t="s">
        <v>277</v>
      </c>
      <c r="C151" s="70"/>
      <c r="D151" s="70"/>
      <c r="E151" s="70"/>
      <c r="F151" s="70"/>
      <c r="G151" s="70"/>
      <c r="H151" s="70"/>
      <c r="I151" s="70"/>
      <c r="J151" s="70"/>
    </row>
    <row r="152" spans="1:10" x14ac:dyDescent="0.25">
      <c r="A152" s="8"/>
      <c r="B152" s="76" t="str">
        <f>"XP Dépensés dans le domaine des arcanes : "&amp;SUMIF(A154:A183,"x",J154:J183)</f>
        <v>XP Dépensés dans le domaine des arcanes : 0</v>
      </c>
      <c r="C152" s="77"/>
      <c r="D152" s="77"/>
      <c r="E152" s="77"/>
      <c r="F152" s="77"/>
      <c r="G152" s="77"/>
      <c r="H152" s="77"/>
      <c r="I152" s="77"/>
      <c r="J152" s="78"/>
    </row>
    <row r="153" spans="1:10" x14ac:dyDescent="0.25">
      <c r="A153" s="8"/>
      <c r="B153" s="5" t="s">
        <v>62</v>
      </c>
      <c r="C153" s="71" t="s">
        <v>4</v>
      </c>
      <c r="D153" s="71"/>
      <c r="E153" s="71"/>
      <c r="F153" s="71"/>
      <c r="G153" s="71"/>
      <c r="H153" s="71"/>
      <c r="I153" s="71"/>
      <c r="J153" s="5" t="s">
        <v>52</v>
      </c>
    </row>
    <row r="154" spans="1:10" ht="33.75" customHeight="1" x14ac:dyDescent="0.25">
      <c r="A154" s="9"/>
      <c r="B154" s="6" t="s">
        <v>587</v>
      </c>
      <c r="C154" s="68" t="s">
        <v>193</v>
      </c>
      <c r="D154" s="68"/>
      <c r="E154" s="68"/>
      <c r="F154" s="68"/>
      <c r="G154" s="68"/>
      <c r="H154" s="68"/>
      <c r="I154" s="68"/>
      <c r="J154" s="10">
        <v>2</v>
      </c>
    </row>
    <row r="155" spans="1:10" ht="33.75" customHeight="1" x14ac:dyDescent="0.25">
      <c r="A155" s="9"/>
      <c r="B155" s="6" t="s">
        <v>588</v>
      </c>
      <c r="C155" s="68" t="s">
        <v>194</v>
      </c>
      <c r="D155" s="68"/>
      <c r="E155" s="68"/>
      <c r="F155" s="68"/>
      <c r="G155" s="68"/>
      <c r="H155" s="68"/>
      <c r="I155" s="68"/>
      <c r="J155" s="10">
        <v>4</v>
      </c>
    </row>
    <row r="156" spans="1:10" ht="33.75" customHeight="1" x14ac:dyDescent="0.25">
      <c r="A156" s="11"/>
      <c r="B156" s="6" t="s">
        <v>589</v>
      </c>
      <c r="C156" s="68" t="s">
        <v>195</v>
      </c>
      <c r="D156" s="68"/>
      <c r="E156" s="68"/>
      <c r="F156" s="68"/>
      <c r="G156" s="68"/>
      <c r="H156" s="68"/>
      <c r="I156" s="68"/>
      <c r="J156" s="10">
        <v>6</v>
      </c>
    </row>
    <row r="157" spans="1:10" ht="33.75" customHeight="1" x14ac:dyDescent="0.25">
      <c r="A157" s="9"/>
      <c r="B157" s="6" t="s">
        <v>590</v>
      </c>
      <c r="C157" s="68" t="s">
        <v>196</v>
      </c>
      <c r="D157" s="68"/>
      <c r="E157" s="68"/>
      <c r="F157" s="68"/>
      <c r="G157" s="68"/>
      <c r="H157" s="68"/>
      <c r="I157" s="68"/>
      <c r="J157" s="10">
        <v>2</v>
      </c>
    </row>
    <row r="158" spans="1:10" ht="45" x14ac:dyDescent="0.25">
      <c r="A158" s="9"/>
      <c r="B158" s="6" t="s">
        <v>591</v>
      </c>
      <c r="C158" s="68" t="s">
        <v>197</v>
      </c>
      <c r="D158" s="68"/>
      <c r="E158" s="68"/>
      <c r="F158" s="68"/>
      <c r="G158" s="68"/>
      <c r="H158" s="68"/>
      <c r="I158" s="68"/>
      <c r="J158" s="10">
        <v>2</v>
      </c>
    </row>
    <row r="159" spans="1:10" ht="30" customHeight="1" x14ac:dyDescent="0.25">
      <c r="A159" s="9"/>
      <c r="B159" s="6" t="s">
        <v>592</v>
      </c>
      <c r="C159" s="68" t="s">
        <v>198</v>
      </c>
      <c r="D159" s="68"/>
      <c r="E159" s="68"/>
      <c r="F159" s="68"/>
      <c r="G159" s="68"/>
      <c r="H159" s="68"/>
      <c r="I159" s="68"/>
      <c r="J159" s="10">
        <v>4</v>
      </c>
    </row>
    <row r="160" spans="1:10" ht="30" customHeight="1" x14ac:dyDescent="0.25">
      <c r="A160" s="9"/>
      <c r="B160" s="6" t="s">
        <v>593</v>
      </c>
      <c r="C160" s="68" t="s">
        <v>199</v>
      </c>
      <c r="D160" s="68"/>
      <c r="E160" s="68"/>
      <c r="F160" s="68"/>
      <c r="G160" s="68"/>
      <c r="H160" s="68"/>
      <c r="I160" s="68"/>
      <c r="J160" s="10">
        <v>6</v>
      </c>
    </row>
    <row r="161" spans="1:11" ht="30" customHeight="1" x14ac:dyDescent="0.25">
      <c r="A161" s="9"/>
      <c r="B161" s="6" t="s">
        <v>594</v>
      </c>
      <c r="C161" s="68" t="s">
        <v>473</v>
      </c>
      <c r="D161" s="68"/>
      <c r="E161" s="68"/>
      <c r="F161" s="68"/>
      <c r="G161" s="68"/>
      <c r="H161" s="68"/>
      <c r="I161" s="68"/>
      <c r="J161" s="10">
        <v>2</v>
      </c>
      <c r="K161" t="str">
        <f>IF(A161="","",A161)</f>
        <v/>
      </c>
    </row>
    <row r="162" spans="1:11" ht="30" customHeight="1" x14ac:dyDescent="0.25">
      <c r="A162" s="9"/>
      <c r="B162" s="6" t="s">
        <v>595</v>
      </c>
      <c r="C162" s="68" t="s">
        <v>474</v>
      </c>
      <c r="D162" s="68"/>
      <c r="E162" s="68"/>
      <c r="F162" s="68"/>
      <c r="G162" s="68"/>
      <c r="H162" s="68"/>
      <c r="I162" s="68"/>
      <c r="J162" s="10">
        <v>4</v>
      </c>
      <c r="K162" t="str">
        <f t="shared" ref="K162:K163" si="4">IF(A162="","",A162)</f>
        <v/>
      </c>
    </row>
    <row r="163" spans="1:11" ht="30" customHeight="1" x14ac:dyDescent="0.25">
      <c r="A163" s="9"/>
      <c r="B163" s="6" t="s">
        <v>596</v>
      </c>
      <c r="C163" s="68" t="s">
        <v>475</v>
      </c>
      <c r="D163" s="68"/>
      <c r="E163" s="68"/>
      <c r="F163" s="68"/>
      <c r="G163" s="68"/>
      <c r="H163" s="68"/>
      <c r="I163" s="68"/>
      <c r="J163" s="10">
        <v>6</v>
      </c>
      <c r="K163" t="str">
        <f t="shared" si="4"/>
        <v/>
      </c>
    </row>
    <row r="164" spans="1:11" ht="45" x14ac:dyDescent="0.25">
      <c r="A164" s="9"/>
      <c r="B164" s="6" t="s">
        <v>597</v>
      </c>
      <c r="C164" s="68" t="s">
        <v>200</v>
      </c>
      <c r="D164" s="68"/>
      <c r="E164" s="68"/>
      <c r="F164" s="68"/>
      <c r="G164" s="68"/>
      <c r="H164" s="68"/>
      <c r="I164" s="68"/>
      <c r="J164" s="10">
        <v>2</v>
      </c>
    </row>
    <row r="165" spans="1:11" ht="30" customHeight="1" x14ac:dyDescent="0.25">
      <c r="A165" s="9"/>
      <c r="B165" s="6" t="s">
        <v>598</v>
      </c>
      <c r="C165" s="68" t="s">
        <v>201</v>
      </c>
      <c r="D165" s="68"/>
      <c r="E165" s="68"/>
      <c r="F165" s="68"/>
      <c r="G165" s="68"/>
      <c r="H165" s="68"/>
      <c r="I165" s="68"/>
      <c r="J165" s="10">
        <v>4</v>
      </c>
    </row>
    <row r="166" spans="1:11" ht="30" customHeight="1" x14ac:dyDescent="0.25">
      <c r="A166" s="9"/>
      <c r="B166" s="6" t="s">
        <v>599</v>
      </c>
      <c r="C166" s="68" t="s">
        <v>202</v>
      </c>
      <c r="D166" s="68"/>
      <c r="E166" s="68"/>
      <c r="F166" s="68"/>
      <c r="G166" s="68"/>
      <c r="H166" s="68"/>
      <c r="I166" s="68"/>
      <c r="J166" s="10">
        <v>6</v>
      </c>
    </row>
    <row r="167" spans="1:11" ht="51" customHeight="1" x14ac:dyDescent="0.25">
      <c r="A167" s="9"/>
      <c r="B167" s="6" t="s">
        <v>600</v>
      </c>
      <c r="C167" s="68" t="s">
        <v>203</v>
      </c>
      <c r="D167" s="68"/>
      <c r="E167" s="68"/>
      <c r="F167" s="68"/>
      <c r="G167" s="68"/>
      <c r="H167" s="68"/>
      <c r="I167" s="68"/>
      <c r="J167" s="10">
        <v>2</v>
      </c>
    </row>
    <row r="168" spans="1:11" ht="51" customHeight="1" x14ac:dyDescent="0.25">
      <c r="A168" s="9"/>
      <c r="B168" s="6" t="s">
        <v>601</v>
      </c>
      <c r="C168" s="68" t="s">
        <v>204</v>
      </c>
      <c r="D168" s="68"/>
      <c r="E168" s="68"/>
      <c r="F168" s="68"/>
      <c r="G168" s="68"/>
      <c r="H168" s="68"/>
      <c r="I168" s="68"/>
      <c r="J168" s="10">
        <v>4</v>
      </c>
    </row>
    <row r="169" spans="1:11" ht="51" customHeight="1" x14ac:dyDescent="0.25">
      <c r="A169" s="9"/>
      <c r="B169" s="6" t="s">
        <v>602</v>
      </c>
      <c r="C169" s="68" t="s">
        <v>205</v>
      </c>
      <c r="D169" s="68"/>
      <c r="E169" s="68"/>
      <c r="F169" s="68"/>
      <c r="G169" s="68"/>
      <c r="H169" s="68"/>
      <c r="I169" s="68"/>
      <c r="J169" s="10">
        <v>6</v>
      </c>
    </row>
    <row r="170" spans="1:11" ht="30" x14ac:dyDescent="0.25">
      <c r="A170" s="9"/>
      <c r="B170" s="6" t="s">
        <v>603</v>
      </c>
      <c r="C170" s="73" t="s">
        <v>206</v>
      </c>
      <c r="D170" s="74"/>
      <c r="E170" s="74"/>
      <c r="F170" s="74"/>
      <c r="G170" s="74"/>
      <c r="H170" s="74"/>
      <c r="I170" s="75"/>
      <c r="J170" s="10">
        <v>4</v>
      </c>
    </row>
    <row r="171" spans="1:11" ht="30" x14ac:dyDescent="0.25">
      <c r="A171" s="9"/>
      <c r="B171" s="6" t="s">
        <v>604</v>
      </c>
      <c r="C171" s="73" t="s">
        <v>207</v>
      </c>
      <c r="D171" s="74"/>
      <c r="E171" s="74"/>
      <c r="F171" s="74"/>
      <c r="G171" s="74"/>
      <c r="H171" s="74"/>
      <c r="I171" s="75"/>
      <c r="J171" s="10">
        <v>6</v>
      </c>
    </row>
    <row r="172" spans="1:11" ht="30" x14ac:dyDescent="0.25">
      <c r="A172" s="9"/>
      <c r="B172" s="6" t="s">
        <v>605</v>
      </c>
      <c r="C172" s="73" t="s">
        <v>206</v>
      </c>
      <c r="D172" s="74"/>
      <c r="E172" s="74"/>
      <c r="F172" s="74"/>
      <c r="G172" s="74"/>
      <c r="H172" s="74"/>
      <c r="I172" s="75"/>
      <c r="J172" s="10">
        <v>4</v>
      </c>
    </row>
    <row r="173" spans="1:11" ht="30" x14ac:dyDescent="0.25">
      <c r="A173" s="9"/>
      <c r="B173" s="6" t="s">
        <v>606</v>
      </c>
      <c r="C173" s="73" t="s">
        <v>208</v>
      </c>
      <c r="D173" s="74"/>
      <c r="E173" s="74"/>
      <c r="F173" s="74"/>
      <c r="G173" s="74"/>
      <c r="H173" s="74"/>
      <c r="I173" s="75"/>
      <c r="J173" s="10">
        <v>4</v>
      </c>
    </row>
    <row r="174" spans="1:11" ht="30" x14ac:dyDescent="0.25">
      <c r="A174" s="9"/>
      <c r="B174" s="6" t="s">
        <v>607</v>
      </c>
      <c r="C174" s="73" t="s">
        <v>209</v>
      </c>
      <c r="D174" s="74"/>
      <c r="E174" s="74"/>
      <c r="F174" s="74"/>
      <c r="G174" s="74"/>
      <c r="H174" s="74"/>
      <c r="I174" s="75"/>
      <c r="J174" s="10">
        <v>6</v>
      </c>
    </row>
    <row r="175" spans="1:11" ht="30" x14ac:dyDescent="0.25">
      <c r="A175" s="9"/>
      <c r="B175" s="6" t="s">
        <v>608</v>
      </c>
      <c r="C175" s="73" t="s">
        <v>210</v>
      </c>
      <c r="D175" s="74"/>
      <c r="E175" s="74"/>
      <c r="F175" s="74"/>
      <c r="G175" s="74"/>
      <c r="H175" s="74"/>
      <c r="I175" s="75"/>
      <c r="J175" s="10">
        <v>2</v>
      </c>
    </row>
    <row r="176" spans="1:11" ht="30" x14ac:dyDescent="0.25">
      <c r="A176" s="11"/>
      <c r="B176" s="6" t="s">
        <v>278</v>
      </c>
      <c r="C176" s="68" t="s">
        <v>281</v>
      </c>
      <c r="D176" s="68"/>
      <c r="E176" s="68"/>
      <c r="F176" s="68"/>
      <c r="G176" s="68"/>
      <c r="H176" s="68"/>
      <c r="I176" s="68"/>
      <c r="J176" s="10">
        <v>2</v>
      </c>
    </row>
    <row r="177" spans="1:10" ht="30" x14ac:dyDescent="0.25">
      <c r="A177" s="11"/>
      <c r="B177" s="6" t="s">
        <v>279</v>
      </c>
      <c r="C177" s="68" t="s">
        <v>282</v>
      </c>
      <c r="D177" s="68"/>
      <c r="E177" s="68"/>
      <c r="F177" s="68"/>
      <c r="G177" s="68"/>
      <c r="H177" s="68"/>
      <c r="I177" s="68"/>
      <c r="J177" s="10">
        <v>4</v>
      </c>
    </row>
    <row r="178" spans="1:10" ht="30" x14ac:dyDescent="0.25">
      <c r="A178" s="11"/>
      <c r="B178" s="6" t="s">
        <v>280</v>
      </c>
      <c r="C178" s="68" t="s">
        <v>283</v>
      </c>
      <c r="D178" s="68"/>
      <c r="E178" s="68"/>
      <c r="F178" s="68"/>
      <c r="G178" s="68"/>
      <c r="H178" s="68"/>
      <c r="I178" s="68"/>
      <c r="J178" s="10">
        <v>6</v>
      </c>
    </row>
    <row r="179" spans="1:10" ht="30" x14ac:dyDescent="0.25">
      <c r="A179" s="11"/>
      <c r="B179" s="6" t="s">
        <v>284</v>
      </c>
      <c r="C179" s="68" t="s">
        <v>288</v>
      </c>
      <c r="D179" s="68"/>
      <c r="E179" s="68"/>
      <c r="F179" s="68"/>
      <c r="G179" s="68"/>
      <c r="H179" s="68"/>
      <c r="I179" s="68"/>
      <c r="J179" s="10">
        <v>4</v>
      </c>
    </row>
    <row r="180" spans="1:10" ht="30" x14ac:dyDescent="0.25">
      <c r="A180" s="11"/>
      <c r="B180" s="6" t="s">
        <v>285</v>
      </c>
      <c r="C180" s="68" t="s">
        <v>290</v>
      </c>
      <c r="D180" s="68"/>
      <c r="E180" s="68"/>
      <c r="F180" s="68"/>
      <c r="G180" s="68"/>
      <c r="H180" s="68"/>
      <c r="I180" s="68"/>
      <c r="J180" s="10">
        <v>6</v>
      </c>
    </row>
    <row r="181" spans="1:10" ht="30" x14ac:dyDescent="0.25">
      <c r="A181" s="9"/>
      <c r="B181" s="6" t="s">
        <v>286</v>
      </c>
      <c r="C181" s="68" t="s">
        <v>289</v>
      </c>
      <c r="D181" s="68"/>
      <c r="E181" s="68"/>
      <c r="F181" s="68"/>
      <c r="G181" s="68"/>
      <c r="H181" s="68"/>
      <c r="I181" s="68"/>
      <c r="J181" s="10">
        <v>6</v>
      </c>
    </row>
    <row r="182" spans="1:10" ht="30" x14ac:dyDescent="0.25">
      <c r="A182" s="11"/>
      <c r="B182" s="6" t="s">
        <v>287</v>
      </c>
      <c r="C182" s="68" t="s">
        <v>291</v>
      </c>
      <c r="D182" s="68"/>
      <c r="E182" s="68"/>
      <c r="F182" s="68"/>
      <c r="G182" s="68"/>
      <c r="H182" s="68"/>
      <c r="I182" s="68"/>
      <c r="J182" s="10">
        <v>8</v>
      </c>
    </row>
    <row r="183" spans="1:10" ht="30" x14ac:dyDescent="0.25">
      <c r="A183" s="9"/>
      <c r="B183" s="6" t="s">
        <v>292</v>
      </c>
      <c r="C183" s="68" t="s">
        <v>293</v>
      </c>
      <c r="D183" s="68"/>
      <c r="E183" s="68"/>
      <c r="F183" s="68"/>
      <c r="G183" s="68"/>
      <c r="H183" s="68"/>
      <c r="I183" s="68"/>
      <c r="J183" s="10">
        <v>4</v>
      </c>
    </row>
    <row r="185" spans="1:10" ht="21" x14ac:dyDescent="0.35">
      <c r="A185" s="10"/>
      <c r="B185" s="70" t="s">
        <v>294</v>
      </c>
      <c r="C185" s="70"/>
      <c r="D185" s="70"/>
      <c r="E185" s="70"/>
      <c r="F185" s="70"/>
      <c r="G185" s="70"/>
      <c r="H185" s="70"/>
      <c r="I185" s="70"/>
      <c r="J185" s="70"/>
    </row>
    <row r="186" spans="1:10" x14ac:dyDescent="0.25">
      <c r="A186" s="8"/>
      <c r="B186" s="5" t="s">
        <v>62</v>
      </c>
      <c r="C186" s="71" t="s">
        <v>4</v>
      </c>
      <c r="D186" s="71"/>
      <c r="E186" s="71"/>
      <c r="F186" s="71"/>
      <c r="G186" s="71"/>
      <c r="H186" s="71"/>
      <c r="I186" s="71"/>
      <c r="J186" s="5" t="s">
        <v>52</v>
      </c>
    </row>
    <row r="187" spans="1:10" x14ac:dyDescent="0.25">
      <c r="A187" s="11"/>
      <c r="B187" s="6" t="s">
        <v>295</v>
      </c>
      <c r="C187" s="68" t="s">
        <v>447</v>
      </c>
      <c r="D187" s="68"/>
      <c r="E187" s="68"/>
      <c r="F187" s="68"/>
      <c r="G187" s="68"/>
      <c r="H187" s="68"/>
      <c r="I187" s="68"/>
      <c r="J187" s="10">
        <v>2</v>
      </c>
    </row>
    <row r="188" spans="1:10" ht="15" customHeight="1" x14ac:dyDescent="0.25">
      <c r="A188" s="11"/>
      <c r="B188" s="6" t="s">
        <v>296</v>
      </c>
      <c r="C188" s="68" t="s">
        <v>448</v>
      </c>
      <c r="D188" s="68"/>
      <c r="E188" s="68"/>
      <c r="F188" s="68"/>
      <c r="G188" s="68"/>
      <c r="H188" s="68"/>
      <c r="I188" s="68"/>
      <c r="J188" s="10">
        <v>4</v>
      </c>
    </row>
    <row r="189" spans="1:10" ht="15" customHeight="1" x14ac:dyDescent="0.25">
      <c r="A189" s="11"/>
      <c r="B189" s="6" t="s">
        <v>297</v>
      </c>
      <c r="C189" s="68" t="s">
        <v>449</v>
      </c>
      <c r="D189" s="68"/>
      <c r="E189" s="68"/>
      <c r="F189" s="68"/>
      <c r="G189" s="68"/>
      <c r="H189" s="68"/>
      <c r="I189" s="68"/>
      <c r="J189" s="10">
        <v>6</v>
      </c>
    </row>
  </sheetData>
  <dataConsolidate/>
  <mergeCells count="180">
    <mergeCell ref="C9:I9"/>
    <mergeCell ref="C10:I10"/>
    <mergeCell ref="C11:I11"/>
    <mergeCell ref="C12:I12"/>
    <mergeCell ref="C8:I8"/>
    <mergeCell ref="B1:J1"/>
    <mergeCell ref="B2:J2"/>
    <mergeCell ref="B5:J5"/>
    <mergeCell ref="C6:I6"/>
    <mergeCell ref="C7:I7"/>
    <mergeCell ref="C144:I144"/>
    <mergeCell ref="C145:I145"/>
    <mergeCell ref="C121:I121"/>
    <mergeCell ref="C122:I122"/>
    <mergeCell ref="C123:I123"/>
    <mergeCell ref="C124:I124"/>
    <mergeCell ref="C85:I85"/>
    <mergeCell ref="C108:I108"/>
    <mergeCell ref="C109:I109"/>
    <mergeCell ref="C110:I110"/>
    <mergeCell ref="C111:I111"/>
    <mergeCell ref="C88:I88"/>
    <mergeCell ref="C89:I89"/>
    <mergeCell ref="C90:I90"/>
    <mergeCell ref="C91:I91"/>
    <mergeCell ref="C92:I92"/>
    <mergeCell ref="C93:I93"/>
    <mergeCell ref="C94:I94"/>
    <mergeCell ref="C95:I95"/>
    <mergeCell ref="C96:I96"/>
    <mergeCell ref="C97:I97"/>
    <mergeCell ref="C98:I98"/>
    <mergeCell ref="C104:I104"/>
    <mergeCell ref="C105:I105"/>
    <mergeCell ref="C26:I26"/>
    <mergeCell ref="C177:I177"/>
    <mergeCell ref="C178:I178"/>
    <mergeCell ref="C179:I179"/>
    <mergeCell ref="C180:I180"/>
    <mergeCell ref="C181:I181"/>
    <mergeCell ref="C148:I148"/>
    <mergeCell ref="C149:I149"/>
    <mergeCell ref="C153:I153"/>
    <mergeCell ref="C176:I176"/>
    <mergeCell ref="B151:J151"/>
    <mergeCell ref="C156:I156"/>
    <mergeCell ref="C157:I157"/>
    <mergeCell ref="C158:I158"/>
    <mergeCell ref="C159:I159"/>
    <mergeCell ref="C160:I160"/>
    <mergeCell ref="C161:I161"/>
    <mergeCell ref="C162:I162"/>
    <mergeCell ref="C163:I163"/>
    <mergeCell ref="C164:I164"/>
    <mergeCell ref="C165:I165"/>
    <mergeCell ref="C166:I166"/>
    <mergeCell ref="C146:I146"/>
    <mergeCell ref="C147:I147"/>
    <mergeCell ref="C25:I25"/>
    <mergeCell ref="C19:I19"/>
    <mergeCell ref="C20:I20"/>
    <mergeCell ref="C21:I21"/>
    <mergeCell ref="C22:I22"/>
    <mergeCell ref="C23:I23"/>
    <mergeCell ref="C24:I24"/>
    <mergeCell ref="B15:J15"/>
    <mergeCell ref="C17:I17"/>
    <mergeCell ref="C18:I18"/>
    <mergeCell ref="B16:J16"/>
    <mergeCell ref="C27:I27"/>
    <mergeCell ref="C28:I28"/>
    <mergeCell ref="C29:I29"/>
    <mergeCell ref="C30:I30"/>
    <mergeCell ref="C31:I31"/>
    <mergeCell ref="C189:I189"/>
    <mergeCell ref="C182:I182"/>
    <mergeCell ref="C183:I183"/>
    <mergeCell ref="B185:J185"/>
    <mergeCell ref="C186:I186"/>
    <mergeCell ref="C187:I187"/>
    <mergeCell ref="C188:I188"/>
    <mergeCell ref="B49:J49"/>
    <mergeCell ref="C51:I51"/>
    <mergeCell ref="C74:I74"/>
    <mergeCell ref="C75:I75"/>
    <mergeCell ref="C112:I112"/>
    <mergeCell ref="C113:I113"/>
    <mergeCell ref="C114:I114"/>
    <mergeCell ref="C115:I115"/>
    <mergeCell ref="B117:J117"/>
    <mergeCell ref="C119:I119"/>
    <mergeCell ref="C142:I142"/>
    <mergeCell ref="C143:I143"/>
    <mergeCell ref="C37:I37"/>
    <mergeCell ref="C38:I38"/>
    <mergeCell ref="C39:I39"/>
    <mergeCell ref="C40:I40"/>
    <mergeCell ref="C41:I41"/>
    <mergeCell ref="C32:I32"/>
    <mergeCell ref="C33:I33"/>
    <mergeCell ref="C34:I34"/>
    <mergeCell ref="C35:I35"/>
    <mergeCell ref="C36:I36"/>
    <mergeCell ref="C47:I47"/>
    <mergeCell ref="C52:I52"/>
    <mergeCell ref="C53:I53"/>
    <mergeCell ref="C54:I54"/>
    <mergeCell ref="C55:I55"/>
    <mergeCell ref="C42:I42"/>
    <mergeCell ref="C43:I43"/>
    <mergeCell ref="C44:I44"/>
    <mergeCell ref="C45:I45"/>
    <mergeCell ref="C46:I46"/>
    <mergeCell ref="B50:J50"/>
    <mergeCell ref="C61:I61"/>
    <mergeCell ref="C62:I62"/>
    <mergeCell ref="C63:I63"/>
    <mergeCell ref="C64:I64"/>
    <mergeCell ref="C65:I65"/>
    <mergeCell ref="C56:I56"/>
    <mergeCell ref="C57:I57"/>
    <mergeCell ref="C58:I58"/>
    <mergeCell ref="C59:I59"/>
    <mergeCell ref="C60:I60"/>
    <mergeCell ref="C71:I71"/>
    <mergeCell ref="C72:I72"/>
    <mergeCell ref="C73:I73"/>
    <mergeCell ref="C86:I86"/>
    <mergeCell ref="C87:I87"/>
    <mergeCell ref="C66:I66"/>
    <mergeCell ref="C67:I67"/>
    <mergeCell ref="C68:I68"/>
    <mergeCell ref="C69:I69"/>
    <mergeCell ref="C70:I70"/>
    <mergeCell ref="B83:J83"/>
    <mergeCell ref="C76:I76"/>
    <mergeCell ref="C79:I79"/>
    <mergeCell ref="C80:I80"/>
    <mergeCell ref="C81:I81"/>
    <mergeCell ref="C77:I77"/>
    <mergeCell ref="C78:I78"/>
    <mergeCell ref="B84:J84"/>
    <mergeCell ref="C106:I106"/>
    <mergeCell ref="C107:I107"/>
    <mergeCell ref="C120:I120"/>
    <mergeCell ref="C99:I99"/>
    <mergeCell ref="C100:I100"/>
    <mergeCell ref="C101:I101"/>
    <mergeCell ref="C102:I102"/>
    <mergeCell ref="C103:I103"/>
    <mergeCell ref="C131:I131"/>
    <mergeCell ref="B118:J118"/>
    <mergeCell ref="C130:I130"/>
    <mergeCell ref="C125:I125"/>
    <mergeCell ref="C126:I126"/>
    <mergeCell ref="C127:I127"/>
    <mergeCell ref="C128:I128"/>
    <mergeCell ref="C129:I129"/>
    <mergeCell ref="C175:I175"/>
    <mergeCell ref="B152:J152"/>
    <mergeCell ref="C172:I172"/>
    <mergeCell ref="C173:I173"/>
    <mergeCell ref="C174:I174"/>
    <mergeCell ref="C154:I154"/>
    <mergeCell ref="C155:I155"/>
    <mergeCell ref="C167:I167"/>
    <mergeCell ref="C168:I168"/>
    <mergeCell ref="C169:I169"/>
    <mergeCell ref="C170:I170"/>
    <mergeCell ref="C171:I171"/>
    <mergeCell ref="C140:I140"/>
    <mergeCell ref="C141:I141"/>
    <mergeCell ref="C135:I135"/>
    <mergeCell ref="C136:I136"/>
    <mergeCell ref="C137:I137"/>
    <mergeCell ref="C138:I138"/>
    <mergeCell ref="C139:I139"/>
    <mergeCell ref="C132:I132"/>
    <mergeCell ref="C133:I133"/>
    <mergeCell ref="C134:I134"/>
  </mergeCells>
  <dataValidations disablePrompts="1" count="2">
    <dataValidation type="custom" allowBlank="1" showInputMessage="1" showErrorMessage="1" errorTitle="Solde XP = 0" error="Vous n'avez plus d'xp" sqref="A973:A1512" xr:uid="{34F8AC5F-6B03-473A-8C7D-19E26EFBEFE0}">
      <formula1>C959&lt;=0</formula1>
    </dataValidation>
    <dataValidation type="custom" allowBlank="1" showInputMessage="1" showErrorMessage="1" errorTitle="Solde invalide" error="Vous n'avez pas assez d'xp" sqref="A917:A972" xr:uid="{7DDE2427-6276-4B54-BDE8-32483CC773E4}">
      <formula1>C903=0</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2FC3A-32E7-401E-BC63-4D69811EAF30}">
  <sheetPr codeName="Feuil5"/>
  <dimension ref="A1:K46"/>
  <sheetViews>
    <sheetView workbookViewId="0">
      <pane ySplit="3" topLeftCell="A4" activePane="bottomLeft" state="frozen"/>
      <selection pane="bottomLeft" activeCell="A2" sqref="A2"/>
    </sheetView>
  </sheetViews>
  <sheetFormatPr baseColWidth="10" defaultRowHeight="15" x14ac:dyDescent="0.25"/>
  <cols>
    <col min="1" max="1" width="5.140625" style="7" customWidth="1"/>
    <col min="2" max="2" width="22.42578125" bestFit="1" customWidth="1"/>
    <col min="3" max="3" width="12.28515625" bestFit="1" customWidth="1"/>
    <col min="8" max="8" width="12" bestFit="1" customWidth="1"/>
    <col min="12" max="12" width="21.28515625" bestFit="1" customWidth="1"/>
    <col min="13" max="13" width="49.28515625" bestFit="1" customWidth="1"/>
    <col min="14" max="14" width="39.140625" bestFit="1" customWidth="1"/>
  </cols>
  <sheetData>
    <row r="1" spans="1:11" ht="23.25" x14ac:dyDescent="0.35">
      <c r="B1" s="69" t="s">
        <v>47</v>
      </c>
      <c r="C1" s="69"/>
      <c r="D1" s="69"/>
      <c r="E1" s="69"/>
      <c r="F1" s="69"/>
      <c r="G1" s="69"/>
      <c r="H1" s="69"/>
      <c r="I1" s="69"/>
      <c r="J1" s="69"/>
    </row>
    <row r="2" spans="1:11" ht="23.25" x14ac:dyDescent="0.35">
      <c r="B2" s="69" t="s">
        <v>186</v>
      </c>
      <c r="C2" s="69"/>
      <c r="D2" s="69"/>
      <c r="E2" s="69"/>
      <c r="F2" s="69"/>
      <c r="G2" s="69"/>
      <c r="H2" s="69"/>
      <c r="I2" s="69"/>
      <c r="J2" s="69"/>
    </row>
    <row r="3" spans="1:11" x14ac:dyDescent="0.25">
      <c r="B3" s="12" t="s">
        <v>188</v>
      </c>
      <c r="C3" s="13">
        <f>'Infos générales'!C12</f>
        <v>10</v>
      </c>
    </row>
    <row r="5" spans="1:11" ht="21" x14ac:dyDescent="0.35">
      <c r="A5" s="10"/>
      <c r="B5" s="70" t="s">
        <v>187</v>
      </c>
      <c r="C5" s="70"/>
      <c r="D5" s="70"/>
      <c r="E5" s="70"/>
      <c r="F5" s="70"/>
      <c r="G5" s="70"/>
      <c r="H5" s="70"/>
      <c r="I5" s="70"/>
      <c r="J5" s="70"/>
    </row>
    <row r="6" spans="1:11" x14ac:dyDescent="0.25">
      <c r="A6" s="8"/>
      <c r="B6" s="5" t="str">
        <f>"XP Dépensés : "&amp;SUMIF(A16:A46,"x",J16:J46)</f>
        <v>XP Dépensés : 0</v>
      </c>
      <c r="C6" s="71" t="s">
        <v>4</v>
      </c>
      <c r="D6" s="71"/>
      <c r="E6" s="71"/>
      <c r="F6" s="71"/>
      <c r="G6" s="71"/>
      <c r="H6" s="71"/>
      <c r="I6" s="71"/>
      <c r="J6" s="5" t="s">
        <v>52</v>
      </c>
    </row>
    <row r="7" spans="1:11" x14ac:dyDescent="0.25">
      <c r="A7" s="11"/>
      <c r="B7" s="2" t="s">
        <v>51</v>
      </c>
      <c r="C7" s="72" t="s">
        <v>298</v>
      </c>
      <c r="D7" s="72"/>
      <c r="E7" s="72"/>
      <c r="F7" s="72"/>
      <c r="G7" s="72"/>
      <c r="H7" s="72"/>
      <c r="I7" s="72"/>
      <c r="J7" s="2">
        <v>1</v>
      </c>
    </row>
    <row r="8" spans="1:11" x14ac:dyDescent="0.25">
      <c r="A8" s="9"/>
      <c r="B8" s="2" t="s">
        <v>53</v>
      </c>
      <c r="C8" s="72" t="s">
        <v>299</v>
      </c>
      <c r="D8" s="72"/>
      <c r="E8" s="72"/>
      <c r="F8" s="72"/>
      <c r="G8" s="72"/>
      <c r="H8" s="72"/>
      <c r="I8" s="72"/>
      <c r="J8" s="2">
        <v>1</v>
      </c>
    </row>
    <row r="9" spans="1:11" x14ac:dyDescent="0.25">
      <c r="A9" s="11"/>
      <c r="B9" s="2" t="s">
        <v>54</v>
      </c>
      <c r="C9" s="72" t="s">
        <v>298</v>
      </c>
      <c r="D9" s="72"/>
      <c r="E9" s="72"/>
      <c r="F9" s="72"/>
      <c r="G9" s="72"/>
      <c r="H9" s="72"/>
      <c r="I9" s="72"/>
      <c r="J9" s="2">
        <v>1</v>
      </c>
    </row>
    <row r="10" spans="1:11" x14ac:dyDescent="0.25">
      <c r="A10" s="9"/>
      <c r="B10" s="2" t="s">
        <v>55</v>
      </c>
      <c r="C10" s="72" t="s">
        <v>300</v>
      </c>
      <c r="D10" s="72"/>
      <c r="E10" s="72"/>
      <c r="F10" s="72"/>
      <c r="G10" s="72"/>
      <c r="H10" s="72"/>
      <c r="I10" s="72"/>
      <c r="J10" s="2">
        <v>1</v>
      </c>
    </row>
    <row r="11" spans="1:11" x14ac:dyDescent="0.25">
      <c r="A11" s="9"/>
      <c r="B11" s="2" t="s">
        <v>56</v>
      </c>
      <c r="C11" s="72" t="s">
        <v>298</v>
      </c>
      <c r="D11" s="72"/>
      <c r="E11" s="72"/>
      <c r="F11" s="72"/>
      <c r="G11" s="72"/>
      <c r="H11" s="72"/>
      <c r="I11" s="72"/>
      <c r="J11" s="2">
        <v>1</v>
      </c>
    </row>
    <row r="12" spans="1:11" x14ac:dyDescent="0.25">
      <c r="A12" s="11"/>
      <c r="B12" s="2" t="s">
        <v>57</v>
      </c>
      <c r="C12" s="72" t="s">
        <v>301</v>
      </c>
      <c r="D12" s="72"/>
      <c r="E12" s="72"/>
      <c r="F12" s="72"/>
      <c r="G12" s="72"/>
      <c r="H12" s="72"/>
      <c r="I12" s="72"/>
      <c r="J12" s="2">
        <v>1</v>
      </c>
    </row>
    <row r="14" spans="1:11" ht="21" x14ac:dyDescent="0.35">
      <c r="A14" s="10"/>
      <c r="B14" s="70" t="s">
        <v>356</v>
      </c>
      <c r="C14" s="70"/>
      <c r="D14" s="70"/>
      <c r="E14" s="70"/>
      <c r="F14" s="70"/>
      <c r="G14" s="70"/>
      <c r="H14" s="70"/>
      <c r="I14" s="70"/>
      <c r="J14" s="70"/>
    </row>
    <row r="15" spans="1:11" x14ac:dyDescent="0.25">
      <c r="A15" s="8"/>
      <c r="B15" s="5" t="s">
        <v>62</v>
      </c>
      <c r="C15" s="71" t="s">
        <v>4</v>
      </c>
      <c r="D15" s="71"/>
      <c r="E15" s="71"/>
      <c r="F15" s="71"/>
      <c r="G15" s="71"/>
      <c r="H15" s="71"/>
      <c r="I15" s="71"/>
      <c r="J15" s="5" t="s">
        <v>52</v>
      </c>
    </row>
    <row r="16" spans="1:11" x14ac:dyDescent="0.25">
      <c r="A16" s="9"/>
      <c r="B16" s="6" t="s">
        <v>302</v>
      </c>
      <c r="C16" s="68" t="s">
        <v>477</v>
      </c>
      <c r="D16" s="68"/>
      <c r="E16" s="68"/>
      <c r="F16" s="68"/>
      <c r="G16" s="68"/>
      <c r="H16" s="68"/>
      <c r="I16" s="68"/>
      <c r="J16" s="10">
        <v>2</v>
      </c>
      <c r="K16" t="str">
        <f>IF(A16="","",A16)</f>
        <v/>
      </c>
    </row>
    <row r="17" spans="1:11" x14ac:dyDescent="0.25">
      <c r="A17" s="9"/>
      <c r="B17" s="6" t="s">
        <v>303</v>
      </c>
      <c r="C17" s="68" t="s">
        <v>478</v>
      </c>
      <c r="D17" s="68"/>
      <c r="E17" s="68"/>
      <c r="F17" s="68"/>
      <c r="G17" s="68"/>
      <c r="H17" s="68"/>
      <c r="I17" s="68"/>
      <c r="J17" s="10">
        <v>4</v>
      </c>
      <c r="K17" t="str">
        <f t="shared" ref="K17:K18" si="0">IF(A17="","",A17)</f>
        <v/>
      </c>
    </row>
    <row r="18" spans="1:11" x14ac:dyDescent="0.25">
      <c r="A18" s="9"/>
      <c r="B18" s="6" t="s">
        <v>304</v>
      </c>
      <c r="C18" s="68" t="s">
        <v>479</v>
      </c>
      <c r="D18" s="68"/>
      <c r="E18" s="68"/>
      <c r="F18" s="68"/>
      <c r="G18" s="68"/>
      <c r="H18" s="68"/>
      <c r="I18" s="68"/>
      <c r="J18" s="10">
        <v>6</v>
      </c>
      <c r="K18" t="str">
        <f t="shared" si="0"/>
        <v/>
      </c>
    </row>
    <row r="19" spans="1:11" ht="52.5" customHeight="1" x14ac:dyDescent="0.25">
      <c r="A19" s="9"/>
      <c r="B19" s="6" t="s">
        <v>305</v>
      </c>
      <c r="C19" s="68" t="s">
        <v>458</v>
      </c>
      <c r="D19" s="68"/>
      <c r="E19" s="68"/>
      <c r="F19" s="68"/>
      <c r="G19" s="68"/>
      <c r="H19" s="68"/>
      <c r="I19" s="68"/>
      <c r="J19" s="10">
        <v>8</v>
      </c>
    </row>
    <row r="20" spans="1:11" ht="45" customHeight="1" x14ac:dyDescent="0.25">
      <c r="A20" s="9"/>
      <c r="B20" s="6" t="s">
        <v>306</v>
      </c>
      <c r="C20" s="68" t="s">
        <v>307</v>
      </c>
      <c r="D20" s="68"/>
      <c r="E20" s="68"/>
      <c r="F20" s="68"/>
      <c r="G20" s="68"/>
      <c r="H20" s="68"/>
      <c r="I20" s="68"/>
      <c r="J20" s="10">
        <v>2</v>
      </c>
    </row>
    <row r="21" spans="1:11" ht="52.5" customHeight="1" x14ac:dyDescent="0.25">
      <c r="A21" s="9"/>
      <c r="B21" s="6" t="s">
        <v>308</v>
      </c>
      <c r="C21" s="68" t="s">
        <v>310</v>
      </c>
      <c r="D21" s="68"/>
      <c r="E21" s="68"/>
      <c r="F21" s="68"/>
      <c r="G21" s="68"/>
      <c r="H21" s="68"/>
      <c r="I21" s="68"/>
      <c r="J21" s="10">
        <v>4</v>
      </c>
    </row>
    <row r="22" spans="1:11" ht="50.25" customHeight="1" x14ac:dyDescent="0.25">
      <c r="A22" s="9"/>
      <c r="B22" s="6" t="s">
        <v>309</v>
      </c>
      <c r="C22" s="68" t="s">
        <v>311</v>
      </c>
      <c r="D22" s="68"/>
      <c r="E22" s="68"/>
      <c r="F22" s="68"/>
      <c r="G22" s="68"/>
      <c r="H22" s="68"/>
      <c r="I22" s="68"/>
      <c r="J22" s="10">
        <v>6</v>
      </c>
    </row>
    <row r="23" spans="1:11" ht="30" x14ac:dyDescent="0.25">
      <c r="A23" s="9"/>
      <c r="B23" s="6" t="s">
        <v>312</v>
      </c>
      <c r="C23" s="68" t="s">
        <v>480</v>
      </c>
      <c r="D23" s="68"/>
      <c r="E23" s="68"/>
      <c r="F23" s="68"/>
      <c r="G23" s="68"/>
      <c r="H23" s="68"/>
      <c r="I23" s="68"/>
      <c r="J23" s="10">
        <v>2</v>
      </c>
      <c r="K23" t="str">
        <f t="shared" ref="K23:K25" si="1">IF(A23="","",A23)</f>
        <v/>
      </c>
    </row>
    <row r="24" spans="1:11" ht="30" customHeight="1" x14ac:dyDescent="0.25">
      <c r="A24" s="9"/>
      <c r="B24" s="6" t="s">
        <v>313</v>
      </c>
      <c r="C24" s="68" t="s">
        <v>481</v>
      </c>
      <c r="D24" s="68"/>
      <c r="E24" s="68"/>
      <c r="F24" s="68"/>
      <c r="G24" s="68"/>
      <c r="H24" s="68"/>
      <c r="I24" s="68"/>
      <c r="J24" s="10">
        <v>4</v>
      </c>
      <c r="K24" t="str">
        <f t="shared" si="1"/>
        <v/>
      </c>
    </row>
    <row r="25" spans="1:11" ht="30" customHeight="1" x14ac:dyDescent="0.25">
      <c r="A25" s="9"/>
      <c r="B25" s="6" t="s">
        <v>314</v>
      </c>
      <c r="C25" s="68" t="s">
        <v>482</v>
      </c>
      <c r="D25" s="68"/>
      <c r="E25" s="68"/>
      <c r="F25" s="68"/>
      <c r="G25" s="68"/>
      <c r="H25" s="68"/>
      <c r="I25" s="68"/>
      <c r="J25" s="10">
        <v>6</v>
      </c>
      <c r="K25" t="str">
        <f t="shared" si="1"/>
        <v/>
      </c>
    </row>
    <row r="26" spans="1:11" ht="30" x14ac:dyDescent="0.25">
      <c r="A26" s="9"/>
      <c r="B26" s="6" t="s">
        <v>315</v>
      </c>
      <c r="C26" s="68" t="s">
        <v>318</v>
      </c>
      <c r="D26" s="68"/>
      <c r="E26" s="68"/>
      <c r="F26" s="68"/>
      <c r="G26" s="68"/>
      <c r="H26" s="68"/>
      <c r="I26" s="68"/>
      <c r="J26" s="10">
        <v>2</v>
      </c>
    </row>
    <row r="27" spans="1:11" ht="30" customHeight="1" x14ac:dyDescent="0.25">
      <c r="A27" s="9"/>
      <c r="B27" s="6" t="s">
        <v>316</v>
      </c>
      <c r="C27" s="68" t="s">
        <v>319</v>
      </c>
      <c r="D27" s="68"/>
      <c r="E27" s="68"/>
      <c r="F27" s="68"/>
      <c r="G27" s="68"/>
      <c r="H27" s="68"/>
      <c r="I27" s="68"/>
      <c r="J27" s="10">
        <v>4</v>
      </c>
    </row>
    <row r="28" spans="1:11" ht="30" customHeight="1" x14ac:dyDescent="0.25">
      <c r="A28" s="9"/>
      <c r="B28" s="6" t="s">
        <v>317</v>
      </c>
      <c r="C28" s="68" t="s">
        <v>320</v>
      </c>
      <c r="D28" s="68"/>
      <c r="E28" s="68"/>
      <c r="F28" s="68"/>
      <c r="G28" s="68"/>
      <c r="H28" s="68"/>
      <c r="I28" s="68"/>
      <c r="J28" s="10">
        <v>6</v>
      </c>
    </row>
    <row r="29" spans="1:11" ht="51" customHeight="1" x14ac:dyDescent="0.25">
      <c r="A29" s="9"/>
      <c r="B29" s="6" t="s">
        <v>321</v>
      </c>
      <c r="C29" s="68" t="s">
        <v>324</v>
      </c>
      <c r="D29" s="68"/>
      <c r="E29" s="68"/>
      <c r="F29" s="68"/>
      <c r="G29" s="68"/>
      <c r="H29" s="68"/>
      <c r="I29" s="68"/>
      <c r="J29" s="10">
        <v>2</v>
      </c>
    </row>
    <row r="30" spans="1:11" ht="51" customHeight="1" x14ac:dyDescent="0.25">
      <c r="A30" s="9"/>
      <c r="B30" s="6" t="s">
        <v>322</v>
      </c>
      <c r="C30" s="68" t="s">
        <v>325</v>
      </c>
      <c r="D30" s="68"/>
      <c r="E30" s="68"/>
      <c r="F30" s="68"/>
      <c r="G30" s="68"/>
      <c r="H30" s="68"/>
      <c r="I30" s="68"/>
      <c r="J30" s="10">
        <v>4</v>
      </c>
    </row>
    <row r="31" spans="1:11" ht="51" customHeight="1" x14ac:dyDescent="0.25">
      <c r="A31" s="9"/>
      <c r="B31" s="6" t="s">
        <v>323</v>
      </c>
      <c r="C31" s="68" t="s">
        <v>326</v>
      </c>
      <c r="D31" s="68"/>
      <c r="E31" s="68"/>
      <c r="F31" s="68"/>
      <c r="G31" s="68"/>
      <c r="H31" s="68"/>
      <c r="I31" s="68"/>
      <c r="J31" s="10">
        <v>6</v>
      </c>
    </row>
    <row r="32" spans="1:11" ht="30" x14ac:dyDescent="0.25">
      <c r="A32" s="9"/>
      <c r="B32" s="6" t="s">
        <v>327</v>
      </c>
      <c r="C32" s="73" t="s">
        <v>328</v>
      </c>
      <c r="D32" s="74"/>
      <c r="E32" s="74"/>
      <c r="F32" s="74"/>
      <c r="G32" s="74"/>
      <c r="H32" s="74"/>
      <c r="I32" s="75"/>
      <c r="J32" s="10">
        <v>2</v>
      </c>
    </row>
    <row r="33" spans="1:11" ht="30" customHeight="1" x14ac:dyDescent="0.25">
      <c r="A33" s="9"/>
      <c r="B33" s="6" t="s">
        <v>329</v>
      </c>
      <c r="C33" s="73" t="s">
        <v>331</v>
      </c>
      <c r="D33" s="74"/>
      <c r="E33" s="74"/>
      <c r="F33" s="74"/>
      <c r="G33" s="74"/>
      <c r="H33" s="74"/>
      <c r="I33" s="75"/>
      <c r="J33" s="10">
        <v>4</v>
      </c>
    </row>
    <row r="34" spans="1:11" ht="30" customHeight="1" x14ac:dyDescent="0.25">
      <c r="A34" s="9"/>
      <c r="B34" s="6" t="s">
        <v>330</v>
      </c>
      <c r="C34" s="73" t="s">
        <v>332</v>
      </c>
      <c r="D34" s="74"/>
      <c r="E34" s="74"/>
      <c r="F34" s="74"/>
      <c r="G34" s="74"/>
      <c r="H34" s="74"/>
      <c r="I34" s="75"/>
      <c r="J34" s="10">
        <v>6</v>
      </c>
    </row>
    <row r="35" spans="1:11" ht="45" x14ac:dyDescent="0.25">
      <c r="A35" s="9"/>
      <c r="B35" s="6" t="s">
        <v>333</v>
      </c>
      <c r="C35" s="73" t="s">
        <v>483</v>
      </c>
      <c r="D35" s="74"/>
      <c r="E35" s="74"/>
      <c r="F35" s="74"/>
      <c r="G35" s="74"/>
      <c r="H35" s="74"/>
      <c r="I35" s="75"/>
      <c r="J35" s="10">
        <v>2</v>
      </c>
      <c r="K35" t="str">
        <f t="shared" ref="K35:K40" si="2">IF(A35="","",A35)</f>
        <v/>
      </c>
    </row>
    <row r="36" spans="1:11" ht="45" x14ac:dyDescent="0.25">
      <c r="A36" s="9"/>
      <c r="B36" s="6" t="s">
        <v>334</v>
      </c>
      <c r="C36" s="73" t="s">
        <v>484</v>
      </c>
      <c r="D36" s="74"/>
      <c r="E36" s="74"/>
      <c r="F36" s="74"/>
      <c r="G36" s="74"/>
      <c r="H36" s="74"/>
      <c r="I36" s="75"/>
      <c r="J36" s="10">
        <v>4</v>
      </c>
      <c r="K36" t="str">
        <f t="shared" si="2"/>
        <v/>
      </c>
    </row>
    <row r="37" spans="1:11" ht="45" customHeight="1" x14ac:dyDescent="0.25">
      <c r="A37" s="9"/>
      <c r="B37" s="6" t="s">
        <v>335</v>
      </c>
      <c r="C37" s="73" t="s">
        <v>485</v>
      </c>
      <c r="D37" s="74"/>
      <c r="E37" s="74"/>
      <c r="F37" s="74"/>
      <c r="G37" s="74"/>
      <c r="H37" s="74"/>
      <c r="I37" s="75"/>
      <c r="J37" s="10">
        <v>6</v>
      </c>
      <c r="K37" t="str">
        <f t="shared" si="2"/>
        <v/>
      </c>
    </row>
    <row r="38" spans="1:11" ht="45" customHeight="1" x14ac:dyDescent="0.25">
      <c r="A38" s="9"/>
      <c r="B38" s="6" t="s">
        <v>336</v>
      </c>
      <c r="C38" s="73" t="s">
        <v>486</v>
      </c>
      <c r="D38" s="74"/>
      <c r="E38" s="74"/>
      <c r="F38" s="74"/>
      <c r="G38" s="74"/>
      <c r="H38" s="74"/>
      <c r="I38" s="75"/>
      <c r="J38" s="10">
        <v>2</v>
      </c>
      <c r="K38" t="str">
        <f t="shared" si="2"/>
        <v/>
      </c>
    </row>
    <row r="39" spans="1:11" ht="45" customHeight="1" x14ac:dyDescent="0.25">
      <c r="A39" s="9"/>
      <c r="B39" s="6" t="s">
        <v>337</v>
      </c>
      <c r="C39" s="73" t="s">
        <v>487</v>
      </c>
      <c r="D39" s="74"/>
      <c r="E39" s="74"/>
      <c r="F39" s="74"/>
      <c r="G39" s="74"/>
      <c r="H39" s="74"/>
      <c r="I39" s="75"/>
      <c r="J39" s="10">
        <v>4</v>
      </c>
      <c r="K39" t="str">
        <f t="shared" si="2"/>
        <v/>
      </c>
    </row>
    <row r="40" spans="1:11" ht="45" customHeight="1" x14ac:dyDescent="0.25">
      <c r="A40" s="9"/>
      <c r="B40" s="6" t="s">
        <v>338</v>
      </c>
      <c r="C40" s="73" t="s">
        <v>488</v>
      </c>
      <c r="D40" s="74"/>
      <c r="E40" s="74"/>
      <c r="F40" s="74"/>
      <c r="G40" s="74"/>
      <c r="H40" s="74"/>
      <c r="I40" s="75"/>
      <c r="J40" s="10">
        <v>6</v>
      </c>
      <c r="K40" t="str">
        <f t="shared" si="2"/>
        <v/>
      </c>
    </row>
    <row r="41" spans="1:11" ht="45" customHeight="1" x14ac:dyDescent="0.25">
      <c r="A41" s="9"/>
      <c r="B41" s="6" t="s">
        <v>339</v>
      </c>
      <c r="C41" s="73" t="s">
        <v>340</v>
      </c>
      <c r="D41" s="74"/>
      <c r="E41" s="74"/>
      <c r="F41" s="74"/>
      <c r="G41" s="74"/>
      <c r="H41" s="74"/>
      <c r="I41" s="75"/>
      <c r="J41" s="10">
        <v>8</v>
      </c>
    </row>
    <row r="42" spans="1:11" ht="45" customHeight="1" x14ac:dyDescent="0.25">
      <c r="A42" s="9"/>
      <c r="B42" s="6" t="s">
        <v>341</v>
      </c>
      <c r="C42" s="73" t="s">
        <v>342</v>
      </c>
      <c r="D42" s="74"/>
      <c r="E42" s="74"/>
      <c r="F42" s="74"/>
      <c r="G42" s="74"/>
      <c r="H42" s="74"/>
      <c r="I42" s="75"/>
      <c r="J42" s="10">
        <v>4</v>
      </c>
    </row>
    <row r="43" spans="1:11" ht="30" x14ac:dyDescent="0.25">
      <c r="A43" s="9"/>
      <c r="B43" s="6" t="s">
        <v>343</v>
      </c>
      <c r="C43" s="73" t="s">
        <v>344</v>
      </c>
      <c r="D43" s="74"/>
      <c r="E43" s="74"/>
      <c r="F43" s="74"/>
      <c r="G43" s="74"/>
      <c r="H43" s="74"/>
      <c r="I43" s="75"/>
      <c r="J43" s="10">
        <v>6</v>
      </c>
    </row>
    <row r="44" spans="1:11" ht="34.5" customHeight="1" x14ac:dyDescent="0.25">
      <c r="A44" s="9"/>
      <c r="B44" s="6" t="s">
        <v>345</v>
      </c>
      <c r="C44" s="73" t="s">
        <v>346</v>
      </c>
      <c r="D44" s="74"/>
      <c r="E44" s="74"/>
      <c r="F44" s="74"/>
      <c r="G44" s="74"/>
      <c r="H44" s="74"/>
      <c r="I44" s="75"/>
      <c r="J44" s="10">
        <v>4</v>
      </c>
    </row>
    <row r="45" spans="1:11" ht="45" customHeight="1" x14ac:dyDescent="0.25">
      <c r="A45" s="9"/>
      <c r="B45" s="6" t="s">
        <v>347</v>
      </c>
      <c r="C45" s="73" t="s">
        <v>349</v>
      </c>
      <c r="D45" s="74"/>
      <c r="E45" s="74"/>
      <c r="F45" s="74"/>
      <c r="G45" s="74"/>
      <c r="H45" s="74"/>
      <c r="I45" s="75"/>
      <c r="J45" s="10">
        <v>6</v>
      </c>
    </row>
    <row r="46" spans="1:11" ht="45" customHeight="1" x14ac:dyDescent="0.25">
      <c r="A46" s="9"/>
      <c r="B46" s="6" t="s">
        <v>348</v>
      </c>
      <c r="C46" s="73" t="s">
        <v>350</v>
      </c>
      <c r="D46" s="74"/>
      <c r="E46" s="74"/>
      <c r="F46" s="74"/>
      <c r="G46" s="74"/>
      <c r="H46" s="74"/>
      <c r="I46" s="75"/>
      <c r="J46" s="10">
        <v>8</v>
      </c>
    </row>
  </sheetData>
  <dataConsolidate/>
  <mergeCells count="43">
    <mergeCell ref="C8:I8"/>
    <mergeCell ref="B1:J1"/>
    <mergeCell ref="B2:J2"/>
    <mergeCell ref="B5:J5"/>
    <mergeCell ref="C6:I6"/>
    <mergeCell ref="C7:I7"/>
    <mergeCell ref="C21:I21"/>
    <mergeCell ref="C9:I9"/>
    <mergeCell ref="C10:I10"/>
    <mergeCell ref="C11:I11"/>
    <mergeCell ref="C12:I12"/>
    <mergeCell ref="B14:J14"/>
    <mergeCell ref="C15:I15"/>
    <mergeCell ref="C16:I16"/>
    <mergeCell ref="C17:I17"/>
    <mergeCell ref="C18:I18"/>
    <mergeCell ref="C19:I19"/>
    <mergeCell ref="C20:I20"/>
    <mergeCell ref="C31:I31"/>
    <mergeCell ref="C22:I22"/>
    <mergeCell ref="C24:I24"/>
    <mergeCell ref="C23:I23"/>
    <mergeCell ref="C25:I25"/>
    <mergeCell ref="C26:I26"/>
    <mergeCell ref="C27:I27"/>
    <mergeCell ref="C28:I28"/>
    <mergeCell ref="C29:I29"/>
    <mergeCell ref="C30:I30"/>
    <mergeCell ref="C43:I43"/>
    <mergeCell ref="C44:I44"/>
    <mergeCell ref="C46:I46"/>
    <mergeCell ref="C45:I45"/>
    <mergeCell ref="C32:I32"/>
    <mergeCell ref="C33:I33"/>
    <mergeCell ref="C34:I34"/>
    <mergeCell ref="C35:I35"/>
    <mergeCell ref="C36:I36"/>
    <mergeCell ref="C37:I37"/>
    <mergeCell ref="C38:I38"/>
    <mergeCell ref="C39:I39"/>
    <mergeCell ref="C40:I40"/>
    <mergeCell ref="C41:I41"/>
    <mergeCell ref="C42:I42"/>
  </mergeCells>
  <dataValidations disablePrompts="1" count="2">
    <dataValidation type="custom" allowBlank="1" showInputMessage="1" showErrorMessage="1" errorTitle="Solde invalide" error="Vous n'avez pas assez d'xp" sqref="A772:A827" xr:uid="{B9876512-0B57-4F00-B3E7-EAEEABFCD666}">
      <formula1>C758=0</formula1>
    </dataValidation>
    <dataValidation type="custom" allowBlank="1" showInputMessage="1" showErrorMessage="1" errorTitle="Solde XP = 0" error="Vous n'avez plus d'xp" sqref="A828:A1367" xr:uid="{67E4DA67-0993-46BC-85C8-7F2E172683F2}">
      <formula1>C814&lt;=0</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35186-85FE-46EC-B8DB-B7B43FA0008B}">
  <sheetPr codeName="Feuil6"/>
  <dimension ref="A1:K67"/>
  <sheetViews>
    <sheetView workbookViewId="0">
      <pane ySplit="3" topLeftCell="A4" activePane="bottomLeft" state="frozen"/>
      <selection pane="bottomLeft" sqref="A1:A1048576"/>
    </sheetView>
  </sheetViews>
  <sheetFormatPr baseColWidth="10" defaultRowHeight="15" x14ac:dyDescent="0.25"/>
  <cols>
    <col min="1" max="1" width="5.140625" style="7" customWidth="1"/>
    <col min="2" max="2" width="22.42578125" bestFit="1" customWidth="1"/>
    <col min="3" max="3" width="12.28515625" bestFit="1" customWidth="1"/>
    <col min="8" max="8" width="12" bestFit="1" customWidth="1"/>
    <col min="12" max="12" width="21.28515625" bestFit="1" customWidth="1"/>
    <col min="13" max="13" width="49.28515625" bestFit="1" customWidth="1"/>
    <col min="14" max="14" width="39.140625" bestFit="1" customWidth="1"/>
  </cols>
  <sheetData>
    <row r="1" spans="1:10" ht="23.25" x14ac:dyDescent="0.35">
      <c r="B1" s="69" t="s">
        <v>47</v>
      </c>
      <c r="C1" s="69"/>
      <c r="D1" s="69"/>
      <c r="E1" s="69"/>
      <c r="F1" s="69"/>
      <c r="G1" s="69"/>
      <c r="H1" s="69"/>
      <c r="I1" s="69"/>
      <c r="J1" s="69"/>
    </row>
    <row r="2" spans="1:10" ht="23.25" x14ac:dyDescent="0.35">
      <c r="B2" s="69" t="s">
        <v>186</v>
      </c>
      <c r="C2" s="69"/>
      <c r="D2" s="69"/>
      <c r="E2" s="69"/>
      <c r="F2" s="69"/>
      <c r="G2" s="69"/>
      <c r="H2" s="69"/>
      <c r="I2" s="69"/>
      <c r="J2" s="69"/>
    </row>
    <row r="3" spans="1:10" x14ac:dyDescent="0.25">
      <c r="B3" s="12" t="s">
        <v>188</v>
      </c>
      <c r="C3" s="13">
        <f>'Infos générales'!C12</f>
        <v>10</v>
      </c>
    </row>
    <row r="5" spans="1:10" ht="21" x14ac:dyDescent="0.35">
      <c r="A5" s="10"/>
      <c r="B5" s="70" t="s">
        <v>187</v>
      </c>
      <c r="C5" s="70"/>
      <c r="D5" s="70"/>
      <c r="E5" s="70"/>
      <c r="F5" s="70"/>
      <c r="G5" s="70"/>
      <c r="H5" s="70"/>
      <c r="I5" s="70"/>
      <c r="J5" s="70"/>
    </row>
    <row r="6" spans="1:10" x14ac:dyDescent="0.25">
      <c r="A6" s="8"/>
      <c r="B6" s="5" t="str">
        <f>"XP Dépensés : "&amp;SUMIF(A16:A52,"x",J16:J52)</f>
        <v>XP Dépensés : 0</v>
      </c>
      <c r="C6" s="71" t="s">
        <v>4</v>
      </c>
      <c r="D6" s="71"/>
      <c r="E6" s="71"/>
      <c r="F6" s="71"/>
      <c r="G6" s="71"/>
      <c r="H6" s="71"/>
      <c r="I6" s="71"/>
      <c r="J6" s="5" t="s">
        <v>52</v>
      </c>
    </row>
    <row r="7" spans="1:10" x14ac:dyDescent="0.25">
      <c r="A7" s="11"/>
      <c r="B7" s="2" t="s">
        <v>51</v>
      </c>
      <c r="C7" s="72" t="s">
        <v>298</v>
      </c>
      <c r="D7" s="72"/>
      <c r="E7" s="72"/>
      <c r="F7" s="72"/>
      <c r="G7" s="72"/>
      <c r="H7" s="72"/>
      <c r="I7" s="72"/>
      <c r="J7" s="2">
        <v>1</v>
      </c>
    </row>
    <row r="8" spans="1:10" x14ac:dyDescent="0.25">
      <c r="A8" s="11"/>
      <c r="B8" s="2" t="s">
        <v>53</v>
      </c>
      <c r="C8" s="72" t="s">
        <v>352</v>
      </c>
      <c r="D8" s="72"/>
      <c r="E8" s="72"/>
      <c r="F8" s="72"/>
      <c r="G8" s="72"/>
      <c r="H8" s="72"/>
      <c r="I8" s="72"/>
      <c r="J8" s="2">
        <v>1</v>
      </c>
    </row>
    <row r="9" spans="1:10" x14ac:dyDescent="0.25">
      <c r="A9" s="9"/>
      <c r="B9" s="2" t="s">
        <v>54</v>
      </c>
      <c r="C9" s="72" t="s">
        <v>298</v>
      </c>
      <c r="D9" s="72"/>
      <c r="E9" s="72"/>
      <c r="F9" s="72"/>
      <c r="G9" s="72"/>
      <c r="H9" s="72"/>
      <c r="I9" s="72"/>
      <c r="J9" s="2">
        <v>1</v>
      </c>
    </row>
    <row r="10" spans="1:10" x14ac:dyDescent="0.25">
      <c r="A10" s="9"/>
      <c r="B10" s="2" t="s">
        <v>55</v>
      </c>
      <c r="C10" s="72" t="s">
        <v>353</v>
      </c>
      <c r="D10" s="72"/>
      <c r="E10" s="72"/>
      <c r="F10" s="72"/>
      <c r="G10" s="72"/>
      <c r="H10" s="72"/>
      <c r="I10" s="72"/>
      <c r="J10" s="2">
        <v>1</v>
      </c>
    </row>
    <row r="11" spans="1:10" x14ac:dyDescent="0.25">
      <c r="A11" s="9"/>
      <c r="B11" s="2" t="s">
        <v>56</v>
      </c>
      <c r="C11" s="72" t="s">
        <v>298</v>
      </c>
      <c r="D11" s="72"/>
      <c r="E11" s="72"/>
      <c r="F11" s="72"/>
      <c r="G11" s="72"/>
      <c r="H11" s="72"/>
      <c r="I11" s="72"/>
      <c r="J11" s="2">
        <v>1</v>
      </c>
    </row>
    <row r="12" spans="1:10" x14ac:dyDescent="0.25">
      <c r="A12" s="9"/>
      <c r="B12" s="2" t="s">
        <v>57</v>
      </c>
      <c r="C12" s="72" t="s">
        <v>353</v>
      </c>
      <c r="D12" s="72"/>
      <c r="E12" s="72"/>
      <c r="F12" s="72"/>
      <c r="G12" s="72"/>
      <c r="H12" s="72"/>
      <c r="I12" s="72"/>
      <c r="J12" s="2">
        <v>1</v>
      </c>
    </row>
    <row r="14" spans="1:10" ht="21" x14ac:dyDescent="0.35">
      <c r="A14" s="10"/>
      <c r="B14" s="70" t="s">
        <v>357</v>
      </c>
      <c r="C14" s="70"/>
      <c r="D14" s="70"/>
      <c r="E14" s="70"/>
      <c r="F14" s="70"/>
      <c r="G14" s="70"/>
      <c r="H14" s="70"/>
      <c r="I14" s="70"/>
      <c r="J14" s="70"/>
    </row>
    <row r="15" spans="1:10" x14ac:dyDescent="0.25">
      <c r="A15" s="8"/>
      <c r="B15" s="5" t="s">
        <v>62</v>
      </c>
      <c r="C15" s="71" t="s">
        <v>4</v>
      </c>
      <c r="D15" s="71"/>
      <c r="E15" s="71"/>
      <c r="F15" s="71"/>
      <c r="G15" s="71"/>
      <c r="H15" s="71"/>
      <c r="I15" s="71"/>
      <c r="J15" s="5" t="s">
        <v>52</v>
      </c>
    </row>
    <row r="16" spans="1:10" x14ac:dyDescent="0.25">
      <c r="A16" s="11"/>
      <c r="B16" s="6" t="s">
        <v>354</v>
      </c>
      <c r="C16" s="68" t="s">
        <v>355</v>
      </c>
      <c r="D16" s="68"/>
      <c r="E16" s="68"/>
      <c r="F16" s="68"/>
      <c r="G16" s="68"/>
      <c r="H16" s="68"/>
      <c r="I16" s="68"/>
      <c r="J16" s="10">
        <v>1</v>
      </c>
    </row>
    <row r="18" spans="1:10" ht="21" x14ac:dyDescent="0.35">
      <c r="A18" s="10"/>
      <c r="B18" s="70" t="s">
        <v>358</v>
      </c>
      <c r="C18" s="70"/>
      <c r="D18" s="70"/>
      <c r="E18" s="70"/>
      <c r="F18" s="70"/>
      <c r="G18" s="70"/>
      <c r="H18" s="70"/>
      <c r="I18" s="70"/>
      <c r="J18" s="70"/>
    </row>
    <row r="19" spans="1:10" x14ac:dyDescent="0.25">
      <c r="A19" s="8"/>
      <c r="B19" s="5" t="s">
        <v>62</v>
      </c>
      <c r="C19" s="71" t="s">
        <v>4</v>
      </c>
      <c r="D19" s="71"/>
      <c r="E19" s="71"/>
      <c r="F19" s="71"/>
      <c r="G19" s="71"/>
      <c r="H19" s="71"/>
      <c r="I19" s="71"/>
      <c r="J19" s="5" t="s">
        <v>52</v>
      </c>
    </row>
    <row r="20" spans="1:10" ht="30" x14ac:dyDescent="0.25">
      <c r="A20" s="11"/>
      <c r="B20" s="6" t="s">
        <v>359</v>
      </c>
      <c r="C20" s="68" t="s">
        <v>360</v>
      </c>
      <c r="D20" s="68"/>
      <c r="E20" s="68"/>
      <c r="F20" s="68"/>
      <c r="G20" s="68"/>
      <c r="H20" s="68"/>
      <c r="I20" s="68"/>
      <c r="J20" s="10">
        <v>2</v>
      </c>
    </row>
    <row r="21" spans="1:10" ht="30" customHeight="1" x14ac:dyDescent="0.25">
      <c r="A21" s="11"/>
      <c r="B21" s="6" t="s">
        <v>361</v>
      </c>
      <c r="C21" s="68" t="s">
        <v>363</v>
      </c>
      <c r="D21" s="68"/>
      <c r="E21" s="68"/>
      <c r="F21" s="68"/>
      <c r="G21" s="68"/>
      <c r="H21" s="68"/>
      <c r="I21" s="68"/>
      <c r="J21" s="10">
        <v>4</v>
      </c>
    </row>
    <row r="22" spans="1:10" ht="52.5" customHeight="1" x14ac:dyDescent="0.25">
      <c r="A22" s="9"/>
      <c r="B22" s="6" t="s">
        <v>362</v>
      </c>
      <c r="C22" s="68" t="s">
        <v>364</v>
      </c>
      <c r="D22" s="68"/>
      <c r="E22" s="68"/>
      <c r="F22" s="68"/>
      <c r="G22" s="68"/>
      <c r="H22" s="68"/>
      <c r="I22" s="68"/>
      <c r="J22" s="10">
        <v>6</v>
      </c>
    </row>
    <row r="23" spans="1:10" ht="45" customHeight="1" x14ac:dyDescent="0.25">
      <c r="A23" s="9"/>
      <c r="B23" s="6" t="s">
        <v>365</v>
      </c>
      <c r="C23" s="68" t="s">
        <v>368</v>
      </c>
      <c r="D23" s="68"/>
      <c r="E23" s="68"/>
      <c r="F23" s="68"/>
      <c r="G23" s="68"/>
      <c r="H23" s="68"/>
      <c r="I23" s="68"/>
      <c r="J23" s="10">
        <v>2</v>
      </c>
    </row>
    <row r="24" spans="1:10" ht="52.5" customHeight="1" x14ac:dyDescent="0.25">
      <c r="A24" s="9"/>
      <c r="B24" s="6" t="s">
        <v>366</v>
      </c>
      <c r="C24" s="68" t="s">
        <v>369</v>
      </c>
      <c r="D24" s="68"/>
      <c r="E24" s="68"/>
      <c r="F24" s="68"/>
      <c r="G24" s="68"/>
      <c r="H24" s="68"/>
      <c r="I24" s="68"/>
      <c r="J24" s="10">
        <v>4</v>
      </c>
    </row>
    <row r="25" spans="1:10" ht="50.25" customHeight="1" x14ac:dyDescent="0.25">
      <c r="A25" s="9"/>
      <c r="B25" s="6" t="s">
        <v>367</v>
      </c>
      <c r="C25" s="68" t="s">
        <v>433</v>
      </c>
      <c r="D25" s="68"/>
      <c r="E25" s="68"/>
      <c r="F25" s="68"/>
      <c r="G25" s="68"/>
      <c r="H25" s="68"/>
      <c r="I25" s="68"/>
      <c r="J25" s="10">
        <v>6</v>
      </c>
    </row>
    <row r="26" spans="1:10" ht="15" customHeight="1" x14ac:dyDescent="0.25">
      <c r="A26" s="9"/>
      <c r="B26" s="6" t="s">
        <v>370</v>
      </c>
      <c r="C26" s="68" t="s">
        <v>371</v>
      </c>
      <c r="D26" s="68"/>
      <c r="E26" s="68"/>
      <c r="F26" s="68"/>
      <c r="G26" s="68"/>
      <c r="H26" s="68"/>
      <c r="I26" s="68"/>
      <c r="J26" s="10">
        <v>2</v>
      </c>
    </row>
    <row r="27" spans="1:10" x14ac:dyDescent="0.25">
      <c r="A27" s="9"/>
      <c r="B27" s="6" t="s">
        <v>372</v>
      </c>
      <c r="C27" s="68" t="s">
        <v>459</v>
      </c>
      <c r="D27" s="68"/>
      <c r="E27" s="68"/>
      <c r="F27" s="68"/>
      <c r="G27" s="68"/>
      <c r="H27" s="68"/>
      <c r="I27" s="68"/>
      <c r="J27" s="10">
        <v>4</v>
      </c>
    </row>
    <row r="28" spans="1:10" x14ac:dyDescent="0.25">
      <c r="A28" s="9"/>
      <c r="B28" s="6" t="s">
        <v>373</v>
      </c>
      <c r="C28" s="68" t="s">
        <v>460</v>
      </c>
      <c r="D28" s="68"/>
      <c r="E28" s="68"/>
      <c r="F28" s="68"/>
      <c r="G28" s="68"/>
      <c r="H28" s="68"/>
      <c r="I28" s="68"/>
      <c r="J28" s="10">
        <v>6</v>
      </c>
    </row>
    <row r="29" spans="1:10" ht="31.5" customHeight="1" x14ac:dyDescent="0.25">
      <c r="A29" s="9"/>
      <c r="B29" s="6" t="s">
        <v>374</v>
      </c>
      <c r="C29" s="68" t="s">
        <v>379</v>
      </c>
      <c r="D29" s="68"/>
      <c r="E29" s="68"/>
      <c r="F29" s="68"/>
      <c r="G29" s="68"/>
      <c r="H29" s="68"/>
      <c r="I29" s="68"/>
      <c r="J29" s="10">
        <v>2</v>
      </c>
    </row>
    <row r="30" spans="1:10" ht="30" customHeight="1" x14ac:dyDescent="0.25">
      <c r="A30" s="9"/>
      <c r="B30" s="6" t="s">
        <v>375</v>
      </c>
      <c r="C30" s="68" t="s">
        <v>381</v>
      </c>
      <c r="D30" s="68"/>
      <c r="E30" s="68"/>
      <c r="F30" s="68"/>
      <c r="G30" s="68"/>
      <c r="H30" s="68"/>
      <c r="I30" s="68"/>
      <c r="J30" s="10">
        <v>4</v>
      </c>
    </row>
    <row r="31" spans="1:10" ht="30" customHeight="1" x14ac:dyDescent="0.25">
      <c r="A31" s="9"/>
      <c r="B31" s="6" t="s">
        <v>376</v>
      </c>
      <c r="C31" s="68" t="s">
        <v>380</v>
      </c>
      <c r="D31" s="68"/>
      <c r="E31" s="68"/>
      <c r="F31" s="68"/>
      <c r="G31" s="68"/>
      <c r="H31" s="68"/>
      <c r="I31" s="68"/>
      <c r="J31" s="10">
        <v>6</v>
      </c>
    </row>
    <row r="32" spans="1:10" ht="36" customHeight="1" x14ac:dyDescent="0.25">
      <c r="A32" s="9"/>
      <c r="B32" s="6" t="s">
        <v>377</v>
      </c>
      <c r="C32" s="68" t="s">
        <v>378</v>
      </c>
      <c r="D32" s="68"/>
      <c r="E32" s="68"/>
      <c r="F32" s="68"/>
      <c r="G32" s="68"/>
      <c r="H32" s="68"/>
      <c r="I32" s="68"/>
      <c r="J32" s="10">
        <v>2</v>
      </c>
    </row>
    <row r="33" spans="1:10" ht="36" customHeight="1" x14ac:dyDescent="0.25">
      <c r="A33" s="9"/>
      <c r="B33" s="6" t="s">
        <v>382</v>
      </c>
      <c r="C33" s="68" t="s">
        <v>384</v>
      </c>
      <c r="D33" s="68"/>
      <c r="E33" s="68"/>
      <c r="F33" s="68"/>
      <c r="G33" s="68"/>
      <c r="H33" s="68"/>
      <c r="I33" s="68"/>
      <c r="J33" s="10">
        <v>4</v>
      </c>
    </row>
    <row r="34" spans="1:10" ht="36" customHeight="1" x14ac:dyDescent="0.25">
      <c r="A34" s="9"/>
      <c r="B34" s="6" t="s">
        <v>383</v>
      </c>
      <c r="C34" s="68" t="s">
        <v>385</v>
      </c>
      <c r="D34" s="68"/>
      <c r="E34" s="68"/>
      <c r="F34" s="68"/>
      <c r="G34" s="68"/>
      <c r="H34" s="68"/>
      <c r="I34" s="68"/>
      <c r="J34" s="10">
        <v>6</v>
      </c>
    </row>
    <row r="35" spans="1:10" ht="34.5" customHeight="1" x14ac:dyDescent="0.25">
      <c r="A35" s="9"/>
      <c r="B35" s="6" t="s">
        <v>386</v>
      </c>
      <c r="C35" s="73" t="s">
        <v>387</v>
      </c>
      <c r="D35" s="74"/>
      <c r="E35" s="74"/>
      <c r="F35" s="74"/>
      <c r="G35" s="74"/>
      <c r="H35" s="74"/>
      <c r="I35" s="75"/>
      <c r="J35" s="10">
        <v>2</v>
      </c>
    </row>
    <row r="36" spans="1:10" ht="30" customHeight="1" x14ac:dyDescent="0.25">
      <c r="A36" s="9"/>
      <c r="B36" s="6" t="s">
        <v>388</v>
      </c>
      <c r="C36" s="73" t="s">
        <v>390</v>
      </c>
      <c r="D36" s="74"/>
      <c r="E36" s="74"/>
      <c r="F36" s="74"/>
      <c r="G36" s="74"/>
      <c r="H36" s="74"/>
      <c r="I36" s="75"/>
      <c r="J36" s="10">
        <v>4</v>
      </c>
    </row>
    <row r="37" spans="1:10" ht="30" customHeight="1" x14ac:dyDescent="0.25">
      <c r="A37" s="9"/>
      <c r="B37" s="6" t="s">
        <v>389</v>
      </c>
      <c r="C37" s="73" t="s">
        <v>391</v>
      </c>
      <c r="D37" s="74"/>
      <c r="E37" s="74"/>
      <c r="F37" s="74"/>
      <c r="G37" s="74"/>
      <c r="H37" s="74"/>
      <c r="I37" s="75"/>
      <c r="J37" s="10">
        <v>6</v>
      </c>
    </row>
    <row r="38" spans="1:10" ht="30" customHeight="1" x14ac:dyDescent="0.25">
      <c r="A38" s="9"/>
      <c r="B38" s="6" t="s">
        <v>392</v>
      </c>
      <c r="C38" s="73" t="s">
        <v>395</v>
      </c>
      <c r="D38" s="74"/>
      <c r="E38" s="74"/>
      <c r="F38" s="74"/>
      <c r="G38" s="74"/>
      <c r="H38" s="74"/>
      <c r="I38" s="75"/>
      <c r="J38" s="10">
        <v>2</v>
      </c>
    </row>
    <row r="39" spans="1:10" ht="30" customHeight="1" x14ac:dyDescent="0.25">
      <c r="A39" s="9"/>
      <c r="B39" s="6" t="s">
        <v>393</v>
      </c>
      <c r="C39" s="73" t="s">
        <v>396</v>
      </c>
      <c r="D39" s="74"/>
      <c r="E39" s="74"/>
      <c r="F39" s="74"/>
      <c r="G39" s="74"/>
      <c r="H39" s="74"/>
      <c r="I39" s="75"/>
      <c r="J39" s="10">
        <v>4</v>
      </c>
    </row>
    <row r="40" spans="1:10" ht="45" customHeight="1" x14ac:dyDescent="0.25">
      <c r="A40" s="9"/>
      <c r="B40" s="6" t="s">
        <v>394</v>
      </c>
      <c r="C40" s="73" t="s">
        <v>397</v>
      </c>
      <c r="D40" s="74"/>
      <c r="E40" s="74"/>
      <c r="F40" s="74"/>
      <c r="G40" s="74"/>
      <c r="H40" s="74"/>
      <c r="I40" s="75"/>
      <c r="J40" s="10">
        <v>6</v>
      </c>
    </row>
    <row r="41" spans="1:10" ht="45" customHeight="1" x14ac:dyDescent="0.25">
      <c r="A41" s="9"/>
      <c r="B41" s="6" t="s">
        <v>398</v>
      </c>
      <c r="C41" s="73" t="s">
        <v>399</v>
      </c>
      <c r="D41" s="74"/>
      <c r="E41" s="74"/>
      <c r="F41" s="74"/>
      <c r="G41" s="74"/>
      <c r="H41" s="74"/>
      <c r="I41" s="75"/>
      <c r="J41" s="10">
        <v>2</v>
      </c>
    </row>
    <row r="42" spans="1:10" ht="45" customHeight="1" x14ac:dyDescent="0.25">
      <c r="A42" s="9"/>
      <c r="B42" s="6" t="s">
        <v>400</v>
      </c>
      <c r="C42" s="73" t="s">
        <v>402</v>
      </c>
      <c r="D42" s="74"/>
      <c r="E42" s="74"/>
      <c r="F42" s="74"/>
      <c r="G42" s="74"/>
      <c r="H42" s="74"/>
      <c r="I42" s="75"/>
      <c r="J42" s="10">
        <v>4</v>
      </c>
    </row>
    <row r="43" spans="1:10" ht="45" customHeight="1" x14ac:dyDescent="0.25">
      <c r="A43" s="9"/>
      <c r="B43" s="6" t="s">
        <v>401</v>
      </c>
      <c r="C43" s="73" t="s">
        <v>403</v>
      </c>
      <c r="D43" s="74"/>
      <c r="E43" s="74"/>
      <c r="F43" s="74"/>
      <c r="G43" s="74"/>
      <c r="H43" s="74"/>
      <c r="I43" s="75"/>
      <c r="J43" s="10">
        <v>6</v>
      </c>
    </row>
    <row r="45" spans="1:10" ht="21" x14ac:dyDescent="0.35">
      <c r="A45" s="10"/>
      <c r="B45" s="70" t="s">
        <v>404</v>
      </c>
      <c r="C45" s="70"/>
      <c r="D45" s="70"/>
      <c r="E45" s="70"/>
      <c r="F45" s="70"/>
      <c r="G45" s="70"/>
      <c r="H45" s="70"/>
      <c r="I45" s="70"/>
      <c r="J45" s="70"/>
    </row>
    <row r="46" spans="1:10" x14ac:dyDescent="0.25">
      <c r="A46" s="8"/>
      <c r="B46" s="5" t="s">
        <v>62</v>
      </c>
      <c r="C46" s="71" t="s">
        <v>4</v>
      </c>
      <c r="D46" s="71"/>
      <c r="E46" s="71"/>
      <c r="F46" s="71"/>
      <c r="G46" s="71"/>
      <c r="H46" s="71"/>
      <c r="I46" s="71"/>
      <c r="J46" s="5" t="s">
        <v>52</v>
      </c>
    </row>
    <row r="47" spans="1:10" ht="45" customHeight="1" x14ac:dyDescent="0.25">
      <c r="A47" s="9"/>
      <c r="B47" s="6" t="s">
        <v>405</v>
      </c>
      <c r="C47" s="73" t="s">
        <v>408</v>
      </c>
      <c r="D47" s="74"/>
      <c r="E47" s="74"/>
      <c r="F47" s="74"/>
      <c r="G47" s="74"/>
      <c r="H47" s="74"/>
      <c r="I47" s="75"/>
      <c r="J47" s="10">
        <v>2</v>
      </c>
    </row>
    <row r="48" spans="1:10" ht="45" customHeight="1" x14ac:dyDescent="0.25">
      <c r="A48" s="9"/>
      <c r="B48" s="6" t="s">
        <v>406</v>
      </c>
      <c r="C48" s="73" t="s">
        <v>409</v>
      </c>
      <c r="D48" s="74"/>
      <c r="E48" s="74"/>
      <c r="F48" s="74"/>
      <c r="G48" s="74"/>
      <c r="H48" s="74"/>
      <c r="I48" s="75"/>
      <c r="J48" s="10">
        <v>4</v>
      </c>
    </row>
    <row r="49" spans="1:11" ht="35.25" customHeight="1" x14ac:dyDescent="0.25">
      <c r="A49" s="9"/>
      <c r="B49" s="6" t="s">
        <v>407</v>
      </c>
      <c r="C49" s="73" t="s">
        <v>410</v>
      </c>
      <c r="D49" s="74"/>
      <c r="E49" s="74"/>
      <c r="F49" s="74"/>
      <c r="G49" s="74"/>
      <c r="H49" s="74"/>
      <c r="I49" s="75"/>
      <c r="J49" s="10">
        <v>6</v>
      </c>
    </row>
    <row r="50" spans="1:11" ht="48" customHeight="1" x14ac:dyDescent="0.25">
      <c r="A50" s="9"/>
      <c r="B50" s="6" t="s">
        <v>411</v>
      </c>
      <c r="C50" s="73" t="s">
        <v>412</v>
      </c>
      <c r="D50" s="74"/>
      <c r="E50" s="74"/>
      <c r="F50" s="74"/>
      <c r="G50" s="74"/>
      <c r="H50" s="74"/>
      <c r="I50" s="75"/>
      <c r="J50" s="10">
        <v>2</v>
      </c>
    </row>
    <row r="51" spans="1:11" ht="45" customHeight="1" x14ac:dyDescent="0.25">
      <c r="A51" s="9"/>
      <c r="B51" s="6" t="s">
        <v>414</v>
      </c>
      <c r="C51" s="73" t="s">
        <v>413</v>
      </c>
      <c r="D51" s="74"/>
      <c r="E51" s="74"/>
      <c r="F51" s="74"/>
      <c r="G51" s="74"/>
      <c r="H51" s="74"/>
      <c r="I51" s="75"/>
      <c r="J51" s="10">
        <v>4</v>
      </c>
    </row>
    <row r="52" spans="1:11" ht="45" customHeight="1" x14ac:dyDescent="0.25">
      <c r="A52" s="9"/>
      <c r="B52" s="6" t="s">
        <v>415</v>
      </c>
      <c r="C52" s="73" t="s">
        <v>416</v>
      </c>
      <c r="D52" s="74"/>
      <c r="E52" s="74"/>
      <c r="F52" s="74"/>
      <c r="G52" s="74"/>
      <c r="H52" s="74"/>
      <c r="I52" s="75"/>
      <c r="J52" s="10">
        <v>6</v>
      </c>
    </row>
    <row r="53" spans="1:11" ht="36.75" customHeight="1" x14ac:dyDescent="0.25">
      <c r="A53" s="9"/>
      <c r="B53" s="6" t="s">
        <v>417</v>
      </c>
      <c r="C53" s="73" t="s">
        <v>418</v>
      </c>
      <c r="D53" s="74"/>
      <c r="E53" s="74"/>
      <c r="F53" s="74"/>
      <c r="G53" s="74"/>
      <c r="H53" s="74"/>
      <c r="I53" s="75"/>
      <c r="J53" s="10">
        <v>2</v>
      </c>
    </row>
    <row r="54" spans="1:11" ht="36.75" customHeight="1" x14ac:dyDescent="0.25">
      <c r="A54" s="9"/>
      <c r="B54" s="6" t="s">
        <v>419</v>
      </c>
      <c r="C54" s="73" t="s">
        <v>421</v>
      </c>
      <c r="D54" s="74"/>
      <c r="E54" s="74"/>
      <c r="F54" s="74"/>
      <c r="G54" s="74"/>
      <c r="H54" s="74"/>
      <c r="I54" s="75"/>
      <c r="J54" s="10">
        <v>4</v>
      </c>
    </row>
    <row r="55" spans="1:11" ht="36.75" customHeight="1" x14ac:dyDescent="0.25">
      <c r="A55" s="9"/>
      <c r="B55" s="6" t="s">
        <v>420</v>
      </c>
      <c r="C55" s="73" t="s">
        <v>422</v>
      </c>
      <c r="D55" s="74"/>
      <c r="E55" s="74"/>
      <c r="F55" s="74"/>
      <c r="G55" s="74"/>
      <c r="H55" s="74"/>
      <c r="I55" s="75"/>
      <c r="J55" s="10">
        <v>6</v>
      </c>
    </row>
    <row r="56" spans="1:11" ht="29.25" customHeight="1" x14ac:dyDescent="0.25">
      <c r="A56" s="9"/>
      <c r="B56" s="6" t="s">
        <v>423</v>
      </c>
      <c r="C56" s="73" t="s">
        <v>489</v>
      </c>
      <c r="D56" s="74"/>
      <c r="E56" s="74"/>
      <c r="F56" s="74"/>
      <c r="G56" s="74"/>
      <c r="H56" s="74"/>
      <c r="I56" s="75"/>
      <c r="J56" s="10">
        <v>6</v>
      </c>
      <c r="K56" t="str">
        <f>IF(A56="","",A56)</f>
        <v/>
      </c>
    </row>
    <row r="57" spans="1:11" ht="30" customHeight="1" x14ac:dyDescent="0.25">
      <c r="A57" s="9"/>
      <c r="B57" s="6" t="s">
        <v>424</v>
      </c>
      <c r="C57" s="73" t="s">
        <v>490</v>
      </c>
      <c r="D57" s="74"/>
      <c r="E57" s="74"/>
      <c r="F57" s="74"/>
      <c r="G57" s="74"/>
      <c r="H57" s="74"/>
      <c r="I57" s="75"/>
      <c r="J57" s="10">
        <v>6</v>
      </c>
      <c r="K57" t="str">
        <f>IF(A57="","",A57)</f>
        <v/>
      </c>
    </row>
    <row r="58" spans="1:11" ht="32.25" customHeight="1" x14ac:dyDescent="0.25">
      <c r="A58" s="9"/>
      <c r="B58" s="6" t="s">
        <v>425</v>
      </c>
      <c r="C58" s="73" t="s">
        <v>491</v>
      </c>
      <c r="D58" s="74"/>
      <c r="E58" s="74"/>
      <c r="F58" s="74"/>
      <c r="G58" s="74"/>
      <c r="H58" s="74"/>
      <c r="I58" s="75"/>
      <c r="J58" s="10">
        <v>6</v>
      </c>
      <c r="K58" t="str">
        <f t="shared" ref="K58" si="0">IF(A58="","",A58)</f>
        <v/>
      </c>
    </row>
    <row r="60" spans="1:11" ht="21" x14ac:dyDescent="0.35">
      <c r="A60" s="10"/>
      <c r="B60" s="70" t="s">
        <v>426</v>
      </c>
      <c r="C60" s="70"/>
      <c r="D60" s="70"/>
      <c r="E60" s="70"/>
      <c r="F60" s="70"/>
      <c r="G60" s="70"/>
      <c r="H60" s="70"/>
      <c r="I60" s="70"/>
      <c r="J60" s="70"/>
    </row>
    <row r="61" spans="1:11" x14ac:dyDescent="0.25">
      <c r="A61" s="8"/>
      <c r="B61" s="5" t="s">
        <v>62</v>
      </c>
      <c r="C61" s="71" t="s">
        <v>4</v>
      </c>
      <c r="D61" s="71"/>
      <c r="E61" s="71"/>
      <c r="F61" s="71"/>
      <c r="G61" s="71"/>
      <c r="H61" s="71"/>
      <c r="I61" s="71"/>
      <c r="J61" s="5" t="s">
        <v>52</v>
      </c>
    </row>
    <row r="62" spans="1:11" ht="31.5" customHeight="1" x14ac:dyDescent="0.25">
      <c r="A62" s="9"/>
      <c r="B62" s="6" t="s">
        <v>427</v>
      </c>
      <c r="C62" s="68" t="s">
        <v>492</v>
      </c>
      <c r="D62" s="68"/>
      <c r="E62" s="68"/>
      <c r="F62" s="68"/>
      <c r="G62" s="68"/>
      <c r="H62" s="68"/>
      <c r="I62" s="68"/>
      <c r="J62" s="10">
        <v>2</v>
      </c>
      <c r="K62" t="str">
        <f t="shared" ref="K62:K64" si="1">IF(A62="","",A62)</f>
        <v/>
      </c>
    </row>
    <row r="63" spans="1:11" ht="31.5" customHeight="1" x14ac:dyDescent="0.25">
      <c r="A63" s="9"/>
      <c r="B63" s="6" t="s">
        <v>428</v>
      </c>
      <c r="C63" s="68" t="s">
        <v>493</v>
      </c>
      <c r="D63" s="68"/>
      <c r="E63" s="68"/>
      <c r="F63" s="68"/>
      <c r="G63" s="68"/>
      <c r="H63" s="68"/>
      <c r="I63" s="68"/>
      <c r="J63" s="10">
        <v>4</v>
      </c>
      <c r="K63" t="str">
        <f t="shared" si="1"/>
        <v/>
      </c>
    </row>
    <row r="64" spans="1:11" ht="31.5" customHeight="1" x14ac:dyDescent="0.25">
      <c r="A64" s="9"/>
      <c r="B64" s="6" t="s">
        <v>429</v>
      </c>
      <c r="C64" s="68" t="s">
        <v>494</v>
      </c>
      <c r="D64" s="68"/>
      <c r="E64" s="68"/>
      <c r="F64" s="68"/>
      <c r="G64" s="68"/>
      <c r="H64" s="68"/>
      <c r="I64" s="68"/>
      <c r="J64" s="10">
        <v>6</v>
      </c>
      <c r="K64" t="str">
        <f t="shared" si="1"/>
        <v/>
      </c>
    </row>
    <row r="65" spans="1:11" ht="30" x14ac:dyDescent="0.25">
      <c r="A65" s="9"/>
      <c r="B65" s="6" t="s">
        <v>430</v>
      </c>
      <c r="C65" s="73" t="s">
        <v>495</v>
      </c>
      <c r="D65" s="74"/>
      <c r="E65" s="74"/>
      <c r="F65" s="74"/>
      <c r="G65" s="74"/>
      <c r="H65" s="74"/>
      <c r="I65" s="75"/>
      <c r="J65" s="10">
        <v>2</v>
      </c>
      <c r="K65" t="str">
        <f t="shared" ref="K65:K67" si="2">IF(A65="","",A65)</f>
        <v/>
      </c>
    </row>
    <row r="66" spans="1:11" ht="30" x14ac:dyDescent="0.25">
      <c r="A66" s="9"/>
      <c r="B66" s="6" t="s">
        <v>431</v>
      </c>
      <c r="C66" s="73" t="s">
        <v>496</v>
      </c>
      <c r="D66" s="74"/>
      <c r="E66" s="74"/>
      <c r="F66" s="74"/>
      <c r="G66" s="74"/>
      <c r="H66" s="74"/>
      <c r="I66" s="75"/>
      <c r="J66" s="10">
        <v>4</v>
      </c>
      <c r="K66" t="str">
        <f t="shared" si="2"/>
        <v/>
      </c>
    </row>
    <row r="67" spans="1:11" ht="30" x14ac:dyDescent="0.25">
      <c r="A67" s="9"/>
      <c r="B67" s="6" t="s">
        <v>432</v>
      </c>
      <c r="C67" s="73" t="s">
        <v>497</v>
      </c>
      <c r="D67" s="74"/>
      <c r="E67" s="74"/>
      <c r="F67" s="74"/>
      <c r="G67" s="74"/>
      <c r="H67" s="74"/>
      <c r="I67" s="75"/>
      <c r="J67" s="10">
        <v>6</v>
      </c>
      <c r="K67" t="str">
        <f t="shared" si="2"/>
        <v/>
      </c>
    </row>
  </sheetData>
  <dataConsolidate/>
  <mergeCells count="61">
    <mergeCell ref="C8:I8"/>
    <mergeCell ref="B1:J1"/>
    <mergeCell ref="B2:J2"/>
    <mergeCell ref="B5:J5"/>
    <mergeCell ref="C6:I6"/>
    <mergeCell ref="C7:I7"/>
    <mergeCell ref="C30:I30"/>
    <mergeCell ref="C24:I24"/>
    <mergeCell ref="C9:I9"/>
    <mergeCell ref="C10:I10"/>
    <mergeCell ref="C11:I11"/>
    <mergeCell ref="C12:I12"/>
    <mergeCell ref="B14:J14"/>
    <mergeCell ref="C15:I15"/>
    <mergeCell ref="C16:I16"/>
    <mergeCell ref="C20:I20"/>
    <mergeCell ref="C21:I21"/>
    <mergeCell ref="C22:I22"/>
    <mergeCell ref="C23:I23"/>
    <mergeCell ref="B18:J18"/>
    <mergeCell ref="C19:I19"/>
    <mergeCell ref="C25:I25"/>
    <mergeCell ref="C26:I26"/>
    <mergeCell ref="C27:I27"/>
    <mergeCell ref="C28:I28"/>
    <mergeCell ref="C29:I29"/>
    <mergeCell ref="C53:I53"/>
    <mergeCell ref="C43:I43"/>
    <mergeCell ref="C47:I47"/>
    <mergeCell ref="C48:I48"/>
    <mergeCell ref="C49:I49"/>
    <mergeCell ref="C50:I50"/>
    <mergeCell ref="C51:I51"/>
    <mergeCell ref="C52:I52"/>
    <mergeCell ref="B45:J45"/>
    <mergeCell ref="C46:I46"/>
    <mergeCell ref="C42:I42"/>
    <mergeCell ref="C31:I31"/>
    <mergeCell ref="C32:I32"/>
    <mergeCell ref="C33:I33"/>
    <mergeCell ref="C34:I34"/>
    <mergeCell ref="C35:I35"/>
    <mergeCell ref="C37:I37"/>
    <mergeCell ref="C38:I38"/>
    <mergeCell ref="C39:I39"/>
    <mergeCell ref="C40:I40"/>
    <mergeCell ref="C41:I41"/>
    <mergeCell ref="C36:I36"/>
    <mergeCell ref="C66:I66"/>
    <mergeCell ref="C67:I67"/>
    <mergeCell ref="C54:I54"/>
    <mergeCell ref="C55:I55"/>
    <mergeCell ref="C56:I56"/>
    <mergeCell ref="C57:I57"/>
    <mergeCell ref="C58:I58"/>
    <mergeCell ref="C62:I62"/>
    <mergeCell ref="B60:J60"/>
    <mergeCell ref="C61:I61"/>
    <mergeCell ref="C63:I63"/>
    <mergeCell ref="C64:I64"/>
    <mergeCell ref="C65:I65"/>
  </mergeCells>
  <dataValidations disablePrompts="1" count="2">
    <dataValidation type="custom" allowBlank="1" showInputMessage="1" showErrorMessage="1" errorTitle="Solde XP = 0" error="Vous n'avez plus d'xp" sqref="A832:A1371" xr:uid="{5A8C71C2-D05F-46A5-A5AF-7703CABEAFC9}">
      <formula1>C818&lt;=0</formula1>
    </dataValidation>
    <dataValidation type="custom" allowBlank="1" showInputMessage="1" showErrorMessage="1" errorTitle="Solde invalide" error="Vous n'avez pas assez d'xp" sqref="A776:A831" xr:uid="{E799F748-2B17-489F-B655-1A0DD0EB16D6}">
      <formula1>C762=0</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83415-327A-4909-8E75-ED24A4A58443}">
  <sheetPr codeName="Feuil2"/>
  <dimension ref="A1:R150"/>
  <sheetViews>
    <sheetView view="pageBreakPreview" zoomScale="107" zoomScaleNormal="100" zoomScaleSheetLayoutView="107" workbookViewId="0">
      <selection activeCell="Q7" sqref="Q7:R7"/>
    </sheetView>
  </sheetViews>
  <sheetFormatPr baseColWidth="10" defaultColWidth="8.7109375" defaultRowHeight="15" x14ac:dyDescent="0.25"/>
  <cols>
    <col min="1" max="1" width="5.7109375" style="15" customWidth="1"/>
    <col min="2" max="8" width="8.7109375" style="15"/>
    <col min="9" max="9" width="5.7109375" style="15" customWidth="1"/>
    <col min="10" max="10" width="5.7109375" style="30" customWidth="1"/>
    <col min="11" max="12" width="8.7109375" style="15" customWidth="1"/>
    <col min="13" max="17" width="8.7109375" style="15"/>
    <col min="18" max="18" width="5.7109375" style="15" customWidth="1"/>
    <col min="19" max="16384" width="8.7109375" style="15"/>
  </cols>
  <sheetData>
    <row r="1" spans="1:18" ht="24" x14ac:dyDescent="0.55000000000000004">
      <c r="A1" s="30" t="s">
        <v>453</v>
      </c>
      <c r="B1" s="84"/>
      <c r="C1" s="84"/>
      <c r="D1" s="84"/>
      <c r="E1" s="84"/>
      <c r="F1" s="84"/>
      <c r="G1" s="84"/>
      <c r="H1" s="84"/>
      <c r="I1" s="84"/>
      <c r="K1" s="82" t="s">
        <v>440</v>
      </c>
      <c r="L1" s="82"/>
      <c r="M1" s="82"/>
      <c r="N1" s="82"/>
      <c r="O1" s="82"/>
      <c r="P1" s="82"/>
      <c r="Q1" s="82"/>
    </row>
    <row r="2" spans="1:18" ht="24" x14ac:dyDescent="0.55000000000000004">
      <c r="A2" s="30" t="s">
        <v>453</v>
      </c>
      <c r="B2" s="22" t="s">
        <v>457</v>
      </c>
      <c r="C2" s="23"/>
      <c r="D2" s="23"/>
      <c r="E2" s="23"/>
      <c r="F2" s="23"/>
      <c r="G2" s="23"/>
      <c r="H2" s="24"/>
      <c r="I2" s="36"/>
      <c r="K2" s="20"/>
      <c r="L2" s="20"/>
      <c r="M2" s="20"/>
      <c r="N2" s="20"/>
      <c r="O2" s="20"/>
      <c r="P2" s="20"/>
      <c r="Q2" s="20"/>
    </row>
    <row r="3" spans="1:18" x14ac:dyDescent="0.25">
      <c r="B3" s="19"/>
      <c r="C3" s="18"/>
      <c r="D3" s="18"/>
      <c r="E3" s="18"/>
      <c r="F3" s="18"/>
      <c r="G3" s="18"/>
      <c r="H3" s="25"/>
      <c r="K3" s="92" t="str">
        <f>'Infos générales'!B1</f>
        <v>Nom du joueur :</v>
      </c>
      <c r="L3" s="92"/>
      <c r="M3" s="92" t="str">
        <f>'Infos générales'!C1</f>
        <v>Fichier</v>
      </c>
      <c r="N3" s="92"/>
      <c r="O3" s="92" t="str">
        <f>'Infos générales'!B12</f>
        <v>XP restant</v>
      </c>
      <c r="P3" s="92"/>
      <c r="Q3" s="92">
        <f>'Infos générales'!C12</f>
        <v>10</v>
      </c>
      <c r="R3" s="92"/>
    </row>
    <row r="4" spans="1:18" x14ac:dyDescent="0.25">
      <c r="B4" s="19"/>
      <c r="C4" s="18"/>
      <c r="D4" s="18"/>
      <c r="E4" s="18"/>
      <c r="F4" s="18"/>
      <c r="G4" s="18"/>
      <c r="H4" s="25"/>
      <c r="K4" s="92" t="str">
        <f>'Infos générales'!B2</f>
        <v>Nom personnage :</v>
      </c>
      <c r="L4" s="92"/>
      <c r="M4" s="92" t="str">
        <f>'Infos générales'!C2</f>
        <v>vierge</v>
      </c>
      <c r="N4" s="92"/>
      <c r="O4" s="92" t="str">
        <f>'Infos générales'!B6</f>
        <v>Points de vie</v>
      </c>
      <c r="P4" s="92"/>
      <c r="Q4" s="92">
        <f>'Infos générales'!C6</f>
        <v>5</v>
      </c>
      <c r="R4" s="92"/>
    </row>
    <row r="5" spans="1:18" x14ac:dyDescent="0.25">
      <c r="B5" s="19"/>
      <c r="C5" s="18"/>
      <c r="D5" s="18"/>
      <c r="E5" s="18"/>
      <c r="F5" s="18"/>
      <c r="G5" s="18"/>
      <c r="H5" s="25"/>
      <c r="K5" s="92" t="str">
        <f>'Infos générales'!B3</f>
        <v>Race:</v>
      </c>
      <c r="L5" s="92"/>
      <c r="M5" s="92" t="str">
        <f>'Infos générales'!C3</f>
        <v>Humain</v>
      </c>
      <c r="N5" s="92"/>
      <c r="O5" s="92" t="str">
        <f>'Infos générales'!B7</f>
        <v>Points de mana</v>
      </c>
      <c r="P5" s="92"/>
      <c r="Q5" s="92">
        <f>'Infos générales'!C7</f>
        <v>5</v>
      </c>
      <c r="R5" s="92"/>
    </row>
    <row r="6" spans="1:18" x14ac:dyDescent="0.25">
      <c r="B6" s="19"/>
      <c r="C6" s="18"/>
      <c r="D6" s="18"/>
      <c r="E6" s="18"/>
      <c r="F6" s="18"/>
      <c r="G6" s="18"/>
      <c r="H6" s="25"/>
      <c r="K6" s="92" t="str">
        <f>'Infos générales'!B4</f>
        <v>Bonus de race :</v>
      </c>
      <c r="L6" s="92"/>
      <c r="M6" s="92" t="str">
        <f>'Infos générales'!C4</f>
        <v>Aucun</v>
      </c>
      <c r="N6" s="92"/>
      <c r="O6" s="92" t="str">
        <f>'Infos générales'!B8</f>
        <v>Points d'armure</v>
      </c>
      <c r="P6" s="92"/>
      <c r="Q6" s="92">
        <f>'Infos générales'!C9</f>
        <v>0</v>
      </c>
      <c r="R6" s="92"/>
    </row>
    <row r="7" spans="1:18" x14ac:dyDescent="0.25">
      <c r="B7" s="19"/>
      <c r="C7" s="18"/>
      <c r="D7" s="18"/>
      <c r="E7" s="18"/>
      <c r="F7" s="18"/>
      <c r="G7" s="18"/>
      <c r="H7" s="25"/>
      <c r="K7" s="92" t="str">
        <f>'Infos générales'!B5</f>
        <v>Malus de race :</v>
      </c>
      <c r="L7" s="92"/>
      <c r="M7" s="92" t="str">
        <f>'Infos générales'!C5</f>
        <v>Aucun</v>
      </c>
      <c r="N7" s="92"/>
      <c r="O7" s="92" t="str">
        <f>'Infos générales'!E7</f>
        <v>Points d'attaque :</v>
      </c>
      <c r="P7" s="92"/>
      <c r="Q7" s="92">
        <f>'Infos générales'!F7</f>
        <v>0</v>
      </c>
      <c r="R7" s="92"/>
    </row>
    <row r="8" spans="1:18" x14ac:dyDescent="0.25">
      <c r="B8" s="19"/>
      <c r="C8" s="18"/>
      <c r="D8" s="18"/>
      <c r="E8" s="18"/>
      <c r="F8" s="18"/>
      <c r="G8" s="18"/>
      <c r="H8" s="25"/>
      <c r="K8" s="16"/>
      <c r="L8" s="16"/>
      <c r="M8" s="16"/>
      <c r="N8" s="16"/>
      <c r="O8" s="16"/>
      <c r="P8" s="16"/>
      <c r="Q8" s="16"/>
      <c r="R8" s="16"/>
    </row>
    <row r="9" spans="1:18" ht="24" x14ac:dyDescent="0.55000000000000004">
      <c r="B9" s="19"/>
      <c r="C9" s="18"/>
      <c r="D9" s="18"/>
      <c r="E9" s="18"/>
      <c r="F9" s="18"/>
      <c r="G9" s="18"/>
      <c r="H9" s="25"/>
      <c r="K9" s="91" t="s">
        <v>441</v>
      </c>
      <c r="L9" s="91"/>
      <c r="M9" s="91"/>
      <c r="N9" s="91"/>
      <c r="O9" s="91"/>
      <c r="P9" s="91"/>
      <c r="Q9" s="91"/>
    </row>
    <row r="10" spans="1:18" x14ac:dyDescent="0.25">
      <c r="B10" s="19"/>
      <c r="C10" s="18"/>
      <c r="D10" s="18"/>
      <c r="E10" s="18"/>
      <c r="F10" s="18"/>
      <c r="G10" s="18"/>
      <c r="H10" s="25"/>
      <c r="K10" s="17">
        <f>Q4</f>
        <v>5</v>
      </c>
      <c r="L10" s="17"/>
      <c r="M10" s="17"/>
      <c r="N10" s="17"/>
      <c r="O10" s="17"/>
      <c r="P10" s="17"/>
      <c r="Q10" s="17"/>
      <c r="R10" s="18"/>
    </row>
    <row r="11" spans="1:18" x14ac:dyDescent="0.25">
      <c r="B11" s="19"/>
      <c r="C11" s="18"/>
      <c r="D11" s="18"/>
      <c r="E11" s="18"/>
      <c r="F11" s="18"/>
      <c r="G11" s="18"/>
      <c r="H11" s="25"/>
      <c r="K11" s="17"/>
      <c r="L11" s="17"/>
      <c r="M11" s="17"/>
      <c r="N11" s="17"/>
      <c r="O11" s="17"/>
      <c r="P11" s="17"/>
      <c r="Q11" s="17"/>
      <c r="R11" s="18"/>
    </row>
    <row r="12" spans="1:18" x14ac:dyDescent="0.25">
      <c r="B12" s="19"/>
      <c r="C12" s="18"/>
      <c r="D12" s="18"/>
      <c r="E12" s="18"/>
      <c r="F12" s="18"/>
      <c r="G12" s="18"/>
      <c r="H12" s="25"/>
      <c r="K12" s="17"/>
      <c r="L12" s="17"/>
      <c r="M12" s="17"/>
      <c r="N12" s="17"/>
      <c r="O12" s="17"/>
      <c r="P12" s="17"/>
      <c r="Q12" s="17"/>
      <c r="R12" s="18"/>
    </row>
    <row r="13" spans="1:18" x14ac:dyDescent="0.25">
      <c r="B13" s="19"/>
      <c r="C13" s="18"/>
      <c r="D13" s="18"/>
      <c r="E13" s="18"/>
      <c r="F13" s="18"/>
      <c r="G13" s="18"/>
      <c r="H13" s="25"/>
      <c r="K13" s="17"/>
      <c r="L13" s="17"/>
      <c r="M13" s="17"/>
      <c r="N13" s="17"/>
      <c r="O13" s="17"/>
      <c r="P13" s="17"/>
      <c r="Q13" s="17"/>
      <c r="R13" s="18"/>
    </row>
    <row r="14" spans="1:18" x14ac:dyDescent="0.25">
      <c r="B14" s="19"/>
      <c r="C14" s="18"/>
      <c r="D14" s="18"/>
      <c r="E14" s="18"/>
      <c r="F14" s="18"/>
      <c r="G14" s="18"/>
      <c r="H14" s="25"/>
      <c r="K14" s="17"/>
      <c r="L14" s="17"/>
      <c r="M14" s="17"/>
      <c r="N14" s="17"/>
      <c r="O14" s="17"/>
      <c r="P14" s="17"/>
      <c r="Q14" s="17"/>
      <c r="R14" s="18"/>
    </row>
    <row r="15" spans="1:18" x14ac:dyDescent="0.25">
      <c r="B15" s="19"/>
      <c r="C15" s="18"/>
      <c r="D15" s="18"/>
      <c r="E15" s="18"/>
      <c r="F15" s="18"/>
      <c r="G15" s="18"/>
      <c r="H15" s="25"/>
      <c r="K15" s="17"/>
      <c r="L15" s="17"/>
      <c r="M15" s="17"/>
      <c r="N15" s="17"/>
      <c r="O15" s="17"/>
      <c r="P15" s="17"/>
      <c r="Q15" s="17"/>
      <c r="R15" s="18"/>
    </row>
    <row r="16" spans="1:18" x14ac:dyDescent="0.25">
      <c r="B16" s="19"/>
      <c r="C16" s="18"/>
      <c r="D16" s="18"/>
      <c r="E16" s="18"/>
      <c r="F16" s="18"/>
      <c r="G16" s="18"/>
      <c r="H16" s="25"/>
      <c r="K16" s="17"/>
      <c r="L16" s="17"/>
      <c r="M16" s="17"/>
      <c r="N16" s="17"/>
      <c r="O16" s="17"/>
      <c r="P16" s="17"/>
      <c r="Q16" s="17"/>
      <c r="R16" s="18"/>
    </row>
    <row r="17" spans="2:17" x14ac:dyDescent="0.25">
      <c r="B17" s="19"/>
      <c r="C17" s="18"/>
      <c r="D17" s="18"/>
      <c r="E17" s="18"/>
      <c r="F17" s="18"/>
      <c r="G17" s="18"/>
      <c r="H17" s="25"/>
    </row>
    <row r="18" spans="2:17" ht="24" x14ac:dyDescent="0.55000000000000004">
      <c r="B18" s="19"/>
      <c r="C18" s="18"/>
      <c r="D18" s="18"/>
      <c r="E18" s="18"/>
      <c r="F18" s="18"/>
      <c r="G18" s="18"/>
      <c r="H18" s="25"/>
      <c r="K18" s="91" t="s">
        <v>442</v>
      </c>
      <c r="L18" s="91"/>
      <c r="M18" s="91"/>
      <c r="N18" s="91"/>
      <c r="O18" s="91"/>
      <c r="P18" s="91"/>
      <c r="Q18" s="91"/>
    </row>
    <row r="19" spans="2:17" x14ac:dyDescent="0.25">
      <c r="B19" s="19"/>
      <c r="C19" s="18"/>
      <c r="D19" s="18"/>
      <c r="E19" s="18"/>
      <c r="F19" s="18"/>
      <c r="G19" s="18"/>
      <c r="H19" s="25"/>
      <c r="K19" s="17">
        <f>Q5</f>
        <v>5</v>
      </c>
      <c r="L19" s="17"/>
      <c r="M19" s="17"/>
      <c r="N19" s="17"/>
      <c r="O19" s="17"/>
      <c r="P19" s="17"/>
      <c r="Q19" s="17"/>
    </row>
    <row r="20" spans="2:17" x14ac:dyDescent="0.25">
      <c r="B20" s="19"/>
      <c r="C20" s="18"/>
      <c r="D20" s="18"/>
      <c r="E20" s="18"/>
      <c r="F20" s="18"/>
      <c r="G20" s="18"/>
      <c r="H20" s="25"/>
      <c r="K20" s="17"/>
      <c r="L20" s="17"/>
      <c r="M20" s="17"/>
      <c r="N20" s="17"/>
      <c r="O20" s="17"/>
      <c r="P20" s="17"/>
      <c r="Q20" s="17"/>
    </row>
    <row r="21" spans="2:17" x14ac:dyDescent="0.25">
      <c r="B21" s="19"/>
      <c r="C21" s="18"/>
      <c r="D21" s="18"/>
      <c r="E21" s="18"/>
      <c r="F21" s="18"/>
      <c r="G21" s="18"/>
      <c r="H21" s="25"/>
      <c r="K21" s="17"/>
      <c r="L21" s="17"/>
      <c r="M21" s="17"/>
      <c r="N21" s="17"/>
      <c r="O21" s="17"/>
      <c r="P21" s="17"/>
      <c r="Q21" s="17"/>
    </row>
    <row r="22" spans="2:17" x14ac:dyDescent="0.25">
      <c r="B22" s="19"/>
      <c r="C22" s="18"/>
      <c r="D22" s="18"/>
      <c r="E22" s="18"/>
      <c r="F22" s="18"/>
      <c r="G22" s="18"/>
      <c r="H22" s="25"/>
      <c r="K22" s="17"/>
      <c r="L22" s="17"/>
      <c r="M22" s="17"/>
      <c r="N22" s="17"/>
      <c r="O22" s="17"/>
      <c r="P22" s="17"/>
      <c r="Q22" s="17"/>
    </row>
    <row r="23" spans="2:17" x14ac:dyDescent="0.25">
      <c r="B23" s="19"/>
      <c r="C23" s="18"/>
      <c r="D23" s="18"/>
      <c r="E23" s="18"/>
      <c r="F23" s="18"/>
      <c r="G23" s="18"/>
      <c r="H23" s="25"/>
      <c r="K23" s="17"/>
      <c r="L23" s="17"/>
      <c r="M23" s="17"/>
      <c r="N23" s="17"/>
      <c r="O23" s="17"/>
      <c r="P23" s="17"/>
      <c r="Q23" s="17"/>
    </row>
    <row r="24" spans="2:17" x14ac:dyDescent="0.25">
      <c r="B24" s="19"/>
      <c r="C24" s="18"/>
      <c r="D24" s="18"/>
      <c r="E24" s="18"/>
      <c r="F24" s="18"/>
      <c r="G24" s="18"/>
      <c r="H24" s="25"/>
      <c r="K24" s="17"/>
      <c r="L24" s="17"/>
      <c r="M24" s="17"/>
      <c r="N24" s="17"/>
      <c r="O24" s="17"/>
      <c r="P24" s="17"/>
      <c r="Q24" s="17"/>
    </row>
    <row r="25" spans="2:17" x14ac:dyDescent="0.25">
      <c r="B25" s="19"/>
      <c r="C25" s="18"/>
      <c r="D25" s="18"/>
      <c r="E25" s="18"/>
      <c r="F25" s="18"/>
      <c r="G25" s="18"/>
      <c r="H25" s="25"/>
      <c r="K25" s="17"/>
      <c r="L25" s="17"/>
      <c r="M25" s="17"/>
      <c r="N25" s="17"/>
      <c r="O25" s="17"/>
      <c r="P25" s="17"/>
      <c r="Q25" s="17"/>
    </row>
    <row r="26" spans="2:17" x14ac:dyDescent="0.25">
      <c r="B26" s="19"/>
      <c r="C26" s="18"/>
      <c r="D26" s="18"/>
      <c r="E26" s="18"/>
      <c r="F26" s="18"/>
      <c r="G26" s="18"/>
      <c r="H26" s="25"/>
    </row>
    <row r="27" spans="2:17" x14ac:dyDescent="0.25">
      <c r="B27" s="26"/>
      <c r="C27" s="27"/>
      <c r="D27" s="27"/>
      <c r="E27" s="27"/>
      <c r="F27" s="27"/>
      <c r="G27" s="27"/>
      <c r="H27" s="28"/>
    </row>
    <row r="29" spans="2:17" x14ac:dyDescent="0.25">
      <c r="N29" s="29">
        <v>1</v>
      </c>
    </row>
    <row r="30" spans="2:17" ht="24" x14ac:dyDescent="0.55000000000000004">
      <c r="K30" s="82" t="s">
        <v>440</v>
      </c>
      <c r="L30" s="82"/>
      <c r="M30" s="82"/>
      <c r="N30" s="82"/>
      <c r="O30" s="82"/>
      <c r="P30" s="82"/>
      <c r="Q30" s="82"/>
    </row>
    <row r="31" spans="2:17" ht="17.25" x14ac:dyDescent="0.4">
      <c r="B31" s="22" t="s">
        <v>446</v>
      </c>
      <c r="C31" s="23"/>
      <c r="D31" s="23"/>
      <c r="E31" s="23"/>
      <c r="F31" s="23"/>
      <c r="G31" s="23"/>
      <c r="H31" s="24"/>
    </row>
    <row r="32" spans="2:17" ht="15" customHeight="1" x14ac:dyDescent="0.25">
      <c r="B32" s="19"/>
      <c r="C32" s="18"/>
      <c r="D32" s="18"/>
      <c r="E32" s="18"/>
      <c r="F32" s="18"/>
      <c r="G32" s="18"/>
      <c r="H32" s="25"/>
    </row>
    <row r="33" spans="2:18" ht="15" customHeight="1" x14ac:dyDescent="0.25">
      <c r="B33" s="19"/>
      <c r="C33" s="18"/>
      <c r="D33" s="18"/>
      <c r="E33" s="18"/>
      <c r="F33" s="18"/>
      <c r="G33" s="18"/>
      <c r="H33" s="25"/>
      <c r="K33" s="85" t="s">
        <v>455</v>
      </c>
      <c r="L33" s="85"/>
      <c r="M33" s="85"/>
      <c r="N33" s="85"/>
      <c r="O33" s="85"/>
      <c r="P33" s="85"/>
      <c r="Q33" s="85"/>
    </row>
    <row r="34" spans="2:18" ht="15" customHeight="1" x14ac:dyDescent="0.25">
      <c r="B34" s="19"/>
      <c r="C34" s="18"/>
      <c r="D34" s="18"/>
      <c r="E34" s="18"/>
      <c r="F34" s="18"/>
      <c r="G34" s="18"/>
      <c r="H34" s="25"/>
      <c r="K34" s="86"/>
      <c r="L34" s="86"/>
      <c r="M34" s="86"/>
      <c r="N34" s="86"/>
      <c r="O34" s="86"/>
      <c r="P34" s="86"/>
      <c r="Q34" s="86"/>
    </row>
    <row r="35" spans="2:18" x14ac:dyDescent="0.25">
      <c r="B35" s="19"/>
      <c r="C35" s="18"/>
      <c r="D35" s="18"/>
      <c r="E35" s="18"/>
      <c r="F35" s="18"/>
      <c r="G35" s="18"/>
      <c r="H35" s="25"/>
      <c r="K35" s="89"/>
      <c r="L35" s="90"/>
      <c r="M35" s="87" t="s">
        <v>443</v>
      </c>
      <c r="N35" s="88"/>
      <c r="O35" s="87" t="s">
        <v>444</v>
      </c>
      <c r="P35" s="88"/>
      <c r="Q35" s="87" t="s">
        <v>445</v>
      </c>
      <c r="R35" s="88"/>
    </row>
    <row r="36" spans="2:18" x14ac:dyDescent="0.25">
      <c r="B36" s="19"/>
      <c r="C36" s="18"/>
      <c r="D36" s="18"/>
      <c r="E36" s="18"/>
      <c r="F36" s="18"/>
      <c r="G36" s="18"/>
      <c r="H36" s="25"/>
      <c r="K36" s="89" t="str">
        <f>"Chasses : "&amp;IF('Arbre civil'!A8="",0,1)+IF('Arbre civil'!A20&lt;&gt;"",4,0)+IF('Arbre civil'!A21&lt;&gt;"",4,0)+IF('Arbre civil'!A22&lt;&gt;"",4,0)</f>
        <v>Chasses : 0</v>
      </c>
      <c r="L36" s="90"/>
      <c r="M36" s="87"/>
      <c r="N36" s="88"/>
      <c r="O36" s="87"/>
      <c r="P36" s="88"/>
      <c r="Q36" s="87"/>
      <c r="R36" s="88"/>
    </row>
    <row r="37" spans="2:18" x14ac:dyDescent="0.25">
      <c r="B37" s="19"/>
      <c r="C37" s="18"/>
      <c r="D37" s="18"/>
      <c r="E37" s="18"/>
      <c r="F37" s="18"/>
      <c r="G37" s="18"/>
      <c r="H37" s="25"/>
      <c r="K37" s="89" t="str">
        <f>"Cueillettes : "&amp;IF('Arbre civil'!A8="",0,1)+IF('Arbre civil'!A24&lt;&gt;"",4,0)+IF('Arbre civil'!A25&lt;&gt;"",4,0)+IF('Arbre civil'!A26&lt;&gt;"",4,0)</f>
        <v>Cueillettes : 0</v>
      </c>
      <c r="L37" s="90"/>
      <c r="M37" s="87"/>
      <c r="N37" s="88"/>
      <c r="O37" s="87"/>
      <c r="P37" s="88"/>
      <c r="Q37" s="87"/>
      <c r="R37" s="88"/>
    </row>
    <row r="38" spans="2:18" x14ac:dyDescent="0.25">
      <c r="B38" s="19"/>
      <c r="C38" s="18"/>
      <c r="D38" s="18"/>
      <c r="E38" s="18"/>
      <c r="F38" s="18"/>
      <c r="G38" s="18"/>
      <c r="H38" s="25"/>
      <c r="K38" s="89" t="str">
        <f>"Minages : "&amp;IF('Arbre civil'!A8="",0,1)+IF('Arbre civil'!A26&lt;&gt;"",4,0)+IF('Arbre civil'!A27&lt;&gt;"",4,0)+IF('Arbre civil'!A28&lt;&gt;"",4,0)</f>
        <v>Minages : 0</v>
      </c>
      <c r="L38" s="90"/>
      <c r="M38" s="87"/>
      <c r="N38" s="88"/>
      <c r="O38" s="87"/>
      <c r="P38" s="88"/>
      <c r="Q38" s="87"/>
      <c r="R38" s="88"/>
    </row>
    <row r="39" spans="2:18" x14ac:dyDescent="0.25">
      <c r="B39" s="19"/>
      <c r="C39" s="18"/>
      <c r="D39" s="18"/>
      <c r="E39" s="18"/>
      <c r="F39" s="18"/>
      <c r="G39" s="18"/>
      <c r="H39" s="25"/>
    </row>
    <row r="40" spans="2:18" ht="15" customHeight="1" x14ac:dyDescent="0.4">
      <c r="B40" s="19"/>
      <c r="C40" s="18"/>
      <c r="D40" s="18"/>
      <c r="E40" s="18"/>
      <c r="F40" s="18"/>
      <c r="G40" s="18"/>
      <c r="H40" s="25"/>
      <c r="K40" s="22" t="s">
        <v>469</v>
      </c>
      <c r="L40" s="39"/>
      <c r="M40" s="39"/>
      <c r="N40" s="39"/>
      <c r="O40" s="39"/>
      <c r="P40" s="39"/>
      <c r="Q40" s="39"/>
      <c r="R40" s="24"/>
    </row>
    <row r="41" spans="2:18" ht="15" customHeight="1" x14ac:dyDescent="0.25">
      <c r="B41" s="19"/>
      <c r="C41" s="18"/>
      <c r="D41" s="18"/>
      <c r="E41" s="18"/>
      <c r="F41" s="18"/>
      <c r="G41" s="18"/>
      <c r="H41" s="25"/>
      <c r="K41" s="40" t="str">
        <f>"XP dépensés dans le domaine du feu : "&amp;SUMIF('Arbre de la magie'!A17:A47,"x",'Arbre de la magie'!J17:J47)</f>
        <v>XP dépensés dans le domaine du feu : 0</v>
      </c>
      <c r="L41" s="18"/>
      <c r="M41" s="18"/>
      <c r="N41" s="18"/>
      <c r="O41" s="18"/>
      <c r="P41" s="18"/>
      <c r="Q41" s="38"/>
      <c r="R41" s="25"/>
    </row>
    <row r="42" spans="2:18" x14ac:dyDescent="0.25">
      <c r="B42" s="19"/>
      <c r="C42" s="18"/>
      <c r="D42" s="18"/>
      <c r="E42" s="18"/>
      <c r="F42" s="18"/>
      <c r="G42" s="18"/>
      <c r="H42" s="25"/>
      <c r="K42" s="40" t="str">
        <f>"XP dépensés dans le domaine de l'eau : "&amp;SUMIF('Arbre de la magie'!A52:A81,"x",'Arbre de la magie'!J52:J81)</f>
        <v>XP dépensés dans le domaine de l'eau : 0</v>
      </c>
      <c r="L42" s="18"/>
      <c r="M42" s="18"/>
      <c r="N42" s="18"/>
      <c r="O42" s="18"/>
      <c r="P42" s="18"/>
      <c r="Q42" s="79"/>
      <c r="R42" s="80"/>
    </row>
    <row r="43" spans="2:18" x14ac:dyDescent="0.25">
      <c r="B43" s="19"/>
      <c r="C43" s="18"/>
      <c r="D43" s="18"/>
      <c r="E43" s="18"/>
      <c r="F43" s="18"/>
      <c r="G43" s="18"/>
      <c r="H43" s="25"/>
      <c r="K43" s="40" t="str">
        <f>"XP dépensés dans le domaine de l'air : "&amp;SUMIF('Arbre de la magie'!A86:A115,"x",'Arbre de la magie'!J86:J115)</f>
        <v>XP dépensés dans le domaine de l'air : 0</v>
      </c>
      <c r="L43" s="18"/>
      <c r="M43" s="18"/>
      <c r="N43" s="18"/>
      <c r="O43" s="18"/>
      <c r="P43" s="18"/>
      <c r="Q43" s="18"/>
      <c r="R43" s="25"/>
    </row>
    <row r="44" spans="2:18" x14ac:dyDescent="0.25">
      <c r="B44" s="19"/>
      <c r="C44" s="18"/>
      <c r="D44" s="18"/>
      <c r="E44" s="18"/>
      <c r="F44" s="18"/>
      <c r="G44" s="18"/>
      <c r="H44" s="25"/>
      <c r="K44" s="40" t="str">
        <f>"XP dépensés dans le domaine de la terre : "&amp;SUMIF('Arbre de la magie'!A120:A149,"x",'Arbre de la magie'!J120:J149)</f>
        <v>XP dépensés dans le domaine de la terre : 0</v>
      </c>
      <c r="L44" s="18"/>
      <c r="M44" s="18"/>
      <c r="N44" s="18"/>
      <c r="O44" s="18"/>
      <c r="P44" s="18"/>
      <c r="Q44" s="18"/>
      <c r="R44" s="25"/>
    </row>
    <row r="45" spans="2:18" x14ac:dyDescent="0.25">
      <c r="B45" s="19"/>
      <c r="C45" s="18"/>
      <c r="D45" s="18"/>
      <c r="E45" s="18"/>
      <c r="F45" s="18"/>
      <c r="G45" s="18"/>
      <c r="H45" s="25"/>
      <c r="K45" s="40" t="str">
        <f>"XP dépensés dans le domaine des arcanes : "&amp;SUMIF('Arbre de la magie'!A154:A183,"x",'Arbre de la magie'!J154:J183)</f>
        <v>XP dépensés dans le domaine des arcanes : 0</v>
      </c>
      <c r="L45" s="18"/>
      <c r="M45" s="18"/>
      <c r="N45" s="18"/>
      <c r="O45" s="18"/>
      <c r="P45" s="18"/>
      <c r="Q45" s="18"/>
      <c r="R45" s="25"/>
    </row>
    <row r="46" spans="2:18" x14ac:dyDescent="0.25">
      <c r="B46" s="19"/>
      <c r="C46" s="18"/>
      <c r="D46" s="18"/>
      <c r="E46" s="18"/>
      <c r="F46" s="18"/>
      <c r="G46" s="18"/>
      <c r="H46" s="25"/>
      <c r="K46" s="19"/>
      <c r="L46" s="18"/>
      <c r="M46" s="18"/>
      <c r="N46" s="18"/>
      <c r="O46" s="18"/>
      <c r="P46" s="18"/>
      <c r="Q46" s="18"/>
      <c r="R46" s="25"/>
    </row>
    <row r="47" spans="2:18" x14ac:dyDescent="0.25">
      <c r="B47" s="19"/>
      <c r="C47" s="18"/>
      <c r="D47" s="18"/>
      <c r="E47" s="18"/>
      <c r="F47" s="18"/>
      <c r="G47" s="18"/>
      <c r="H47" s="25"/>
      <c r="K47" s="19"/>
      <c r="L47" s="18"/>
      <c r="M47" s="18"/>
      <c r="N47" s="18"/>
      <c r="O47" s="18"/>
      <c r="P47" s="18"/>
      <c r="Q47" s="18"/>
      <c r="R47" s="25"/>
    </row>
    <row r="48" spans="2:18" x14ac:dyDescent="0.25">
      <c r="B48" s="19"/>
      <c r="C48" s="18"/>
      <c r="D48" s="18"/>
      <c r="E48" s="18"/>
      <c r="F48" s="18"/>
      <c r="G48" s="18"/>
      <c r="H48" s="25"/>
      <c r="K48" s="19"/>
      <c r="L48" s="18"/>
      <c r="M48" s="18"/>
      <c r="N48" s="18"/>
      <c r="O48" s="18"/>
      <c r="P48" s="18"/>
      <c r="Q48" s="18"/>
      <c r="R48" s="25"/>
    </row>
    <row r="49" spans="1:18" x14ac:dyDescent="0.25">
      <c r="B49" s="19"/>
      <c r="C49" s="18"/>
      <c r="D49" s="18"/>
      <c r="E49" s="18"/>
      <c r="F49" s="18"/>
      <c r="G49" s="18"/>
      <c r="H49" s="25"/>
      <c r="K49" s="19"/>
      <c r="L49" s="18"/>
      <c r="M49" s="18"/>
      <c r="N49" s="18"/>
      <c r="O49" s="18"/>
      <c r="P49" s="18"/>
      <c r="Q49" s="18"/>
      <c r="R49" s="25"/>
    </row>
    <row r="50" spans="1:18" x14ac:dyDescent="0.25">
      <c r="B50" s="19"/>
      <c r="C50" s="18"/>
      <c r="D50" s="18"/>
      <c r="E50" s="18"/>
      <c r="F50" s="18"/>
      <c r="G50" s="18"/>
      <c r="H50" s="25"/>
      <c r="K50" s="19"/>
      <c r="L50" s="18"/>
      <c r="M50" s="18"/>
      <c r="N50" s="18"/>
      <c r="O50" s="18"/>
      <c r="P50" s="18"/>
      <c r="Q50" s="18"/>
      <c r="R50" s="25"/>
    </row>
    <row r="51" spans="1:18" x14ac:dyDescent="0.25">
      <c r="B51" s="19"/>
      <c r="C51" s="18"/>
      <c r="D51" s="18"/>
      <c r="E51" s="18"/>
      <c r="F51" s="18"/>
      <c r="G51" s="18"/>
      <c r="H51" s="25"/>
      <c r="K51" s="19"/>
      <c r="L51" s="18"/>
      <c r="M51" s="18"/>
      <c r="N51" s="18"/>
      <c r="O51" s="18"/>
      <c r="P51" s="18"/>
      <c r="Q51" s="18"/>
      <c r="R51" s="25"/>
    </row>
    <row r="52" spans="1:18" x14ac:dyDescent="0.25">
      <c r="B52" s="19"/>
      <c r="C52" s="18"/>
      <c r="D52" s="18"/>
      <c r="E52" s="18"/>
      <c r="F52" s="18"/>
      <c r="G52" s="18"/>
      <c r="H52" s="25"/>
      <c r="K52" s="19"/>
      <c r="L52" s="18"/>
      <c r="M52" s="18"/>
      <c r="N52" s="18"/>
      <c r="O52" s="18"/>
      <c r="P52" s="18"/>
      <c r="Q52" s="18"/>
      <c r="R52" s="25"/>
    </row>
    <row r="53" spans="1:18" x14ac:dyDescent="0.25">
      <c r="B53" s="19"/>
      <c r="C53" s="18"/>
      <c r="D53" s="18"/>
      <c r="E53" s="18"/>
      <c r="F53" s="18"/>
      <c r="G53" s="18"/>
      <c r="H53" s="25"/>
      <c r="K53" s="19"/>
      <c r="L53" s="18"/>
      <c r="M53" s="18"/>
      <c r="N53" s="18"/>
      <c r="O53" s="18"/>
      <c r="P53" s="18"/>
      <c r="Q53" s="18"/>
      <c r="R53" s="25"/>
    </row>
    <row r="54" spans="1:18" x14ac:dyDescent="0.25">
      <c r="B54" s="19"/>
      <c r="C54" s="18"/>
      <c r="D54" s="18"/>
      <c r="E54" s="18"/>
      <c r="F54" s="18"/>
      <c r="G54" s="18"/>
      <c r="H54" s="25"/>
      <c r="K54" s="19"/>
      <c r="L54" s="18"/>
      <c r="M54" s="18"/>
      <c r="N54" s="18"/>
      <c r="O54" s="18"/>
      <c r="P54" s="18"/>
      <c r="Q54" s="18"/>
      <c r="R54" s="25"/>
    </row>
    <row r="55" spans="1:18" x14ac:dyDescent="0.25">
      <c r="B55" s="19"/>
      <c r="C55" s="18"/>
      <c r="D55" s="18"/>
      <c r="E55" s="18"/>
      <c r="F55" s="18"/>
      <c r="G55" s="18"/>
      <c r="H55" s="25"/>
      <c r="K55" s="19"/>
      <c r="L55" s="18"/>
      <c r="M55" s="18"/>
      <c r="N55" s="18"/>
      <c r="O55" s="18"/>
      <c r="P55" s="18"/>
      <c r="Q55" s="18"/>
      <c r="R55" s="25"/>
    </row>
    <row r="56" spans="1:18" x14ac:dyDescent="0.25">
      <c r="B56" s="19"/>
      <c r="C56" s="18"/>
      <c r="D56" s="18"/>
      <c r="E56" s="18"/>
      <c r="F56" s="18"/>
      <c r="G56" s="18"/>
      <c r="H56" s="25"/>
      <c r="K56" s="19"/>
      <c r="L56" s="18"/>
      <c r="M56" s="18"/>
      <c r="N56" s="18"/>
      <c r="O56" s="18"/>
      <c r="P56" s="18"/>
      <c r="Q56" s="18"/>
      <c r="R56" s="25"/>
    </row>
    <row r="57" spans="1:18" x14ac:dyDescent="0.25">
      <c r="B57" s="26"/>
      <c r="C57" s="27"/>
      <c r="D57" s="27"/>
      <c r="E57" s="27"/>
      <c r="F57" s="27"/>
      <c r="G57" s="27"/>
      <c r="H57" s="28"/>
      <c r="K57" s="26"/>
      <c r="L57" s="27"/>
      <c r="M57" s="27"/>
      <c r="N57" s="27"/>
      <c r="O57" s="27"/>
      <c r="P57" s="27"/>
      <c r="Q57" s="27"/>
      <c r="R57" s="28"/>
    </row>
    <row r="59" spans="1:18" x14ac:dyDescent="0.25">
      <c r="N59" s="15">
        <v>2</v>
      </c>
    </row>
    <row r="61" spans="1:18" ht="24" x14ac:dyDescent="0.55000000000000004">
      <c r="K61" s="82" t="s">
        <v>440</v>
      </c>
      <c r="L61" s="82"/>
      <c r="M61" s="82"/>
      <c r="N61" s="82"/>
      <c r="O61" s="82"/>
      <c r="P61" s="82"/>
      <c r="Q61" s="82"/>
    </row>
    <row r="62" spans="1:18" ht="17.25" x14ac:dyDescent="0.4">
      <c r="B62" s="21"/>
      <c r="K62" s="21" t="s">
        <v>450</v>
      </c>
      <c r="N62" s="30" t="s">
        <v>453</v>
      </c>
    </row>
    <row r="63" spans="1:18" x14ac:dyDescent="0.25">
      <c r="A63" s="30" t="s">
        <v>454</v>
      </c>
      <c r="C63" s="83"/>
      <c r="D63" s="83"/>
      <c r="E63" s="83"/>
      <c r="F63" s="83"/>
      <c r="G63" s="83"/>
      <c r="H63" s="83"/>
      <c r="J63" s="31" t="s">
        <v>453</v>
      </c>
      <c r="K63" s="81" t="s">
        <v>452</v>
      </c>
      <c r="L63" s="81"/>
      <c r="M63" s="81"/>
      <c r="N63" s="81"/>
      <c r="O63" s="81"/>
      <c r="P63" s="81"/>
      <c r="Q63" s="81"/>
      <c r="R63" s="81"/>
    </row>
    <row r="64" spans="1:18" x14ac:dyDescent="0.25">
      <c r="J64" s="54" t="s">
        <v>453</v>
      </c>
      <c r="K64" s="81" t="str">
        <f>IF('Arbre combattant'!C7="","",'Arbre combattant'!C7)</f>
        <v>+2PV</v>
      </c>
      <c r="L64" s="81"/>
      <c r="M64" s="81"/>
      <c r="N64" s="81"/>
      <c r="O64" s="81"/>
      <c r="P64" s="81"/>
      <c r="Q64" s="81"/>
      <c r="R64" s="81"/>
    </row>
    <row r="65" spans="10:18" hidden="1" x14ac:dyDescent="0.25">
      <c r="J65" s="54" t="str">
        <f>IF('Arbre combattant'!A8="","",'Arbre combattant'!A8)</f>
        <v/>
      </c>
      <c r="K65" s="81" t="str">
        <f>IF('Arbre combattant'!C8="","",'Arbre combattant'!C8)</f>
        <v>+1 au coup (Arme niveau 2 nécessaire)</v>
      </c>
      <c r="L65" s="81"/>
      <c r="M65" s="81"/>
      <c r="N65" s="81"/>
      <c r="O65" s="81"/>
      <c r="P65" s="81"/>
      <c r="Q65" s="81"/>
      <c r="R65" s="81"/>
    </row>
    <row r="66" spans="10:18" hidden="1" x14ac:dyDescent="0.25">
      <c r="J66" s="54" t="str">
        <f>IF('Arbre combattant'!A9="","",'Arbre combattant'!A9)</f>
        <v/>
      </c>
      <c r="K66" s="81" t="str">
        <f>IF('Arbre combattant'!C9="","",'Arbre combattant'!C9)</f>
        <v>+2PV</v>
      </c>
      <c r="L66" s="81"/>
      <c r="M66" s="81"/>
      <c r="N66" s="81"/>
      <c r="O66" s="81"/>
      <c r="P66" s="81"/>
      <c r="Q66" s="81"/>
      <c r="R66" s="81"/>
    </row>
    <row r="67" spans="10:18" hidden="1" x14ac:dyDescent="0.25">
      <c r="J67" s="54" t="str">
        <f>IF('Arbre combattant'!A10="","",'Arbre combattant'!A10)</f>
        <v/>
      </c>
      <c r="K67" s="81" t="str">
        <f>IF('Arbre combattant'!C10="","",'Arbre combattant'!C10)</f>
        <v>+1 au coup (Arme niveau 3 nécessaire)</v>
      </c>
      <c r="L67" s="81"/>
      <c r="M67" s="81"/>
      <c r="N67" s="81"/>
      <c r="O67" s="81"/>
      <c r="P67" s="81"/>
      <c r="Q67" s="81"/>
      <c r="R67" s="81"/>
    </row>
    <row r="68" spans="10:18" hidden="1" x14ac:dyDescent="0.25">
      <c r="J68" s="54" t="str">
        <f>IF('Arbre combattant'!A11="","",'Arbre combattant'!A11)</f>
        <v/>
      </c>
      <c r="K68" s="81" t="str">
        <f>IF('Arbre combattant'!C11="","",'Arbre combattant'!C11)</f>
        <v>+2PV</v>
      </c>
      <c r="L68" s="81"/>
      <c r="M68" s="81"/>
      <c r="N68" s="81"/>
      <c r="O68" s="81"/>
      <c r="P68" s="81"/>
      <c r="Q68" s="81"/>
      <c r="R68" s="81"/>
    </row>
    <row r="69" spans="10:18" hidden="1" x14ac:dyDescent="0.25">
      <c r="J69" s="54" t="str">
        <f>IF('Arbre combattant'!A12="","",'Arbre combattant'!A12)</f>
        <v/>
      </c>
      <c r="K69" s="81" t="str">
        <f>IF('Arbre combattant'!C12="","",'Arbre combattant'!C12)</f>
        <v>+1 au coup (Arme niveau 4 nécessaire)</v>
      </c>
      <c r="L69" s="81"/>
      <c r="M69" s="81"/>
      <c r="N69" s="81"/>
      <c r="O69" s="81"/>
      <c r="P69" s="81"/>
      <c r="Q69" s="81"/>
      <c r="R69" s="81"/>
    </row>
    <row r="70" spans="10:18" hidden="1" x14ac:dyDescent="0.25">
      <c r="J70" s="54" t="str">
        <f>IF('Arbre de la magie'!A7="","",'Arbre de la magie'!A7)</f>
        <v/>
      </c>
      <c r="K70" s="81" t="str">
        <f>IF('Arbre de la magie'!C7="","",'Arbre de la magie'!C7)</f>
        <v>+2PM</v>
      </c>
      <c r="L70" s="81"/>
      <c r="M70" s="81"/>
      <c r="N70" s="81"/>
      <c r="O70" s="81"/>
      <c r="P70" s="81"/>
      <c r="Q70" s="81"/>
      <c r="R70" s="81"/>
    </row>
    <row r="71" spans="10:18" hidden="1" x14ac:dyDescent="0.25">
      <c r="J71" s="54" t="str">
        <f>IF('Arbre de la magie'!A8="","",'Arbre de la magie'!A8)</f>
        <v/>
      </c>
      <c r="K71" s="81" t="str">
        <f>IF('Arbre de la magie'!C8="","",'Arbre de la magie'!C8)</f>
        <v>2 récupérations par jour (méditation de 10 minutes isolée et sans aucun dérangement)</v>
      </c>
      <c r="L71" s="81"/>
      <c r="M71" s="81"/>
      <c r="N71" s="81"/>
      <c r="O71" s="81"/>
      <c r="P71" s="81"/>
      <c r="Q71" s="81"/>
      <c r="R71" s="81"/>
    </row>
    <row r="72" spans="10:18" hidden="1" x14ac:dyDescent="0.25">
      <c r="J72" s="54" t="str">
        <f>IF('Arbre de la magie'!A9="","",'Arbre de la magie'!A9)</f>
        <v/>
      </c>
      <c r="K72" s="81" t="str">
        <f>IF('Arbre de la magie'!C9="","",'Arbre de la magie'!C9)</f>
        <v>+2PM</v>
      </c>
      <c r="L72" s="81"/>
      <c r="M72" s="81"/>
      <c r="N72" s="81"/>
      <c r="O72" s="81"/>
      <c r="P72" s="81"/>
      <c r="Q72" s="81"/>
      <c r="R72" s="81"/>
    </row>
    <row r="73" spans="10:18" hidden="1" x14ac:dyDescent="0.25">
      <c r="J73" s="54" t="str">
        <f>IF('Arbre de la magie'!A10="","",'Arbre de la magie'!A10)</f>
        <v/>
      </c>
      <c r="K73" s="81" t="str">
        <f>IF('Arbre de la magie'!C10="","",'Arbre de la magie'!C10)</f>
        <v>4 récupérations par jour (méditation de 10 minutes isolée et sans aucun dérangement)</v>
      </c>
      <c r="L73" s="81"/>
      <c r="M73" s="81"/>
      <c r="N73" s="81"/>
      <c r="O73" s="81"/>
      <c r="P73" s="81"/>
      <c r="Q73" s="81"/>
      <c r="R73" s="81"/>
    </row>
    <row r="74" spans="10:18" hidden="1" x14ac:dyDescent="0.25">
      <c r="J74" s="54" t="str">
        <f>IF('Arbre de la magie'!A11="","",'Arbre de la magie'!A11)</f>
        <v/>
      </c>
      <c r="K74" s="81" t="str">
        <f>IF('Arbre de la magie'!C11="","",'Arbre de la magie'!C11)</f>
        <v>+2PM</v>
      </c>
      <c r="L74" s="81"/>
      <c r="M74" s="81"/>
      <c r="N74" s="81"/>
      <c r="O74" s="81"/>
      <c r="P74" s="81"/>
      <c r="Q74" s="81"/>
      <c r="R74" s="81"/>
    </row>
    <row r="75" spans="10:18" hidden="1" x14ac:dyDescent="0.25">
      <c r="J75" s="54" t="str">
        <f>IF('Arbre de la magie'!A12="","",'Arbre de la magie'!A12)</f>
        <v/>
      </c>
      <c r="K75" s="81" t="str">
        <f>IF('Arbre de la magie'!C12="","",'Arbre de la magie'!C12)</f>
        <v>8 récupérations par jour (méditation de 10 minutes isolée et sans aucun dérangement)</v>
      </c>
      <c r="L75" s="81"/>
      <c r="M75" s="81"/>
      <c r="N75" s="81"/>
      <c r="O75" s="81"/>
      <c r="P75" s="81"/>
      <c r="Q75" s="81"/>
      <c r="R75" s="81"/>
    </row>
    <row r="76" spans="10:18" hidden="1" x14ac:dyDescent="0.25">
      <c r="J76" s="54" t="str">
        <f>IF('Arbre filou'!A7="","",'Arbre filou'!A7)</f>
        <v/>
      </c>
      <c r="K76" s="81" t="str">
        <f>IF('Arbre filou'!C7="","",'Arbre filou'!C7)</f>
        <v>+1PV +1PM</v>
      </c>
      <c r="L76" s="81"/>
      <c r="M76" s="81"/>
      <c r="N76" s="81"/>
      <c r="O76" s="81"/>
      <c r="P76" s="81"/>
      <c r="Q76" s="81"/>
      <c r="R76" s="81"/>
    </row>
    <row r="77" spans="10:18" hidden="1" x14ac:dyDescent="0.25">
      <c r="J77" s="54" t="str">
        <f>IF('Arbre filou'!A8="","",'Arbre filou'!A8)</f>
        <v/>
      </c>
      <c r="K77" s="81" t="str">
        <f>IF('Arbre filou'!C8="","",'Arbre filou'!C8)</f>
        <v>Esquive niv 1 - Permet d'éviter 1 coup par combat</v>
      </c>
      <c r="L77" s="81"/>
      <c r="M77" s="81"/>
      <c r="N77" s="81"/>
      <c r="O77" s="81"/>
      <c r="P77" s="81"/>
      <c r="Q77" s="81"/>
      <c r="R77" s="81"/>
    </row>
    <row r="78" spans="10:18" hidden="1" x14ac:dyDescent="0.25">
      <c r="J78" s="54" t="str">
        <f>IF('Arbre filou'!A9="","",'Arbre filou'!A9)</f>
        <v/>
      </c>
      <c r="K78" s="81" t="str">
        <f>IF('Arbre filou'!C9="","",'Arbre filou'!C9)</f>
        <v>+1PV +1PM</v>
      </c>
      <c r="L78" s="81"/>
      <c r="M78" s="81"/>
      <c r="N78" s="81"/>
      <c r="O78" s="81"/>
      <c r="P78" s="81"/>
      <c r="Q78" s="81"/>
      <c r="R78" s="81"/>
    </row>
    <row r="79" spans="10:18" hidden="1" x14ac:dyDescent="0.25">
      <c r="J79" s="54" t="str">
        <f>IF('Arbre filou'!A10="","",'Arbre filou'!A10)</f>
        <v/>
      </c>
      <c r="K79" s="81" t="str">
        <f>IF('Arbre filou'!C10="","",'Arbre filou'!C10)</f>
        <v>Esquive niv 2 - Permet d'éviter 2 coups par combat</v>
      </c>
      <c r="L79" s="81"/>
      <c r="M79" s="81"/>
      <c r="N79" s="81"/>
      <c r="O79" s="81"/>
      <c r="P79" s="81"/>
      <c r="Q79" s="81"/>
      <c r="R79" s="81"/>
    </row>
    <row r="80" spans="10:18" hidden="1" x14ac:dyDescent="0.25">
      <c r="J80" s="54" t="str">
        <f>IF('Arbre filou'!A11="","",'Arbre filou'!A11)</f>
        <v/>
      </c>
      <c r="K80" s="81" t="str">
        <f>IF('Arbre filou'!C11="","",'Arbre filou'!C11)</f>
        <v>+1PV +1PM</v>
      </c>
      <c r="L80" s="81"/>
      <c r="M80" s="81"/>
      <c r="N80" s="81"/>
      <c r="O80" s="81"/>
      <c r="P80" s="81"/>
      <c r="Q80" s="81"/>
      <c r="R80" s="81"/>
    </row>
    <row r="81" spans="10:18" hidden="1" x14ac:dyDescent="0.25">
      <c r="J81" s="54" t="str">
        <f>IF('Arbre filou'!A12="","",'Arbre filou'!A12)</f>
        <v/>
      </c>
      <c r="K81" s="81" t="str">
        <f>IF('Arbre filou'!C12="","",'Arbre filou'!C12)</f>
        <v>Esquive niv 3 - Permet d'éviter 3 coups par combat</v>
      </c>
      <c r="L81" s="81"/>
      <c r="M81" s="81"/>
      <c r="N81" s="81"/>
      <c r="O81" s="81"/>
      <c r="P81" s="81"/>
      <c r="Q81" s="81"/>
      <c r="R81" s="81"/>
    </row>
    <row r="82" spans="10:18" hidden="1" x14ac:dyDescent="0.25">
      <c r="J82" s="54" t="str">
        <f>IF('Arbre civil'!A7="","",'Arbre civil'!A7)</f>
        <v/>
      </c>
      <c r="K82" s="81" t="str">
        <f>IF('Arbre civil'!C7="","",'Arbre civil'!C7)</f>
        <v>+1PV +1PM</v>
      </c>
      <c r="L82" s="81"/>
      <c r="M82" s="81"/>
      <c r="N82" s="81"/>
      <c r="O82" s="81"/>
      <c r="P82" s="81"/>
      <c r="Q82" s="81"/>
      <c r="R82" s="81"/>
    </row>
    <row r="83" spans="10:18" hidden="1" x14ac:dyDescent="0.25">
      <c r="J83" s="54" t="str">
        <f>IF('Arbre civil'!A8="","",'Arbre civil'!A8)</f>
        <v/>
      </c>
      <c r="K83" s="81" t="str">
        <f>IF('Arbre civil'!C8="","",'Arbre civil'!C8)</f>
        <v>+1 pt de récolte</v>
      </c>
      <c r="L83" s="81"/>
      <c r="M83" s="81"/>
      <c r="N83" s="81"/>
      <c r="O83" s="81"/>
      <c r="P83" s="81"/>
      <c r="Q83" s="81"/>
      <c r="R83" s="81"/>
    </row>
    <row r="84" spans="10:18" hidden="1" x14ac:dyDescent="0.25">
      <c r="J84" s="54" t="str">
        <f>IF('Arbre civil'!A9="","",'Arbre civil'!A9)</f>
        <v/>
      </c>
      <c r="K84" s="81" t="str">
        <f>IF('Arbre civil'!C9="","",'Arbre civil'!C9)</f>
        <v>+1PV +1PM</v>
      </c>
      <c r="L84" s="81"/>
      <c r="M84" s="81"/>
      <c r="N84" s="81"/>
      <c r="O84" s="81"/>
      <c r="P84" s="81"/>
      <c r="Q84" s="81"/>
      <c r="R84" s="81"/>
    </row>
    <row r="85" spans="10:18" hidden="1" x14ac:dyDescent="0.25">
      <c r="J85" s="54" t="str">
        <f>IF('Arbre civil'!A10="","",'Arbre civil'!A10)</f>
        <v/>
      </c>
      <c r="K85" s="81" t="str">
        <f>IF('Arbre civil'!C10="","",'Arbre civil'!C10)</f>
        <v>+5 % de chance d'apprentissage</v>
      </c>
      <c r="L85" s="81"/>
      <c r="M85" s="81"/>
      <c r="N85" s="81"/>
      <c r="O85" s="81"/>
      <c r="P85" s="81"/>
      <c r="Q85" s="81"/>
      <c r="R85" s="81"/>
    </row>
    <row r="86" spans="10:18" hidden="1" x14ac:dyDescent="0.25">
      <c r="J86" s="54" t="str">
        <f>IF('Arbre civil'!A11="","",'Arbre civil'!A11)</f>
        <v/>
      </c>
      <c r="K86" s="81" t="str">
        <f>IF('Arbre civil'!C11="","",'Arbre civil'!C11)</f>
        <v>+1PV +1PM</v>
      </c>
      <c r="L86" s="81"/>
      <c r="M86" s="81"/>
      <c r="N86" s="81"/>
      <c r="O86" s="81"/>
      <c r="P86" s="81"/>
      <c r="Q86" s="81"/>
      <c r="R86" s="81"/>
    </row>
    <row r="87" spans="10:18" hidden="1" x14ac:dyDescent="0.25">
      <c r="J87" s="54" t="str">
        <f>IF('Arbre civil'!A12="","",'Arbre civil'!A12)</f>
        <v/>
      </c>
      <c r="K87" s="81" t="str">
        <f>IF('Arbre civil'!C12="","",'Arbre civil'!C12)</f>
        <v>+5 % de chance d'apprentissage</v>
      </c>
      <c r="L87" s="81"/>
      <c r="M87" s="81"/>
      <c r="N87" s="81"/>
      <c r="O87" s="81"/>
      <c r="P87" s="81"/>
      <c r="Q87" s="81"/>
      <c r="R87" s="81"/>
    </row>
    <row r="88" spans="10:18" x14ac:dyDescent="0.25">
      <c r="J88" s="31" t="s">
        <v>453</v>
      </c>
      <c r="K88" s="15" t="str">
        <f>IFERROR(VLOOKUP(N87,#REF!,3,FALSE),"")</f>
        <v/>
      </c>
    </row>
    <row r="89" spans="10:18" x14ac:dyDescent="0.25">
      <c r="J89" s="30" t="s">
        <v>453</v>
      </c>
      <c r="K89" s="15" t="s">
        <v>456</v>
      </c>
    </row>
    <row r="90" spans="10:18" hidden="1" x14ac:dyDescent="0.25"/>
    <row r="91" spans="10:18" hidden="1" x14ac:dyDescent="0.25"/>
    <row r="92" spans="10:18" hidden="1" x14ac:dyDescent="0.25"/>
    <row r="93" spans="10:18" hidden="1" x14ac:dyDescent="0.25"/>
    <row r="94" spans="10:18" hidden="1" x14ac:dyDescent="0.25"/>
    <row r="95" spans="10:18" hidden="1" x14ac:dyDescent="0.25"/>
    <row r="96" spans="10:18"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sheetData>
  <autoFilter ref="J63:R89" xr:uid="{57D48029-D8E7-4931-800A-238085EEE709}">
    <filterColumn colId="1" showButton="0"/>
    <filterColumn colId="2" showButton="0"/>
    <filterColumn colId="3" showButton="0"/>
    <filterColumn colId="4" showButton="0"/>
    <filterColumn colId="5" showButton="0"/>
    <filterColumn colId="6" showButton="0"/>
    <filterColumn colId="7" showButton="0"/>
  </autoFilter>
  <mergeCells count="70">
    <mergeCell ref="Q7:R7"/>
    <mergeCell ref="K3:L3"/>
    <mergeCell ref="K4:L4"/>
    <mergeCell ref="K5:L5"/>
    <mergeCell ref="K6:L6"/>
    <mergeCell ref="K7:L7"/>
    <mergeCell ref="M3:N3"/>
    <mergeCell ref="M4:N4"/>
    <mergeCell ref="M5:N5"/>
    <mergeCell ref="M6:N6"/>
    <mergeCell ref="M7:N7"/>
    <mergeCell ref="M38:N38"/>
    <mergeCell ref="O38:P38"/>
    <mergeCell ref="K9:Q9"/>
    <mergeCell ref="Q38:R38"/>
    <mergeCell ref="K1:Q1"/>
    <mergeCell ref="K18:Q18"/>
    <mergeCell ref="K30:Q30"/>
    <mergeCell ref="O3:P3"/>
    <mergeCell ref="O4:P4"/>
    <mergeCell ref="O5:P5"/>
    <mergeCell ref="O6:P6"/>
    <mergeCell ref="O7:P7"/>
    <mergeCell ref="Q3:R3"/>
    <mergeCell ref="Q4:R4"/>
    <mergeCell ref="Q5:R5"/>
    <mergeCell ref="Q6:R6"/>
    <mergeCell ref="K33:Q34"/>
    <mergeCell ref="K64:R64"/>
    <mergeCell ref="K65:R65"/>
    <mergeCell ref="Q35:R35"/>
    <mergeCell ref="M36:N36"/>
    <mergeCell ref="O36:P36"/>
    <mergeCell ref="Q36:R36"/>
    <mergeCell ref="M37:N37"/>
    <mergeCell ref="O37:P37"/>
    <mergeCell ref="Q37:R37"/>
    <mergeCell ref="K36:L36"/>
    <mergeCell ref="K37:L37"/>
    <mergeCell ref="K38:L38"/>
    <mergeCell ref="K35:L35"/>
    <mergeCell ref="M35:N35"/>
    <mergeCell ref="O35:P35"/>
    <mergeCell ref="B1:I1"/>
    <mergeCell ref="K79:R79"/>
    <mergeCell ref="K80:R80"/>
    <mergeCell ref="K81:R81"/>
    <mergeCell ref="K82:R82"/>
    <mergeCell ref="K73:R73"/>
    <mergeCell ref="K74:R74"/>
    <mergeCell ref="K75:R75"/>
    <mergeCell ref="K76:R76"/>
    <mergeCell ref="K77:R77"/>
    <mergeCell ref="K78:R78"/>
    <mergeCell ref="K67:R67"/>
    <mergeCell ref="K68:R68"/>
    <mergeCell ref="K69:R69"/>
    <mergeCell ref="K70:R70"/>
    <mergeCell ref="K71:R71"/>
    <mergeCell ref="C63:H63"/>
    <mergeCell ref="K83:R83"/>
    <mergeCell ref="K84:R84"/>
    <mergeCell ref="K72:R72"/>
    <mergeCell ref="K66:R66"/>
    <mergeCell ref="Q42:R42"/>
    <mergeCell ref="K85:R85"/>
    <mergeCell ref="K86:R86"/>
    <mergeCell ref="K87:R87"/>
    <mergeCell ref="K63:R63"/>
    <mergeCell ref="K61:Q61"/>
  </mergeCells>
  <printOptions horizontalCentered="1"/>
  <pageMargins left="0.23622047244094491" right="0.23622047244094491" top="0.74803149606299213" bottom="0.74803149606299213" header="0.31496062992125984" footer="0.31496062992125984"/>
  <pageSetup paperSize="9" scale="98" pageOrder="overThenDown" orientation="landscape" r:id="rId1"/>
  <headerFooter scaleWithDoc="0" alignWithMargins="0"/>
  <rowBreaks count="2" manualBreakCount="2">
    <brk id="29" max="17" man="1"/>
    <brk id="60" max="17" man="1"/>
  </rowBreaks>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Impression">
                <anchor moveWithCells="1" sizeWithCells="1">
                  <from>
                    <xdr:col>18</xdr:col>
                    <xdr:colOff>133350</xdr:colOff>
                    <xdr:row>0</xdr:row>
                    <xdr:rowOff>104775</xdr:rowOff>
                  </from>
                  <to>
                    <xdr:col>19</xdr:col>
                    <xdr:colOff>466725</xdr:colOff>
                    <xdr:row>1</xdr:row>
                    <xdr:rowOff>228600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365A4-95A8-4C61-ADD0-DA2212CB6546}">
  <sheetPr codeName="Feuil7"/>
  <dimension ref="A1:J1000"/>
  <sheetViews>
    <sheetView view="pageBreakPreview" zoomScale="108" zoomScaleNormal="100" workbookViewId="0">
      <selection activeCell="U8" sqref="U8"/>
    </sheetView>
  </sheetViews>
  <sheetFormatPr baseColWidth="10" defaultColWidth="27" defaultRowHeight="15" x14ac:dyDescent="0.25"/>
  <cols>
    <col min="1" max="1" width="4.5703125" style="34" customWidth="1"/>
    <col min="2" max="2" width="14.5703125" style="55" customWidth="1"/>
    <col min="3" max="3" width="14.7109375" style="35" customWidth="1"/>
    <col min="4" max="9" width="14.7109375" style="34" customWidth="1"/>
    <col min="10" max="10" width="7.85546875" style="33" bestFit="1" customWidth="1"/>
    <col min="11" max="16384" width="27" style="33"/>
  </cols>
  <sheetData>
    <row r="1" spans="1:10" s="37" customFormat="1" ht="30" customHeight="1" x14ac:dyDescent="0.55000000000000004">
      <c r="A1" s="48"/>
      <c r="B1" s="82" t="s">
        <v>440</v>
      </c>
      <c r="C1" s="82"/>
      <c r="D1" s="82"/>
      <c r="E1" s="82"/>
      <c r="F1" s="82"/>
      <c r="G1" s="82"/>
      <c r="H1" s="82"/>
      <c r="I1" s="82"/>
    </row>
    <row r="2" spans="1:10" s="37" customFormat="1" ht="30" customHeight="1" x14ac:dyDescent="0.45">
      <c r="A2" s="48"/>
      <c r="B2" s="93" t="s">
        <v>451</v>
      </c>
      <c r="C2" s="93"/>
      <c r="D2" s="93"/>
      <c r="E2" s="93"/>
      <c r="F2" s="93"/>
      <c r="G2" s="93"/>
      <c r="H2" s="93"/>
      <c r="I2" s="93"/>
    </row>
    <row r="3" spans="1:10" s="51" customFormat="1" ht="30" customHeight="1" x14ac:dyDescent="0.25">
      <c r="A3" s="48"/>
      <c r="B3" s="49" t="s">
        <v>62</v>
      </c>
      <c r="C3" s="95" t="s">
        <v>476</v>
      </c>
      <c r="D3" s="95"/>
      <c r="E3" s="95"/>
      <c r="F3" s="95"/>
      <c r="G3" s="95"/>
      <c r="H3" s="95"/>
      <c r="I3" s="95"/>
      <c r="J3" s="50" t="s">
        <v>470</v>
      </c>
    </row>
    <row r="4" spans="1:10" s="43" customFormat="1" ht="30" hidden="1" customHeight="1" x14ac:dyDescent="0.25">
      <c r="A4" s="42" t="str">
        <f>IF('Arbre combattant'!A16="","",'Arbre combattant'!A16)</f>
        <v/>
      </c>
      <c r="B4" s="55" t="str">
        <f>IF('Arbre combattant'!B16="","",'Arbre combattant'!B16)</f>
        <v>Maniement d'arme de corps à corps - Dague</v>
      </c>
      <c r="C4" s="94" t="str">
        <f>IF('Arbre combattant'!C16="","",'Arbre combattant'!C16)</f>
        <v>+1 au dégat avec une dague</v>
      </c>
      <c r="D4" s="94"/>
      <c r="E4" s="94"/>
      <c r="F4" s="94"/>
      <c r="G4" s="94"/>
      <c r="H4" s="94"/>
      <c r="I4" s="94"/>
      <c r="J4" s="41">
        <f>IF('Arbre combattant'!J16="","",'Arbre combattant'!J16)</f>
        <v>1</v>
      </c>
    </row>
    <row r="5" spans="1:10" s="43" customFormat="1" ht="30" hidden="1" customHeight="1" x14ac:dyDescent="0.25">
      <c r="A5" s="42" t="str">
        <f>IF('Arbre combattant'!A17="","",'Arbre combattant'!A17)</f>
        <v/>
      </c>
      <c r="B5" s="55" t="str">
        <f>IF('Arbre combattant'!B17="","",'Arbre combattant'!B17)</f>
        <v>Maniement d'arme de corps à corps - Epée</v>
      </c>
      <c r="C5" s="94" t="str">
        <f>IF('Arbre combattant'!C17="","",'Arbre combattant'!C17)</f>
        <v>+1 au dégat avec une  épée</v>
      </c>
      <c r="D5" s="94"/>
      <c r="E5" s="94"/>
      <c r="F5" s="94"/>
      <c r="G5" s="94"/>
      <c r="H5" s="94"/>
      <c r="I5" s="94"/>
      <c r="J5" s="41">
        <f>IF('Arbre combattant'!J17="","",'Arbre combattant'!J17)</f>
        <v>1</v>
      </c>
    </row>
    <row r="6" spans="1:10" s="43" customFormat="1" ht="30" hidden="1" customHeight="1" x14ac:dyDescent="0.25">
      <c r="A6" s="42" t="str">
        <f>IF('Arbre combattant'!A18="","",'Arbre combattant'!A18)</f>
        <v/>
      </c>
      <c r="B6" s="55" t="str">
        <f>IF('Arbre combattant'!B18="","",'Arbre combattant'!B18)</f>
        <v>Maniement d'arme de corps à corps - Hache/Masse à 1 main</v>
      </c>
      <c r="C6" s="94" t="str">
        <f>IF('Arbre combattant'!C18="","",'Arbre combattant'!C18)</f>
        <v>+1 au dégat avec une Hache/Masse à 1 main</v>
      </c>
      <c r="D6" s="94"/>
      <c r="E6" s="94"/>
      <c r="F6" s="94"/>
      <c r="G6" s="94"/>
      <c r="H6" s="94"/>
      <c r="I6" s="94"/>
      <c r="J6" s="41">
        <f>IF('Arbre combattant'!J18="","",'Arbre combattant'!J18)</f>
        <v>1</v>
      </c>
    </row>
    <row r="7" spans="1:10" s="43" customFormat="1" ht="30" hidden="1" customHeight="1" x14ac:dyDescent="0.25">
      <c r="A7" s="42" t="str">
        <f>IF('Arbre combattant'!A19="","",'Arbre combattant'!A19)</f>
        <v/>
      </c>
      <c r="B7" s="55" t="str">
        <f>IF('Arbre combattant'!B19="","",'Arbre combattant'!B19)</f>
        <v>Maniement d'arme de corps à corps - Baton/Hallebarde (2 mains)</v>
      </c>
      <c r="C7" s="94" t="str">
        <f>IF('Arbre combattant'!C19="","",'Arbre combattant'!C19)</f>
        <v>+1 au dégat avec une Baton/Hallebarde</v>
      </c>
      <c r="D7" s="94"/>
      <c r="E7" s="94"/>
      <c r="F7" s="94"/>
      <c r="G7" s="94"/>
      <c r="H7" s="94"/>
      <c r="I7" s="94"/>
      <c r="J7" s="41">
        <f>IF('Arbre combattant'!J19="","",'Arbre combattant'!J19)</f>
        <v>1</v>
      </c>
    </row>
    <row r="8" spans="1:10" s="43" customFormat="1" ht="30" hidden="1" customHeight="1" x14ac:dyDescent="0.25">
      <c r="A8" s="42" t="str">
        <f>IF('Arbre combattant'!A20="","",'Arbre combattant'!A20)</f>
        <v/>
      </c>
      <c r="B8" s="55" t="str">
        <f>IF('Arbre combattant'!B20="","",'Arbre combattant'!B20)</f>
        <v>Maniement d'arme de corps à corps - Epée à 2 mains</v>
      </c>
      <c r="C8" s="94" t="str">
        <f>IF('Arbre combattant'!C20="","",'Arbre combattant'!C20)</f>
        <v>+1 au dégat avec une épée à 2 mains</v>
      </c>
      <c r="D8" s="94"/>
      <c r="E8" s="94"/>
      <c r="F8" s="94"/>
      <c r="G8" s="94"/>
      <c r="H8" s="94"/>
      <c r="I8" s="94"/>
      <c r="J8" s="41">
        <f>IF('Arbre combattant'!J20="","",'Arbre combattant'!J20)</f>
        <v>1</v>
      </c>
    </row>
    <row r="9" spans="1:10" s="43" customFormat="1" ht="30" hidden="1" customHeight="1" x14ac:dyDescent="0.25">
      <c r="A9" s="44" t="str">
        <f>IF('Arbre combattant'!A21="","",'Arbre combattant'!A21)</f>
        <v/>
      </c>
      <c r="B9" s="55" t="str">
        <f>IF('Arbre combattant'!B21="","",'Arbre combattant'!B21)</f>
        <v>Maniement d'arme de corps à corps - Masse/Hache à 2 mains</v>
      </c>
      <c r="C9" s="94" t="str">
        <f>IF('Arbre combattant'!C21="","",'Arbre combattant'!C21)</f>
        <v>+1 au dégat avec une Masse/Hacheà 2 mains</v>
      </c>
      <c r="D9" s="94"/>
      <c r="E9" s="94"/>
      <c r="F9" s="94"/>
      <c r="G9" s="94"/>
      <c r="H9" s="94"/>
      <c r="I9" s="94"/>
      <c r="J9" s="41">
        <f>IF('Arbre combattant'!J21="","",'Arbre combattant'!J21)</f>
        <v>1</v>
      </c>
    </row>
    <row r="10" spans="1:10" s="43" customFormat="1" ht="30" hidden="1" customHeight="1" x14ac:dyDescent="0.25">
      <c r="A10" s="44" t="str">
        <f>IF('Arbre combattant'!A22="","",'Arbre combattant'!A22)</f>
        <v/>
      </c>
      <c r="B10" s="55" t="str">
        <f>IF('Arbre combattant'!B22="","",'Arbre combattant'!B22)</f>
        <v>Maniement d'arme de corps à corps - Epée batarde</v>
      </c>
      <c r="C10" s="94" t="str">
        <f>IF('Arbre combattant'!C22="","",'Arbre combattant'!C22)</f>
        <v>+1 au dégat avec une épée batarde</v>
      </c>
      <c r="D10" s="94"/>
      <c r="E10" s="94"/>
      <c r="F10" s="94"/>
      <c r="G10" s="94"/>
      <c r="H10" s="94"/>
      <c r="I10" s="94"/>
      <c r="J10" s="41">
        <f>IF('Arbre combattant'!J22="","",'Arbre combattant'!J22)</f>
        <v>1</v>
      </c>
    </row>
    <row r="11" spans="1:10" s="43" customFormat="1" ht="30" hidden="1" customHeight="1" x14ac:dyDescent="0.25">
      <c r="A11" s="44" t="str">
        <f>IF('Arbre combattant'!A23="","",'Arbre combattant'!A23)</f>
        <v/>
      </c>
      <c r="B11" s="55" t="str">
        <f>IF('Arbre combattant'!B23="","",'Arbre combattant'!B23)</f>
        <v>Ambidextrie - Niveau 1</v>
      </c>
      <c r="C11" s="94" t="str">
        <f>IF('Arbre combattant'!C23="","",'Arbre combattant'!C23)</f>
        <v>Peut utiliser une seconde arme courte, une arme à 1 main ou un pistolet et fait un dégât de moins que l'arme principale</v>
      </c>
      <c r="D11" s="94"/>
      <c r="E11" s="94"/>
      <c r="F11" s="94"/>
      <c r="G11" s="94"/>
      <c r="H11" s="94"/>
      <c r="I11" s="94"/>
      <c r="J11" s="41">
        <f>IF('Arbre combattant'!J23="","",'Arbre combattant'!J23)</f>
        <v>2</v>
      </c>
    </row>
    <row r="12" spans="1:10" s="43" customFormat="1" ht="30" hidden="1" customHeight="1" x14ac:dyDescent="0.25">
      <c r="A12" s="44" t="str">
        <f>IF('Arbre combattant'!A24="","",'Arbre combattant'!A24)</f>
        <v/>
      </c>
      <c r="B12" s="55" t="str">
        <f>IF('Arbre combattant'!B24="","",'Arbre combattant'!B24)</f>
        <v>Ambidextrie - Niveau 2</v>
      </c>
      <c r="C12" s="94" t="str">
        <f>IF('Arbre combattant'!C24="","",'Arbre combattant'!C24)</f>
        <v>Peut utiliser une seconde arme courte, une arme à 1 main ou un pistolet sans pénalité</v>
      </c>
      <c r="D12" s="94"/>
      <c r="E12" s="94"/>
      <c r="F12" s="94"/>
      <c r="G12" s="94"/>
      <c r="H12" s="94"/>
      <c r="I12" s="94"/>
      <c r="J12" s="41">
        <f>IF('Arbre combattant'!J24="","",'Arbre combattant'!J24)</f>
        <v>4</v>
      </c>
    </row>
    <row r="13" spans="1:10" s="43" customFormat="1" ht="30" hidden="1" customHeight="1" x14ac:dyDescent="0.25">
      <c r="A13" s="44" t="str">
        <f>IF('Arbre combattant'!A25="","",'Arbre combattant'!A25)</f>
        <v/>
      </c>
      <c r="B13" s="55" t="str">
        <f>IF('Arbre combattant'!B25="","",'Arbre combattant'!B25)</f>
        <v>Coup destructeur - Niveau 1</v>
      </c>
      <c r="C13" s="94" t="str">
        <f>IF('Arbre combattant'!C25="","",'Arbre combattant'!C25)</f>
        <v>Peut détruire une arme, un bouclier ou une armure non magique de niveau inférieur à l'arme qui porte le coup - 2x par jour OO/OO/OO</v>
      </c>
      <c r="D13" s="94"/>
      <c r="E13" s="94"/>
      <c r="F13" s="94"/>
      <c r="G13" s="94"/>
      <c r="H13" s="94"/>
      <c r="I13" s="94"/>
      <c r="J13" s="41">
        <f>IF('Arbre combattant'!J25="","",'Arbre combattant'!J25)</f>
        <v>2</v>
      </c>
    </row>
    <row r="14" spans="1:10" s="43" customFormat="1" ht="30" hidden="1" customHeight="1" x14ac:dyDescent="0.25">
      <c r="A14" s="44" t="str">
        <f>IF('Arbre combattant'!A26="","",'Arbre combattant'!A26)</f>
        <v/>
      </c>
      <c r="B14" s="55" t="str">
        <f>IF('Arbre combattant'!B26="","",'Arbre combattant'!B26)</f>
        <v>Coup destructeur - Niveau 2</v>
      </c>
      <c r="C14" s="94" t="str">
        <f>IF('Arbre combattant'!C26="","",'Arbre combattant'!C26)</f>
        <v>Peut détruire une arme, un bouclier ou une armure non magique de niveau inférieur à l'arme qui porte le coup - 3x par jour OOO/OOO/OOO</v>
      </c>
      <c r="D14" s="94"/>
      <c r="E14" s="94"/>
      <c r="F14" s="94"/>
      <c r="G14" s="94"/>
      <c r="H14" s="94"/>
      <c r="I14" s="94"/>
      <c r="J14" s="41">
        <f>IF('Arbre combattant'!J26="","",'Arbre combattant'!J26)</f>
        <v>4</v>
      </c>
    </row>
    <row r="15" spans="1:10" s="43" customFormat="1" ht="30" hidden="1" customHeight="1" x14ac:dyDescent="0.25">
      <c r="A15" s="44" t="str">
        <f>IF('Arbre combattant'!A27="","",'Arbre combattant'!A27)</f>
        <v/>
      </c>
      <c r="B15" s="55" t="str">
        <f>IF('Arbre combattant'!B27="","",'Arbre combattant'!B27)</f>
        <v>Coup destructeur - Niveau 3</v>
      </c>
      <c r="C15" s="94" t="str">
        <f>IF('Arbre combattant'!C27="","",'Arbre combattant'!C27)</f>
        <v xml:space="preserve">Peut détruire une arme, un bouclier ou une armure non magique de niveau inférieur à l'arme qui porte le coup - 4x par jour OOOO/OOOO/OOOO </v>
      </c>
      <c r="D15" s="94"/>
      <c r="E15" s="94"/>
      <c r="F15" s="94"/>
      <c r="G15" s="94"/>
      <c r="H15" s="94"/>
      <c r="I15" s="94"/>
      <c r="J15" s="41">
        <f>IF('Arbre combattant'!J27="","",'Arbre combattant'!J27)</f>
        <v>6</v>
      </c>
    </row>
    <row r="16" spans="1:10" s="43" customFormat="1" ht="30" hidden="1" customHeight="1" x14ac:dyDescent="0.25">
      <c r="A16" s="44" t="str">
        <f>IF('Arbre combattant'!A28="","",'Arbre combattant'!A28)</f>
        <v/>
      </c>
      <c r="B16" s="55" t="str">
        <f>IF('Arbre combattant'!B28="","",'Arbre combattant'!B28)</f>
        <v>Coup tombant - Niveau 1</v>
      </c>
      <c r="C16" s="94" t="str">
        <f>IF('Arbre combattant'!C28="","",'Arbre combattant'!C28)</f>
        <v>1x par combat - Fait tomber une personne</v>
      </c>
      <c r="D16" s="94"/>
      <c r="E16" s="94"/>
      <c r="F16" s="94"/>
      <c r="G16" s="94"/>
      <c r="H16" s="94"/>
      <c r="I16" s="94"/>
      <c r="J16" s="41">
        <f>IF('Arbre combattant'!J28="","",'Arbre combattant'!J28)</f>
        <v>2</v>
      </c>
    </row>
    <row r="17" spans="1:10" s="43" customFormat="1" ht="30" hidden="1" customHeight="1" x14ac:dyDescent="0.25">
      <c r="A17" s="44" t="str">
        <f>IF('Arbre combattant'!A29="","",'Arbre combattant'!A29)</f>
        <v/>
      </c>
      <c r="B17" s="55" t="str">
        <f>IF('Arbre combattant'!B29="","",'Arbre combattant'!B29)</f>
        <v>Coup tombant - Niveau 2</v>
      </c>
      <c r="C17" s="94" t="str">
        <f>IF('Arbre combattant'!C29="","",'Arbre combattant'!C29)</f>
        <v>2x par combat - Fait tomber une personne</v>
      </c>
      <c r="D17" s="94"/>
      <c r="E17" s="94"/>
      <c r="F17" s="94"/>
      <c r="G17" s="94"/>
      <c r="H17" s="94"/>
      <c r="I17" s="94"/>
      <c r="J17" s="41">
        <f>IF('Arbre combattant'!J29="","",'Arbre combattant'!J29)</f>
        <v>4</v>
      </c>
    </row>
    <row r="18" spans="1:10" s="43" customFormat="1" ht="30" hidden="1" customHeight="1" x14ac:dyDescent="0.25">
      <c r="A18" s="44" t="str">
        <f>IF('Arbre combattant'!A30="","",'Arbre combattant'!A30)</f>
        <v/>
      </c>
      <c r="B18" s="55" t="str">
        <f>IF('Arbre combattant'!B30="","",'Arbre combattant'!B30)</f>
        <v>Coup tombant - Niveau 3</v>
      </c>
      <c r="C18" s="94" t="str">
        <f>IF('Arbre combattant'!C30="","",'Arbre combattant'!C30)</f>
        <v>3x par combat - Fait tomber une personne</v>
      </c>
      <c r="D18" s="94"/>
      <c r="E18" s="94"/>
      <c r="F18" s="94"/>
      <c r="G18" s="94"/>
      <c r="H18" s="94"/>
      <c r="I18" s="94"/>
      <c r="J18" s="41">
        <f>IF('Arbre combattant'!J30="","",'Arbre combattant'!J30)</f>
        <v>6</v>
      </c>
    </row>
    <row r="19" spans="1:10" s="43" customFormat="1" ht="30" hidden="1" customHeight="1" x14ac:dyDescent="0.25">
      <c r="A19" s="44" t="str">
        <f>IF('Arbre combattant'!A31="","",'Arbre combattant'!A31)</f>
        <v/>
      </c>
      <c r="B19" s="55" t="str">
        <f>IF('Arbre combattant'!B31="","",'Arbre combattant'!B31)</f>
        <v>Coupe jarret - Niveau 1</v>
      </c>
      <c r="C19" s="94" t="str">
        <f>IF('Arbre combattant'!C31="","",'Arbre combattant'!C31)</f>
        <v>10 seconde 1x par combat - Paralyse une jambe</v>
      </c>
      <c r="D19" s="94"/>
      <c r="E19" s="94"/>
      <c r="F19" s="94"/>
      <c r="G19" s="94"/>
      <c r="H19" s="94"/>
      <c r="I19" s="94"/>
      <c r="J19" s="41">
        <f>IF('Arbre combattant'!J31="","",'Arbre combattant'!J31)</f>
        <v>2</v>
      </c>
    </row>
    <row r="20" spans="1:10" s="43" customFormat="1" ht="30" hidden="1" customHeight="1" x14ac:dyDescent="0.25">
      <c r="A20" s="44" t="str">
        <f>IF('Arbre combattant'!A32="","",'Arbre combattant'!A32)</f>
        <v/>
      </c>
      <c r="B20" s="55" t="str">
        <f>IF('Arbre combattant'!B32="","",'Arbre combattant'!B32)</f>
        <v>Coupe jarret - Niveau 2</v>
      </c>
      <c r="C20" s="94" t="str">
        <f>IF('Arbre combattant'!C32="","",'Arbre combattant'!C32)</f>
        <v>10 seconde 2x par combat - Paralyse une jambe</v>
      </c>
      <c r="D20" s="94"/>
      <c r="E20" s="94"/>
      <c r="F20" s="94"/>
      <c r="G20" s="94"/>
      <c r="H20" s="94"/>
      <c r="I20" s="94"/>
      <c r="J20" s="41">
        <f>IF('Arbre combattant'!J32="","",'Arbre combattant'!J32)</f>
        <v>4</v>
      </c>
    </row>
    <row r="21" spans="1:10" s="43" customFormat="1" ht="30" hidden="1" customHeight="1" x14ac:dyDescent="0.25">
      <c r="A21" s="44" t="str">
        <f>IF('Arbre combattant'!A33="","",'Arbre combattant'!A33)</f>
        <v/>
      </c>
      <c r="B21" s="55" t="str">
        <f>IF('Arbre combattant'!B33="","",'Arbre combattant'!B33)</f>
        <v>Coupe jarret - Niveau 3</v>
      </c>
      <c r="C21" s="94" t="str">
        <f>IF('Arbre combattant'!C33="","",'Arbre combattant'!C33)</f>
        <v>10 seconde 3x par combat - Paralyse une jambe</v>
      </c>
      <c r="D21" s="94"/>
      <c r="E21" s="94"/>
      <c r="F21" s="94"/>
      <c r="G21" s="94"/>
      <c r="H21" s="94"/>
      <c r="I21" s="94"/>
      <c r="J21" s="41">
        <f>IF('Arbre combattant'!J33="","",'Arbre combattant'!J33)</f>
        <v>6</v>
      </c>
    </row>
    <row r="22" spans="1:10" s="43" customFormat="1" ht="30" hidden="1" customHeight="1" x14ac:dyDescent="0.25">
      <c r="A22" s="44" t="str">
        <f>IF('Arbre combattant'!A34="","",'Arbre combattant'!A34)</f>
        <v/>
      </c>
      <c r="B22" s="55" t="str">
        <f>IF('Arbre combattant'!B34="","",'Arbre combattant'!B34)</f>
        <v>Parade - Niveau 1</v>
      </c>
      <c r="C22" s="94" t="str">
        <f>IF('Arbre combattant'!C34="","",'Arbre combattant'!C34)</f>
        <v>1 parade par combat</v>
      </c>
      <c r="D22" s="94"/>
      <c r="E22" s="94"/>
      <c r="F22" s="94"/>
      <c r="G22" s="94"/>
      <c r="H22" s="94"/>
      <c r="I22" s="94"/>
      <c r="J22" s="41">
        <f>IF('Arbre combattant'!J34="","",'Arbre combattant'!J34)</f>
        <v>2</v>
      </c>
    </row>
    <row r="23" spans="1:10" s="43" customFormat="1" ht="30" hidden="1" customHeight="1" x14ac:dyDescent="0.25">
      <c r="A23" s="44" t="str">
        <f>IF('Arbre combattant'!A35="","",'Arbre combattant'!A35)</f>
        <v/>
      </c>
      <c r="B23" s="55" t="str">
        <f>IF('Arbre combattant'!B35="","",'Arbre combattant'!B35)</f>
        <v>Parade - Niveau 2</v>
      </c>
      <c r="C23" s="94" t="str">
        <f>IF('Arbre combattant'!C35="","",'Arbre combattant'!C35)</f>
        <v>2 parades par combat</v>
      </c>
      <c r="D23" s="94"/>
      <c r="E23" s="94"/>
      <c r="F23" s="94"/>
      <c r="G23" s="94"/>
      <c r="H23" s="94"/>
      <c r="I23" s="94"/>
      <c r="J23" s="41">
        <f>IF('Arbre combattant'!J35="","",'Arbre combattant'!J35)</f>
        <v>4</v>
      </c>
    </row>
    <row r="24" spans="1:10" s="43" customFormat="1" ht="30" hidden="1" customHeight="1" x14ac:dyDescent="0.25">
      <c r="A24" s="44" t="str">
        <f>IF('Arbre combattant'!A36="","",'Arbre combattant'!A36)</f>
        <v/>
      </c>
      <c r="B24" s="55" t="str">
        <f>IF('Arbre combattant'!B36="","",'Arbre combattant'!B36)</f>
        <v>Parade - Niveau 3</v>
      </c>
      <c r="C24" s="94" t="str">
        <f>IF('Arbre combattant'!C36="","",'Arbre combattant'!C36)</f>
        <v>3 parades par combat</v>
      </c>
      <c r="D24" s="94"/>
      <c r="E24" s="94"/>
      <c r="F24" s="94"/>
      <c r="G24" s="94"/>
      <c r="H24" s="94"/>
      <c r="I24" s="94"/>
      <c r="J24" s="41">
        <f>IF('Arbre combattant'!J36="","",'Arbre combattant'!J36)</f>
        <v>6</v>
      </c>
    </row>
    <row r="25" spans="1:10" s="43" customFormat="1" ht="30" hidden="1" customHeight="1" x14ac:dyDescent="0.25">
      <c r="A25" s="45" t="str">
        <f>IF('Arbre combattant'!A40="","",'Arbre combattant'!A40)</f>
        <v/>
      </c>
      <c r="B25" s="55" t="str">
        <f>IF('Arbre combattant'!B40="","",'Arbre combattant'!B40)</f>
        <v>Maniement d'arme de jet</v>
      </c>
      <c r="C25" s="94" t="str">
        <f>IF('Arbre combattant'!C40="","",'Arbre combattant'!C40)</f>
        <v>+1 au dégat avec les armes de jet (shuriken, dague de jet, hache de lancer,…)</v>
      </c>
      <c r="D25" s="94"/>
      <c r="E25" s="94"/>
      <c r="F25" s="94"/>
      <c r="G25" s="94"/>
      <c r="H25" s="94"/>
      <c r="I25" s="94"/>
      <c r="J25" s="41">
        <f>IF('Arbre combattant'!J40="","",'Arbre combattant'!J40)</f>
        <v>1</v>
      </c>
    </row>
    <row r="26" spans="1:10" s="43" customFormat="1" ht="30" hidden="1" customHeight="1" x14ac:dyDescent="0.25">
      <c r="A26" s="46" t="str">
        <f>IF('Arbre combattant'!A41="","",'Arbre combattant'!A41)</f>
        <v/>
      </c>
      <c r="B26" s="55" t="str">
        <f>IF('Arbre combattant'!B41="","",'Arbre combattant'!B41)</f>
        <v>Maniement d'arme de tir</v>
      </c>
      <c r="C26" s="94" t="str">
        <f>IF('Arbre combattant'!C41="","",'Arbre combattant'!C41)</f>
        <v>+1 au dégat avec un arc ou une arbalète</v>
      </c>
      <c r="D26" s="94"/>
      <c r="E26" s="94"/>
      <c r="F26" s="94"/>
      <c r="G26" s="94"/>
      <c r="H26" s="94"/>
      <c r="I26" s="94"/>
      <c r="J26" s="41">
        <f>IF('Arbre combattant'!J41="","",'Arbre combattant'!J41)</f>
        <v>1</v>
      </c>
    </row>
    <row r="27" spans="1:10" s="43" customFormat="1" ht="30" hidden="1" customHeight="1" x14ac:dyDescent="0.25">
      <c r="A27" s="46" t="str">
        <f>IF('Arbre combattant'!A42="","",'Arbre combattant'!A42)</f>
        <v/>
      </c>
      <c r="B27" s="55" t="str">
        <f>IF('Arbre combattant'!B42="","",'Arbre combattant'!B42)</f>
        <v>Tir paralysant - Niveau 1</v>
      </c>
      <c r="C27" s="94" t="str">
        <f>IF('Arbre combattant'!C42="","",'Arbre combattant'!C42)</f>
        <v>Paralyse la main "forte" 5 secondes 1 fois par combat</v>
      </c>
      <c r="D27" s="94"/>
      <c r="E27" s="94"/>
      <c r="F27" s="94"/>
      <c r="G27" s="94"/>
      <c r="H27" s="94"/>
      <c r="I27" s="94"/>
      <c r="J27" s="41">
        <f>IF('Arbre combattant'!J42="","",'Arbre combattant'!J42)</f>
        <v>2</v>
      </c>
    </row>
    <row r="28" spans="1:10" s="43" customFormat="1" ht="30" hidden="1" customHeight="1" x14ac:dyDescent="0.25">
      <c r="A28" s="46" t="str">
        <f>IF('Arbre combattant'!A43="","",'Arbre combattant'!A43)</f>
        <v/>
      </c>
      <c r="B28" s="55" t="str">
        <f>IF('Arbre combattant'!B43="","",'Arbre combattant'!B43)</f>
        <v>Tir paralysant - Niveau 2</v>
      </c>
      <c r="C28" s="94" t="str">
        <f>IF('Arbre combattant'!C43="","",'Arbre combattant'!C43)</f>
        <v>Paralyse la main "forte" 5 secondes 2 fois par combat</v>
      </c>
      <c r="D28" s="94"/>
      <c r="E28" s="94"/>
      <c r="F28" s="94"/>
      <c r="G28" s="94"/>
      <c r="H28" s="94"/>
      <c r="I28" s="94"/>
      <c r="J28" s="41">
        <f>IF('Arbre combattant'!J43="","",'Arbre combattant'!J43)</f>
        <v>4</v>
      </c>
    </row>
    <row r="29" spans="1:10" s="43" customFormat="1" ht="30" hidden="1" customHeight="1" x14ac:dyDescent="0.25">
      <c r="A29" s="46" t="str">
        <f>IF('Arbre combattant'!A44="","",'Arbre combattant'!A44)</f>
        <v/>
      </c>
      <c r="B29" s="55" t="str">
        <f>IF('Arbre combattant'!B44="","",'Arbre combattant'!B44)</f>
        <v>Tir paralysant - Niveau 3</v>
      </c>
      <c r="C29" s="94" t="str">
        <f>IF('Arbre combattant'!C44="","",'Arbre combattant'!C44)</f>
        <v>Paralyse la main "forte" 10 secondes 2 fois par combat</v>
      </c>
      <c r="D29" s="94"/>
      <c r="E29" s="94"/>
      <c r="F29" s="94"/>
      <c r="G29" s="94"/>
      <c r="H29" s="94"/>
      <c r="I29" s="94"/>
      <c r="J29" s="41">
        <f>IF('Arbre combattant'!J44="","",'Arbre combattant'!J44)</f>
        <v>6</v>
      </c>
    </row>
    <row r="30" spans="1:10" s="43" customFormat="1" ht="30" hidden="1" customHeight="1" x14ac:dyDescent="0.25">
      <c r="A30" s="46" t="str">
        <f>IF('Arbre combattant'!A45="","",'Arbre combattant'!A45)</f>
        <v/>
      </c>
      <c r="B30" s="55" t="str">
        <f>IF('Arbre combattant'!B45="","",'Arbre combattant'!B45)</f>
        <v>Fléchette soignante - Niveau 1</v>
      </c>
      <c r="C30" s="94" t="str">
        <f>IF('Arbre combattant'!C45="","",'Arbre combattant'!C45)</f>
        <v>Permet de lancer des fléchettes soignantes niveau 1 et d'avoir la recette pour les fabriquer</v>
      </c>
      <c r="D30" s="94"/>
      <c r="E30" s="94"/>
      <c r="F30" s="94"/>
      <c r="G30" s="94"/>
      <c r="H30" s="94"/>
      <c r="I30" s="94"/>
      <c r="J30" s="41">
        <f>IF('Arbre combattant'!J45="","",'Arbre combattant'!J45)</f>
        <v>2</v>
      </c>
    </row>
    <row r="31" spans="1:10" s="43" customFormat="1" ht="30" hidden="1" customHeight="1" x14ac:dyDescent="0.25">
      <c r="A31" s="46" t="str">
        <f>IF('Arbre combattant'!A46="","",'Arbre combattant'!A46)</f>
        <v/>
      </c>
      <c r="B31" s="55" t="str">
        <f>IF('Arbre combattant'!B46="","",'Arbre combattant'!B46)</f>
        <v>Fléchette soignante - Niveau 2</v>
      </c>
      <c r="C31" s="94" t="str">
        <f>IF('Arbre combattant'!C46="","",'Arbre combattant'!C46)</f>
        <v>Permet de lancer des fléchettes soignantes niveau 2 et d'avoir la recette pour les fabriquer</v>
      </c>
      <c r="D31" s="94"/>
      <c r="E31" s="94"/>
      <c r="F31" s="94"/>
      <c r="G31" s="94"/>
      <c r="H31" s="94"/>
      <c r="I31" s="94"/>
      <c r="J31" s="41">
        <f>IF('Arbre combattant'!J46="","",'Arbre combattant'!J46)</f>
        <v>4</v>
      </c>
    </row>
    <row r="32" spans="1:10" s="43" customFormat="1" ht="30" hidden="1" customHeight="1" x14ac:dyDescent="0.25">
      <c r="A32" s="46" t="str">
        <f>IF('Arbre combattant'!A47="","",'Arbre combattant'!A47)</f>
        <v/>
      </c>
      <c r="B32" s="55" t="str">
        <f>IF('Arbre combattant'!B47="","",'Arbre combattant'!B47)</f>
        <v>Fléchette soignante - Niveau 3</v>
      </c>
      <c r="C32" s="94" t="str">
        <f>IF('Arbre combattant'!C47="","",'Arbre combattant'!C47)</f>
        <v>Permet de lancer des fléchettes soignantes niveau 3 et d'avoir la recette pour les fabriquer</v>
      </c>
      <c r="D32" s="94"/>
      <c r="E32" s="94"/>
      <c r="F32" s="94"/>
      <c r="G32" s="94"/>
      <c r="H32" s="94"/>
      <c r="I32" s="94"/>
      <c r="J32" s="41">
        <f>IF('Arbre combattant'!J47="","",'Arbre combattant'!J47)</f>
        <v>6</v>
      </c>
    </row>
    <row r="33" spans="1:10" s="43" customFormat="1" ht="30" hidden="1" customHeight="1" x14ac:dyDescent="0.25">
      <c r="A33" s="46" t="str">
        <f>IF('Arbre combattant'!A48="","",'Arbre combattant'!A48)</f>
        <v/>
      </c>
      <c r="B33" s="55" t="str">
        <f>IF('Arbre combattant'!B48="","",'Arbre combattant'!B48)</f>
        <v>Tir aveuglant - Niveau 1</v>
      </c>
      <c r="C33" s="94" t="str">
        <f>IF('Arbre combattant'!C48="","",'Arbre combattant'!C48)</f>
        <v>Permet de lancer des fléchettes aveuglantes 1x par combat et d'avoir la recette pour les fabriquer</v>
      </c>
      <c r="D33" s="94"/>
      <c r="E33" s="94"/>
      <c r="F33" s="94"/>
      <c r="G33" s="94"/>
      <c r="H33" s="94"/>
      <c r="I33" s="94"/>
      <c r="J33" s="41">
        <f>IF('Arbre combattant'!J48="","",'Arbre combattant'!J48)</f>
        <v>2</v>
      </c>
    </row>
    <row r="34" spans="1:10" s="43" customFormat="1" ht="30" hidden="1" customHeight="1" x14ac:dyDescent="0.25">
      <c r="A34" s="46" t="str">
        <f>IF('Arbre combattant'!A49="","",'Arbre combattant'!A49)</f>
        <v/>
      </c>
      <c r="B34" s="55" t="str">
        <f>IF('Arbre combattant'!B49="","",'Arbre combattant'!B49)</f>
        <v>Tir aveuglant - Niveau 2</v>
      </c>
      <c r="C34" s="94" t="str">
        <f>IF('Arbre combattant'!C49="","",'Arbre combattant'!C49)</f>
        <v>Permet de lancer des fléchettes aveuglantes 2x par combat et d'avoir la recette pour les fabriquer</v>
      </c>
      <c r="D34" s="94"/>
      <c r="E34" s="94"/>
      <c r="F34" s="94"/>
      <c r="G34" s="94"/>
      <c r="H34" s="94"/>
      <c r="I34" s="94"/>
      <c r="J34" s="41">
        <f>IF('Arbre combattant'!J49="","",'Arbre combattant'!J49)</f>
        <v>4</v>
      </c>
    </row>
    <row r="35" spans="1:10" s="43" customFormat="1" ht="30" hidden="1" customHeight="1" x14ac:dyDescent="0.25">
      <c r="A35" s="46" t="str">
        <f>IF('Arbre combattant'!A50="","",'Arbre combattant'!A50)</f>
        <v/>
      </c>
      <c r="B35" s="55" t="str">
        <f>IF('Arbre combattant'!B50="","",'Arbre combattant'!B50)</f>
        <v>Tir aveuglant - Niveau 3</v>
      </c>
      <c r="C35" s="94" t="str">
        <f>IF('Arbre combattant'!C50="","",'Arbre combattant'!C50)</f>
        <v>Permet de lancer des fléchettes aveuglantes 3x par combat et d'avoir la recette pour les fabriquer</v>
      </c>
      <c r="D35" s="94"/>
      <c r="E35" s="94"/>
      <c r="F35" s="94"/>
      <c r="G35" s="94"/>
      <c r="H35" s="94"/>
      <c r="I35" s="94"/>
      <c r="J35" s="41">
        <f>IF('Arbre combattant'!J50="","",'Arbre combattant'!J50)</f>
        <v>6</v>
      </c>
    </row>
    <row r="36" spans="1:10" s="43" customFormat="1" ht="30" hidden="1" customHeight="1" x14ac:dyDescent="0.25">
      <c r="A36" s="45" t="str">
        <f>IF('Arbre combattant'!A51="","",'Arbre combattant'!A51)</f>
        <v/>
      </c>
      <c r="B36" s="55" t="str">
        <f>IF('Arbre combattant'!B51="","",'Arbre combattant'!B51)</f>
        <v>Tir enlaçant - Niveau 1</v>
      </c>
      <c r="C36" s="94" t="str">
        <f>IF('Arbre combattant'!C51="","",'Arbre combattant'!C51)</f>
        <v>Permet de lancer des fléchettes enlaçantes 1x par combat et d'avoir la recette pour les fabriquer</v>
      </c>
      <c r="D36" s="94"/>
      <c r="E36" s="94"/>
      <c r="F36" s="94"/>
      <c r="G36" s="94"/>
      <c r="H36" s="94"/>
      <c r="I36" s="94"/>
      <c r="J36" s="41">
        <f>IF('Arbre combattant'!J51="","",'Arbre combattant'!J51)</f>
        <v>2</v>
      </c>
    </row>
    <row r="37" spans="1:10" s="43" customFormat="1" ht="30" hidden="1" customHeight="1" x14ac:dyDescent="0.25">
      <c r="A37" s="45" t="str">
        <f>IF('Arbre combattant'!A52="","",'Arbre combattant'!A52)</f>
        <v/>
      </c>
      <c r="B37" s="55" t="str">
        <f>IF('Arbre combattant'!B52="","",'Arbre combattant'!B52)</f>
        <v>Tir enlaçant - Niveau 2</v>
      </c>
      <c r="C37" s="94" t="str">
        <f>IF('Arbre combattant'!C52="","",'Arbre combattant'!C52)</f>
        <v>Permet de lancer des fléchettes enlaçantes 2x par combat et d'avoir la recette pour les  fabriquer</v>
      </c>
      <c r="D37" s="94"/>
      <c r="E37" s="94"/>
      <c r="F37" s="94"/>
      <c r="G37" s="94"/>
      <c r="H37" s="94"/>
      <c r="I37" s="94"/>
      <c r="J37" s="41">
        <f>IF('Arbre combattant'!J52="","",'Arbre combattant'!J52)</f>
        <v>4</v>
      </c>
    </row>
    <row r="38" spans="1:10" s="43" customFormat="1" ht="30" hidden="1" customHeight="1" x14ac:dyDescent="0.25">
      <c r="A38" s="45" t="str">
        <f>IF('Arbre combattant'!A53="","",'Arbre combattant'!A53)</f>
        <v/>
      </c>
      <c r="B38" s="55" t="str">
        <f>IF('Arbre combattant'!B53="","",'Arbre combattant'!B53)</f>
        <v>Tir enlaçant - Niveau 3</v>
      </c>
      <c r="C38" s="94" t="str">
        <f>IF('Arbre combattant'!C53="","",'Arbre combattant'!C53)</f>
        <v>Permet de lancer des fléchettes enlaçantes 3x par combat et d'avoir la recette pour les fabriquer</v>
      </c>
      <c r="D38" s="94"/>
      <c r="E38" s="94"/>
      <c r="F38" s="94"/>
      <c r="G38" s="94"/>
      <c r="H38" s="94"/>
      <c r="I38" s="94"/>
      <c r="J38" s="41">
        <f>IF('Arbre combattant'!J53="","",'Arbre combattant'!J53)</f>
        <v>6</v>
      </c>
    </row>
    <row r="39" spans="1:10" s="43" customFormat="1" ht="30" hidden="1" customHeight="1" x14ac:dyDescent="0.25">
      <c r="A39" s="46" t="str">
        <f>IF('Arbre combattant'!A57="","",'Arbre combattant'!A57)</f>
        <v/>
      </c>
      <c r="B39" s="55" t="str">
        <f>IF('Arbre combattant'!B57="","",'Arbre combattant'!B57)</f>
        <v>Maniement d'arme à feu</v>
      </c>
      <c r="C39" s="94" t="str">
        <f>IF('Arbre combattant'!C57="","",'Arbre combattant'!C57)</f>
        <v>+1 au dégat avec les armes à feu (pistolet, revolver, fusils, …)</v>
      </c>
      <c r="D39" s="94"/>
      <c r="E39" s="94"/>
      <c r="F39" s="94"/>
      <c r="G39" s="94"/>
      <c r="H39" s="94"/>
      <c r="I39" s="94"/>
      <c r="J39" s="41">
        <f>IF('Arbre combattant'!J57="","",'Arbre combattant'!J57)</f>
        <v>1</v>
      </c>
    </row>
    <row r="40" spans="1:10" s="43" customFormat="1" ht="30" hidden="1" customHeight="1" x14ac:dyDescent="0.25">
      <c r="A40" s="46" t="str">
        <f>IF('Arbre combattant'!A58="","",'Arbre combattant'!A58)</f>
        <v/>
      </c>
      <c r="B40" s="55" t="str">
        <f>IF('Arbre combattant'!B58="","",'Arbre combattant'!B58)</f>
        <v>Artificier</v>
      </c>
      <c r="C40" s="94" t="str">
        <f>IF('Arbre combattant'!C58="","",'Arbre combattant'!C58)</f>
        <v>+1 au dégat avec les grenades ou canon (munitions à crafter)</v>
      </c>
      <c r="D40" s="94"/>
      <c r="E40" s="94"/>
      <c r="F40" s="94"/>
      <c r="G40" s="94"/>
      <c r="H40" s="94"/>
      <c r="I40" s="94"/>
      <c r="J40" s="41">
        <f>IF('Arbre combattant'!J58="","",'Arbre combattant'!J58)</f>
        <v>1</v>
      </c>
    </row>
    <row r="41" spans="1:10" s="43" customFormat="1" ht="30" hidden="1" customHeight="1" x14ac:dyDescent="0.25">
      <c r="A41" s="46" t="str">
        <f>IF('Arbre combattant'!A59="","",'Arbre combattant'!A59)</f>
        <v/>
      </c>
      <c r="B41" s="55" t="str">
        <f>IF('Arbre combattant'!B59="","",'Arbre combattant'!B59)</f>
        <v>Balle de recul - Niveau 1</v>
      </c>
      <c r="C41" s="94" t="str">
        <f>IF('Arbre combattant'!C59="","",'Arbre combattant'!C59)</f>
        <v>Fait reculer l'adversaire de 5m - 1x par combat (Annonce : Recule 5m)</v>
      </c>
      <c r="D41" s="94"/>
      <c r="E41" s="94"/>
      <c r="F41" s="94"/>
      <c r="G41" s="94"/>
      <c r="H41" s="94"/>
      <c r="I41" s="94"/>
      <c r="J41" s="41">
        <f>IF('Arbre combattant'!J59="","",'Arbre combattant'!J59)</f>
        <v>2</v>
      </c>
    </row>
    <row r="42" spans="1:10" s="43" customFormat="1" ht="30" hidden="1" customHeight="1" x14ac:dyDescent="0.25">
      <c r="A42" s="46" t="str">
        <f>IF('Arbre combattant'!A60="","",'Arbre combattant'!A60)</f>
        <v/>
      </c>
      <c r="B42" s="55" t="str">
        <f>IF('Arbre combattant'!B60="","",'Arbre combattant'!B60)</f>
        <v>Balle de recul - Niveau 2</v>
      </c>
      <c r="C42" s="94" t="str">
        <f>IF('Arbre combattant'!C60="","",'Arbre combattant'!C60)</f>
        <v>Fait reculer l'adversaire de 5m - 2x par combat (Annonce : Recule 5m)</v>
      </c>
      <c r="D42" s="94"/>
      <c r="E42" s="94"/>
      <c r="F42" s="94"/>
      <c r="G42" s="94"/>
      <c r="H42" s="94"/>
      <c r="I42" s="94"/>
      <c r="J42" s="41">
        <f>IF('Arbre combattant'!J60="","",'Arbre combattant'!J60)</f>
        <v>4</v>
      </c>
    </row>
    <row r="43" spans="1:10" s="43" customFormat="1" ht="30" hidden="1" customHeight="1" x14ac:dyDescent="0.25">
      <c r="A43" s="46" t="str">
        <f>IF('Arbre combattant'!A61="","",'Arbre combattant'!A61)</f>
        <v/>
      </c>
      <c r="B43" s="55" t="str">
        <f>IF('Arbre combattant'!B61="","",'Arbre combattant'!B61)</f>
        <v>Balle de recul - Niveau 3</v>
      </c>
      <c r="C43" s="94" t="str">
        <f>IF('Arbre combattant'!C61="","",'Arbre combattant'!C61)</f>
        <v>Fait reculer l'adversaire de 5m - 3x par combat (Annonce : Recule 5m)</v>
      </c>
      <c r="D43" s="94"/>
      <c r="E43" s="94"/>
      <c r="F43" s="94"/>
      <c r="G43" s="94"/>
      <c r="H43" s="94"/>
      <c r="I43" s="94"/>
      <c r="J43" s="41">
        <f>IF('Arbre combattant'!J61="","",'Arbre combattant'!J61)</f>
        <v>6</v>
      </c>
    </row>
    <row r="44" spans="1:10" s="43" customFormat="1" ht="30" hidden="1" customHeight="1" x14ac:dyDescent="0.25">
      <c r="A44" s="46" t="str">
        <f>IF('Arbre combattant'!A62="","",'Arbre combattant'!A62)</f>
        <v/>
      </c>
      <c r="B44" s="55" t="str">
        <f>IF('Arbre combattant'!B62="","",'Arbre combattant'!B62)</f>
        <v>Tir de seringues - Niveau 1</v>
      </c>
      <c r="C44" s="94" t="str">
        <f>IF('Arbre combattant'!C62="","",'Arbre combattant'!C62)</f>
        <v>Permet de tirer des seringues (nocives ou bénéfique) 1x par jour : O / O / O</v>
      </c>
      <c r="D44" s="94"/>
      <c r="E44" s="94"/>
      <c r="F44" s="94"/>
      <c r="G44" s="94"/>
      <c r="H44" s="94"/>
      <c r="I44" s="94"/>
      <c r="J44" s="41">
        <f>IF('Arbre combattant'!J62="","",'Arbre combattant'!J62)</f>
        <v>2</v>
      </c>
    </row>
    <row r="45" spans="1:10" s="43" customFormat="1" ht="30" hidden="1" customHeight="1" x14ac:dyDescent="0.25">
      <c r="A45" s="46" t="str">
        <f>IF('Arbre combattant'!A63="","",'Arbre combattant'!A63)</f>
        <v/>
      </c>
      <c r="B45" s="55" t="str">
        <f>IF('Arbre combattant'!B63="","",'Arbre combattant'!B63)</f>
        <v>Tir de seringues - Niveau 2</v>
      </c>
      <c r="C45" s="94" t="str">
        <f>IF('Arbre combattant'!C63="","",'Arbre combattant'!C63)</f>
        <v>Permet de tirer des seringues (nocives ou bénéfique) 2x par jour OO/OO/OO</v>
      </c>
      <c r="D45" s="94"/>
      <c r="E45" s="94"/>
      <c r="F45" s="94"/>
      <c r="G45" s="94"/>
      <c r="H45" s="94"/>
      <c r="I45" s="94"/>
      <c r="J45" s="41">
        <f>IF('Arbre combattant'!J63="","",'Arbre combattant'!J63)</f>
        <v>4</v>
      </c>
    </row>
    <row r="46" spans="1:10" s="43" customFormat="1" ht="30" hidden="1" customHeight="1" x14ac:dyDescent="0.25">
      <c r="A46" s="46" t="str">
        <f>IF('Arbre combattant'!A64="","",'Arbre combattant'!A64)</f>
        <v/>
      </c>
      <c r="B46" s="55" t="str">
        <f>IF('Arbre combattant'!B64="","",'Arbre combattant'!B64)</f>
        <v>Tir de seringues - Niveau 3</v>
      </c>
      <c r="C46" s="94" t="str">
        <f>IF('Arbre combattant'!C64="","",'Arbre combattant'!C64)</f>
        <v>Permet de tirer des seringues (nocives ou bénéfique) 3x par jour OOO/OOO/OOO</v>
      </c>
      <c r="D46" s="94"/>
      <c r="E46" s="94"/>
      <c r="F46" s="94"/>
      <c r="G46" s="94"/>
      <c r="H46" s="94"/>
      <c r="I46" s="94"/>
      <c r="J46" s="41">
        <f>IF('Arbre combattant'!J64="","",'Arbre combattant'!J64)</f>
        <v>6</v>
      </c>
    </row>
    <row r="47" spans="1:10" s="43" customFormat="1" ht="30" hidden="1" customHeight="1" x14ac:dyDescent="0.25">
      <c r="A47" s="46" t="str">
        <f>IF('Arbre combattant'!A65="","",'Arbre combattant'!A65)</f>
        <v/>
      </c>
      <c r="B47" s="55" t="str">
        <f>IF('Arbre combattant'!B65="","",'Arbre combattant'!B65)</f>
        <v>Tir destructeur - Niveau 1</v>
      </c>
      <c r="C47" s="94" t="str">
        <f>IF('Arbre combattant'!C65="","",'Arbre combattant'!C65)</f>
        <v>Permet d'endommager une armure ou un bouclier suivant l'impact et la qualité de l'armure/bouclier - 1x par jour   O / O / O</v>
      </c>
      <c r="D47" s="94"/>
      <c r="E47" s="94"/>
      <c r="F47" s="94"/>
      <c r="G47" s="94"/>
      <c r="H47" s="94"/>
      <c r="I47" s="94"/>
      <c r="J47" s="41">
        <f>IF('Arbre combattant'!J65="","",'Arbre combattant'!J65)</f>
        <v>2</v>
      </c>
    </row>
    <row r="48" spans="1:10" s="43" customFormat="1" ht="30" hidden="1" customHeight="1" x14ac:dyDescent="0.25">
      <c r="A48" s="46" t="str">
        <f>IF('Arbre combattant'!A66="","",'Arbre combattant'!A66)</f>
        <v/>
      </c>
      <c r="B48" s="55" t="str">
        <f>IF('Arbre combattant'!B66="","",'Arbre combattant'!B66)</f>
        <v>Tir destructeur - Niveau 2</v>
      </c>
      <c r="C48" s="94" t="str">
        <f>IF('Arbre combattant'!C66="","",'Arbre combattant'!C66)</f>
        <v>Permet d'endommager une armure ou un bouclier suivant l'impact et la qualité de l'armure/bouclier - 2x par jour  OO/OO/OO</v>
      </c>
      <c r="D48" s="94"/>
      <c r="E48" s="94"/>
      <c r="F48" s="94"/>
      <c r="G48" s="94"/>
      <c r="H48" s="94"/>
      <c r="I48" s="94"/>
      <c r="J48" s="41">
        <f>IF('Arbre combattant'!J66="","",'Arbre combattant'!J66)</f>
        <v>4</v>
      </c>
    </row>
    <row r="49" spans="1:10" s="43" customFormat="1" ht="30" hidden="1" customHeight="1" x14ac:dyDescent="0.25">
      <c r="A49" s="46" t="str">
        <f>IF('Arbre combattant'!A67="","",'Arbre combattant'!A67)</f>
        <v/>
      </c>
      <c r="B49" s="55" t="str">
        <f>IF('Arbre combattant'!B67="","",'Arbre combattant'!B67)</f>
        <v>Tir destructeur - Niveau 3</v>
      </c>
      <c r="C49" s="94" t="str">
        <f>IF('Arbre combattant'!C67="","",'Arbre combattant'!C67)</f>
        <v>Permet d'endommager une armure ou un bouclier suivant l'impact et la qualité de l'armure/bouclier - 4x par jour  OOOO/OOOO/OOOO</v>
      </c>
      <c r="D49" s="94"/>
      <c r="E49" s="94"/>
      <c r="F49" s="94"/>
      <c r="G49" s="94"/>
      <c r="H49" s="94"/>
      <c r="I49" s="94"/>
      <c r="J49" s="41">
        <f>IF('Arbre combattant'!J67="","",'Arbre combattant'!J67)</f>
        <v>6</v>
      </c>
    </row>
    <row r="50" spans="1:10" s="43" customFormat="1" ht="30" hidden="1" customHeight="1" x14ac:dyDescent="0.25">
      <c r="A50" s="46" t="str">
        <f>IF('Arbre combattant'!A68="","",'Arbre combattant'!A68)</f>
        <v/>
      </c>
      <c r="B50" s="55" t="str">
        <f>IF('Arbre combattant'!B68="","",'Arbre combattant'!B68)</f>
        <v>Tir soignant - Niveau 1</v>
      </c>
      <c r="C50" s="94" t="str">
        <f>IF('Arbre combattant'!C68="","",'Arbre combattant'!C68)</f>
        <v>Permet de tirer et créer des balles soignante de Niveau 1</v>
      </c>
      <c r="D50" s="94"/>
      <c r="E50" s="94"/>
      <c r="F50" s="94"/>
      <c r="G50" s="94"/>
      <c r="H50" s="94"/>
      <c r="I50" s="94"/>
      <c r="J50" s="41">
        <f>IF('Arbre combattant'!J68="","",'Arbre combattant'!J68)</f>
        <v>2</v>
      </c>
    </row>
    <row r="51" spans="1:10" s="43" customFormat="1" ht="30" hidden="1" customHeight="1" x14ac:dyDescent="0.25">
      <c r="A51" s="46" t="str">
        <f>IF('Arbre combattant'!A69="","",'Arbre combattant'!A69)</f>
        <v/>
      </c>
      <c r="B51" s="55" t="str">
        <f>IF('Arbre combattant'!B69="","",'Arbre combattant'!B69)</f>
        <v>Tir soignant - Niveau 2</v>
      </c>
      <c r="C51" s="94" t="str">
        <f>IF('Arbre combattant'!C69="","",'Arbre combattant'!C69)</f>
        <v>Permet de tirer et créer des balles soignante de Niveau 2</v>
      </c>
      <c r="D51" s="94"/>
      <c r="E51" s="94"/>
      <c r="F51" s="94"/>
      <c r="G51" s="94"/>
      <c r="H51" s="94"/>
      <c r="I51" s="94"/>
      <c r="J51" s="41">
        <f>IF('Arbre combattant'!J69="","",'Arbre combattant'!J69)</f>
        <v>4</v>
      </c>
    </row>
    <row r="52" spans="1:10" s="43" customFormat="1" ht="30" hidden="1" customHeight="1" x14ac:dyDescent="0.25">
      <c r="A52" s="46" t="str">
        <f>IF('Arbre combattant'!A70="","",'Arbre combattant'!A70)</f>
        <v/>
      </c>
      <c r="B52" s="55" t="str">
        <f>IF('Arbre combattant'!B70="","",'Arbre combattant'!B70)</f>
        <v>Tir soignant - Niveau 3</v>
      </c>
      <c r="C52" s="94" t="str">
        <f>IF('Arbre combattant'!C70="","",'Arbre combattant'!C70)</f>
        <v>Permet de tirer et créer des balles soignante de Niveau 3</v>
      </c>
      <c r="D52" s="94"/>
      <c r="E52" s="94"/>
      <c r="F52" s="94"/>
      <c r="G52" s="94"/>
      <c r="H52" s="94"/>
      <c r="I52" s="94"/>
      <c r="J52" s="41">
        <f>IF('Arbre combattant'!J70="","",'Arbre combattant'!J70)</f>
        <v>6</v>
      </c>
    </row>
    <row r="53" spans="1:10" s="43" customFormat="1" ht="30" hidden="1" customHeight="1" x14ac:dyDescent="0.25">
      <c r="A53" s="45" t="str">
        <f>IF('Arbre combattant'!A71="","",'Arbre combattant'!A71)</f>
        <v/>
      </c>
      <c r="B53" s="55" t="str">
        <f>IF('Arbre combattant'!B71="","",'Arbre combattant'!B71)</f>
        <v>Utilisation de canons - Niveau 1</v>
      </c>
      <c r="C53" s="94" t="str">
        <f>IF('Arbre combattant'!C71="","",'Arbre combattant'!C71)</f>
        <v>Permet d'utiliser une arme à poudre redoutable et de faire des dégats de zone (3m de diamètre) - besoin de 4 personnes + l'artifucier)</v>
      </c>
      <c r="D53" s="94"/>
      <c r="E53" s="94"/>
      <c r="F53" s="94"/>
      <c r="G53" s="94"/>
      <c r="H53" s="94"/>
      <c r="I53" s="94"/>
      <c r="J53" s="41">
        <f>IF('Arbre combattant'!J71="","",'Arbre combattant'!J71)</f>
        <v>2</v>
      </c>
    </row>
    <row r="54" spans="1:10" s="43" customFormat="1" ht="30" hidden="1" customHeight="1" x14ac:dyDescent="0.25">
      <c r="A54" s="45" t="str">
        <f>IF('Arbre combattant'!A72="","",'Arbre combattant'!A72)</f>
        <v/>
      </c>
      <c r="B54" s="55" t="str">
        <f>IF('Arbre combattant'!B72="","",'Arbre combattant'!B72)</f>
        <v>Utilisation de canons - Niveau 2</v>
      </c>
      <c r="C54" s="94" t="str">
        <f>IF('Arbre combattant'!C72="","",'Arbre combattant'!C72)</f>
        <v>Permet d'utiliser une arme à poudre redoutable et de faire des dégats de zone (3m de diamètre) - besoin de 3 personnes + l'artifucier)</v>
      </c>
      <c r="D54" s="94"/>
      <c r="E54" s="94"/>
      <c r="F54" s="94"/>
      <c r="G54" s="94"/>
      <c r="H54" s="94"/>
      <c r="I54" s="94"/>
      <c r="J54" s="41">
        <f>IF('Arbre combattant'!J72="","",'Arbre combattant'!J72)</f>
        <v>4</v>
      </c>
    </row>
    <row r="55" spans="1:10" s="43" customFormat="1" ht="30" hidden="1" customHeight="1" x14ac:dyDescent="0.25">
      <c r="A55" s="45" t="str">
        <f>IF('Arbre combattant'!A73="","",'Arbre combattant'!A73)</f>
        <v/>
      </c>
      <c r="B55" s="55" t="str">
        <f>IF('Arbre combattant'!B73="","",'Arbre combattant'!B73)</f>
        <v>Utilisation de canons - Niveau 3</v>
      </c>
      <c r="C55" s="94" t="str">
        <f>IF('Arbre combattant'!C73="","",'Arbre combattant'!C73)</f>
        <v>Permet d'utiliser une arme à poudre redoutable et de faire des dégats de zone (3m de diamètre) - besoin de 2 personnes + l'artifucier)</v>
      </c>
      <c r="D55" s="94"/>
      <c r="E55" s="94"/>
      <c r="F55" s="94"/>
      <c r="G55" s="94"/>
      <c r="H55" s="94"/>
      <c r="I55" s="94"/>
      <c r="J55" s="41">
        <f>IF('Arbre combattant'!J73="","",'Arbre combattant'!J73)</f>
        <v>6</v>
      </c>
    </row>
    <row r="56" spans="1:10" s="43" customFormat="1" ht="30" hidden="1" customHeight="1" x14ac:dyDescent="0.25">
      <c r="A56" s="45" t="str">
        <f>IF('Arbre combattant'!A74="","",'Arbre combattant'!A74)</f>
        <v/>
      </c>
      <c r="B56" s="55" t="str">
        <f>IF('Arbre combattant'!B74="","",'Arbre combattant'!B74)</f>
        <v>Lancer de grenades - Niveau 1</v>
      </c>
      <c r="C56" s="94" t="str">
        <f>IF('Arbre combattant'!C74="","",'Arbre combattant'!C74)</f>
        <v>Permet de lancer des grenades - 1 dégat aux 3 personnes les plus proches de l'impact</v>
      </c>
      <c r="D56" s="94"/>
      <c r="E56" s="94"/>
      <c r="F56" s="94"/>
      <c r="G56" s="94"/>
      <c r="H56" s="94"/>
      <c r="I56" s="94"/>
      <c r="J56" s="41">
        <f>IF('Arbre combattant'!J74="","",'Arbre combattant'!J74)</f>
        <v>2</v>
      </c>
    </row>
    <row r="57" spans="1:10" s="43" customFormat="1" ht="30" hidden="1" customHeight="1" x14ac:dyDescent="0.25">
      <c r="A57" s="45" t="str">
        <f>IF('Arbre combattant'!A75="","",'Arbre combattant'!A75)</f>
        <v/>
      </c>
      <c r="B57" s="55" t="str">
        <f>IF('Arbre combattant'!B75="","",'Arbre combattant'!B75)</f>
        <v>Lancer de grenades - Niveau 2</v>
      </c>
      <c r="C57" s="94" t="str">
        <f>IF('Arbre combattant'!C75="","",'Arbre combattant'!C75)</f>
        <v>Permet de lancer des grenades - 2 dégats aux 3 personnes les plus proches de l'impact</v>
      </c>
      <c r="D57" s="94"/>
      <c r="E57" s="94"/>
      <c r="F57" s="94"/>
      <c r="G57" s="94"/>
      <c r="H57" s="94"/>
      <c r="I57" s="94"/>
      <c r="J57" s="41">
        <f>IF('Arbre combattant'!J75="","",'Arbre combattant'!J75)</f>
        <v>4</v>
      </c>
    </row>
    <row r="58" spans="1:10" s="43" customFormat="1" ht="30" hidden="1" customHeight="1" x14ac:dyDescent="0.25">
      <c r="A58" s="45" t="str">
        <f>IF('Arbre combattant'!A76="","",'Arbre combattant'!A76)</f>
        <v/>
      </c>
      <c r="B58" s="55" t="str">
        <f>IF('Arbre combattant'!B76="","",'Arbre combattant'!B76)</f>
        <v>Lancer de grenades - Niveau 3</v>
      </c>
      <c r="C58" s="94" t="str">
        <f>IF('Arbre combattant'!C76="","",'Arbre combattant'!C76)</f>
        <v>Permet de lancer des grenades - 3 dégats aux 4 personnes les plus proches de l'impact</v>
      </c>
      <c r="D58" s="94"/>
      <c r="E58" s="94"/>
      <c r="F58" s="94"/>
      <c r="G58" s="94"/>
      <c r="H58" s="94"/>
      <c r="I58" s="94"/>
      <c r="J58" s="41">
        <f>IF('Arbre combattant'!J76="","",'Arbre combattant'!J76)</f>
        <v>6</v>
      </c>
    </row>
    <row r="59" spans="1:10" s="43" customFormat="1" ht="30" hidden="1" customHeight="1" x14ac:dyDescent="0.25">
      <c r="A59" s="45" t="str">
        <f>IF('Arbre combattant'!A80="","",'Arbre combattant'!A80)</f>
        <v/>
      </c>
      <c r="B59" s="55" t="str">
        <f>IF('Arbre combattant'!B80="","",'Arbre combattant'!B80)</f>
        <v>Port de bouclier - Niveau 1</v>
      </c>
      <c r="C59" s="94" t="str">
        <f>IF('Arbre combattant'!C80="","",'Arbre combattant'!C80)</f>
        <v>Permet de porter une targe/écu max 45cm</v>
      </c>
      <c r="D59" s="94"/>
      <c r="E59" s="94"/>
      <c r="F59" s="94"/>
      <c r="G59" s="94"/>
      <c r="H59" s="94"/>
      <c r="I59" s="94"/>
      <c r="J59" s="41">
        <f>IF('Arbre combattant'!J80="","",'Arbre combattant'!J80)</f>
        <v>2</v>
      </c>
    </row>
    <row r="60" spans="1:10" s="43" customFormat="1" ht="30" hidden="1" customHeight="1" x14ac:dyDescent="0.25">
      <c r="A60" s="45" t="str">
        <f>IF('Arbre combattant'!A81="","",'Arbre combattant'!A81)</f>
        <v/>
      </c>
      <c r="B60" s="55" t="str">
        <f>IF('Arbre combattant'!B81="","",'Arbre combattant'!B81)</f>
        <v>Port de bouclier - Niveau 2</v>
      </c>
      <c r="C60" s="94" t="str">
        <f>IF('Arbre combattant'!C81="","",'Arbre combattant'!C81)</f>
        <v>Permet de porter un bouclier +/- 60cm</v>
      </c>
      <c r="D60" s="94"/>
      <c r="E60" s="94"/>
      <c r="F60" s="94"/>
      <c r="G60" s="94"/>
      <c r="H60" s="94"/>
      <c r="I60" s="94"/>
      <c r="J60" s="41">
        <f>IF('Arbre combattant'!J81="","",'Arbre combattant'!J81)</f>
        <v>4</v>
      </c>
    </row>
    <row r="61" spans="1:10" s="43" customFormat="1" ht="30" hidden="1" customHeight="1" x14ac:dyDescent="0.25">
      <c r="A61" s="45" t="str">
        <f>IF('Arbre combattant'!A82="","",'Arbre combattant'!A82)</f>
        <v/>
      </c>
      <c r="B61" s="55" t="str">
        <f>IF('Arbre combattant'!B82="","",'Arbre combattant'!B82)</f>
        <v>Port de bouclier - Niveau 3</v>
      </c>
      <c r="C61" s="94" t="str">
        <f>IF('Arbre combattant'!C82="","",'Arbre combattant'!C82)</f>
        <v>Permet de porter un pavois +/- 80cm</v>
      </c>
      <c r="D61" s="94"/>
      <c r="E61" s="94"/>
      <c r="F61" s="94"/>
      <c r="G61" s="94"/>
      <c r="H61" s="94"/>
      <c r="I61" s="94"/>
      <c r="J61" s="41">
        <f>IF('Arbre combattant'!J82="","",'Arbre combattant'!J82)</f>
        <v>6</v>
      </c>
    </row>
    <row r="62" spans="1:10" s="43" customFormat="1" ht="30" hidden="1" customHeight="1" x14ac:dyDescent="0.25">
      <c r="A62" s="45" t="str">
        <f>IF('Arbre combattant'!A83="","",'Arbre combattant'!A83)</f>
        <v/>
      </c>
      <c r="B62" s="55" t="str">
        <f>IF('Arbre combattant'!B83="","",'Arbre combattant'!B83)</f>
        <v>Port de bouclier - Niveau 4</v>
      </c>
      <c r="C62" s="94" t="str">
        <f>IF('Arbre combattant'!C83="","",'Arbre combattant'!C83)</f>
        <v>Permet de porter une porte +/- 100cm</v>
      </c>
      <c r="D62" s="94"/>
      <c r="E62" s="94"/>
      <c r="F62" s="94"/>
      <c r="G62" s="94"/>
      <c r="H62" s="94"/>
      <c r="I62" s="94"/>
      <c r="J62" s="41">
        <f>IF('Arbre combattant'!J83="","",'Arbre combattant'!J83)</f>
        <v>8</v>
      </c>
    </row>
    <row r="63" spans="1:10" s="43" customFormat="1" ht="30" hidden="1" customHeight="1" x14ac:dyDescent="0.25">
      <c r="A63" s="45" t="str">
        <f>IF('Arbre combattant'!A84="","",'Arbre combattant'!A84)</f>
        <v/>
      </c>
      <c r="B63" s="55" t="str">
        <f>IF('Arbre combattant'!B84="","",'Arbre combattant'!B84)</f>
        <v>Port d'armure légère</v>
      </c>
      <c r="C63" s="94" t="str">
        <f>IF('Arbre combattant'!C84="","",'Arbre combattant'!C84)</f>
        <v>Armure de cuir conférant 2 points d'armures (régénérés après chaque combat)</v>
      </c>
      <c r="D63" s="94"/>
      <c r="E63" s="94"/>
      <c r="F63" s="94"/>
      <c r="G63" s="94"/>
      <c r="H63" s="94"/>
      <c r="I63" s="94"/>
      <c r="J63" s="41">
        <f>IF('Arbre combattant'!J84="","",'Arbre combattant'!J84)</f>
        <v>2</v>
      </c>
    </row>
    <row r="64" spans="1:10" s="43" customFormat="1" ht="30" hidden="1" customHeight="1" x14ac:dyDescent="0.25">
      <c r="A64" s="45" t="str">
        <f>IF('Arbre combattant'!A85="","",'Arbre combattant'!A85)</f>
        <v/>
      </c>
      <c r="B64" s="55" t="str">
        <f>IF('Arbre combattant'!B85="","",'Arbre combattant'!B85)</f>
        <v>Port d'armure intermédiaire</v>
      </c>
      <c r="C64" s="94" t="str">
        <f>IF('Arbre combattant'!C85="","",'Arbre combattant'!C85)</f>
        <v>Armure type chemise de maille conférant 4 points d'armures (régénérés après chaque combat)</v>
      </c>
      <c r="D64" s="94"/>
      <c r="E64" s="94"/>
      <c r="F64" s="94"/>
      <c r="G64" s="94"/>
      <c r="H64" s="94"/>
      <c r="I64" s="94"/>
      <c r="J64" s="41">
        <f>IF('Arbre combattant'!J85="","",'Arbre combattant'!J85)</f>
        <v>4</v>
      </c>
    </row>
    <row r="65" spans="1:10" s="43" customFormat="1" ht="30" hidden="1" customHeight="1" x14ac:dyDescent="0.25">
      <c r="A65" s="45" t="str">
        <f>IF('Arbre combattant'!A86="","",'Arbre combattant'!A86)</f>
        <v/>
      </c>
      <c r="B65" s="55" t="str">
        <f>IF('Arbre combattant'!B86="","",'Arbre combattant'!B86)</f>
        <v>Port d'armure lourde</v>
      </c>
      <c r="C65" s="94" t="str">
        <f>IF('Arbre combattant'!C86="","",'Arbre combattant'!C86)</f>
        <v>Armure type plate conférant 6 points d'armures (régénérés après chaque combat)</v>
      </c>
      <c r="D65" s="94"/>
      <c r="E65" s="94"/>
      <c r="F65" s="94"/>
      <c r="G65" s="94"/>
      <c r="H65" s="94"/>
      <c r="I65" s="94"/>
      <c r="J65" s="41">
        <f>IF('Arbre combattant'!J86="","",'Arbre combattant'!J86)</f>
        <v>6</v>
      </c>
    </row>
    <row r="66" spans="1:10" s="43" customFormat="1" ht="30" hidden="1" customHeight="1" x14ac:dyDescent="0.25">
      <c r="A66" s="45" t="str">
        <f>IF('Arbre combattant'!A87="","",'Arbre combattant'!A87)</f>
        <v/>
      </c>
      <c r="B66" s="55" t="str">
        <f>IF('Arbre combattant'!B87="","",'Arbre combattant'!B87)</f>
        <v>Cumul des armures - Niveau 1</v>
      </c>
      <c r="C66" s="94" t="str">
        <f>IF('Arbre combattant'!C87="","",'Arbre combattant'!C87)</f>
        <v>Permet de cumuler une armure légère et une armure intermédiaire</v>
      </c>
      <c r="D66" s="94"/>
      <c r="E66" s="94"/>
      <c r="F66" s="94"/>
      <c r="G66" s="94"/>
      <c r="H66" s="94"/>
      <c r="I66" s="94"/>
      <c r="J66" s="41">
        <f>IF('Arbre combattant'!J87="","",'Arbre combattant'!J87)</f>
        <v>8</v>
      </c>
    </row>
    <row r="67" spans="1:10" s="43" customFormat="1" ht="30" hidden="1" customHeight="1" x14ac:dyDescent="0.25">
      <c r="A67" s="45" t="str">
        <f>IF('Arbre combattant'!A88="","",'Arbre combattant'!A88)</f>
        <v/>
      </c>
      <c r="B67" s="55" t="str">
        <f>IF('Arbre combattant'!B88="","",'Arbre combattant'!B88)</f>
        <v>Cumul des armures - Niveau 2</v>
      </c>
      <c r="C67" s="94" t="str">
        <f>IF('Arbre combattant'!C88="","",'Arbre combattant'!C88)</f>
        <v>Permet de cumuler une armure intermédiaire et une armure lourde</v>
      </c>
      <c r="D67" s="94"/>
      <c r="E67" s="94"/>
      <c r="F67" s="94"/>
      <c r="G67" s="94"/>
      <c r="H67" s="94"/>
      <c r="I67" s="94"/>
      <c r="J67" s="41">
        <f>IF('Arbre combattant'!J88="","",'Arbre combattant'!J88)</f>
        <v>10</v>
      </c>
    </row>
    <row r="68" spans="1:10" s="43" customFormat="1" ht="30" hidden="1" customHeight="1" x14ac:dyDescent="0.25">
      <c r="A68" s="45" t="str">
        <f>IF('Arbre combattant'!A89="","",'Arbre combattant'!A89)</f>
        <v/>
      </c>
      <c r="B68" s="55" t="str">
        <f>IF('Arbre combattant'!B89="","",'Arbre combattant'!B89)</f>
        <v>Cumul des armures - Niveau 3</v>
      </c>
      <c r="C68" s="94" t="str">
        <f>IF('Arbre combattant'!C89="","",'Arbre combattant'!C89)</f>
        <v>Permet de cumuler tous les niveaux d'armure</v>
      </c>
      <c r="D68" s="94"/>
      <c r="E68" s="94"/>
      <c r="F68" s="94"/>
      <c r="G68" s="94"/>
      <c r="H68" s="94"/>
      <c r="I68" s="94"/>
      <c r="J68" s="41">
        <f>IF('Arbre combattant'!J89="","",'Arbre combattant'!J89)</f>
        <v>10</v>
      </c>
    </row>
    <row r="69" spans="1:10" s="43" customFormat="1" ht="30" hidden="1" customHeight="1" x14ac:dyDescent="0.25">
      <c r="A69" s="47" t="str">
        <f>IF('Arbre combattant'!A90="","",'Arbre combattant'!A90)</f>
        <v/>
      </c>
      <c r="B69" s="56"/>
      <c r="C69" s="32"/>
      <c r="D69" s="32"/>
      <c r="E69" s="32"/>
      <c r="F69" s="32"/>
      <c r="G69" s="32"/>
      <c r="H69" s="32"/>
      <c r="I69" s="32"/>
      <c r="J69" s="41"/>
    </row>
    <row r="70" spans="1:10" s="43" customFormat="1" ht="30" hidden="1" customHeight="1" x14ac:dyDescent="0.25">
      <c r="A70" s="45" t="str">
        <f>IF('Arbre de la magie'!A18="","",'Arbre de la magie'!A18)</f>
        <v/>
      </c>
      <c r="B70" s="55" t="str">
        <f>IF('Arbre de la magie'!B18="","",'Arbre de la magie'!B18)</f>
        <v>Attaque de feu - Niveau 1</v>
      </c>
      <c r="C70" s="94" t="str">
        <f>IF('Arbre de la magie'!C18="","",'Arbre de la magie'!C18)</f>
        <v>Projectile magique de feu causant 1 dégât pour 2PM</v>
      </c>
      <c r="D70" s="94"/>
      <c r="E70" s="94"/>
      <c r="F70" s="94"/>
      <c r="G70" s="94"/>
      <c r="H70" s="94"/>
      <c r="I70" s="94"/>
      <c r="J70" s="41">
        <f>IF('Arbre de la magie'!J18="","",'Arbre de la magie'!J18)</f>
        <v>2</v>
      </c>
    </row>
    <row r="71" spans="1:10" s="43" customFormat="1" ht="30" hidden="1" customHeight="1" x14ac:dyDescent="0.25">
      <c r="A71" s="45" t="str">
        <f>IF('Arbre de la magie'!A19="","",'Arbre de la magie'!A19)</f>
        <v/>
      </c>
      <c r="B71" s="55" t="str">
        <f>IF('Arbre de la magie'!B19="","",'Arbre de la magie'!B19)</f>
        <v>Attaque de feu - Niveau 2</v>
      </c>
      <c r="C71" s="94" t="str">
        <f>IF('Arbre de la magie'!C19="","",'Arbre de la magie'!C19)</f>
        <v>Projectile magique de feu causant 2 dégâts pour 2PM</v>
      </c>
      <c r="D71" s="94"/>
      <c r="E71" s="94"/>
      <c r="F71" s="94"/>
      <c r="G71" s="94"/>
      <c r="H71" s="94"/>
      <c r="I71" s="94"/>
      <c r="J71" s="41">
        <f>IF('Arbre de la magie'!J19="","",'Arbre de la magie'!J19)</f>
        <v>4</v>
      </c>
    </row>
    <row r="72" spans="1:10" s="43" customFormat="1" ht="30" hidden="1" customHeight="1" x14ac:dyDescent="0.25">
      <c r="A72" s="45" t="str">
        <f>IF('Arbre de la magie'!A20="","",'Arbre de la magie'!A20)</f>
        <v/>
      </c>
      <c r="B72" s="55" t="str">
        <f>IF('Arbre de la magie'!B20="","",'Arbre de la magie'!B20)</f>
        <v>Attaque de feu - Niveau 3</v>
      </c>
      <c r="C72" s="94" t="str">
        <f>IF('Arbre de la magie'!C20="","",'Arbre de la magie'!C20)</f>
        <v>Projectile magique de feu causant 3 dégâts pour 2PM</v>
      </c>
      <c r="D72" s="94"/>
      <c r="E72" s="94"/>
      <c r="F72" s="94"/>
      <c r="G72" s="94"/>
      <c r="H72" s="94"/>
      <c r="I72" s="94"/>
      <c r="J72" s="41">
        <f>IF('Arbre de la magie'!J20="","",'Arbre de la magie'!J20)</f>
        <v>6</v>
      </c>
    </row>
    <row r="73" spans="1:10" s="43" customFormat="1" ht="30" hidden="1" customHeight="1" x14ac:dyDescent="0.25">
      <c r="A73" s="45" t="str">
        <f>IF('Arbre de la magie'!A21="","",'Arbre de la magie'!A21)</f>
        <v/>
      </c>
      <c r="B73" s="55" t="str">
        <f>IF('Arbre de la magie'!B21="","",'Arbre de la magie'!B21)</f>
        <v>Ensorcellement d'arme de feu - Niveau 1</v>
      </c>
      <c r="C73" s="94" t="str">
        <f>IF('Arbre de la magie'!C21="","",'Arbre de la magie'!C21)</f>
        <v>Permet d'ensorceler 1 arme en arme de feu. Ensorceler ne veut pas dire magique</v>
      </c>
      <c r="D73" s="94"/>
      <c r="E73" s="94"/>
      <c r="F73" s="94"/>
      <c r="G73" s="94"/>
      <c r="H73" s="94"/>
      <c r="I73" s="94"/>
      <c r="J73" s="41">
        <f>IF('Arbre de la magie'!J21="","",'Arbre de la magie'!J21)</f>
        <v>4</v>
      </c>
    </row>
    <row r="74" spans="1:10" s="43" customFormat="1" ht="30" hidden="1" customHeight="1" x14ac:dyDescent="0.25">
      <c r="A74" s="45" t="str">
        <f>IF('Arbre de la magie'!A22="","",'Arbre de la magie'!A22)</f>
        <v/>
      </c>
      <c r="B74" s="55" t="str">
        <f>IF('Arbre de la magie'!B22="","",'Arbre de la magie'!B22)</f>
        <v>Ensorcellement d'arme de feu - Niveau 2</v>
      </c>
      <c r="C74" s="94" t="str">
        <f>IF('Arbre de la magie'!C22="","",'Arbre de la magie'!C22)</f>
        <v>Permet d'ensorceler 2 armes en armes de feu. Ensorceler ne veut pas dire magique</v>
      </c>
      <c r="D74" s="94"/>
      <c r="E74" s="94"/>
      <c r="F74" s="94"/>
      <c r="G74" s="94"/>
      <c r="H74" s="94"/>
      <c r="I74" s="94"/>
      <c r="J74" s="41">
        <f>IF('Arbre de la magie'!J22="","",'Arbre de la magie'!J22)</f>
        <v>6</v>
      </c>
    </row>
    <row r="75" spans="1:10" s="43" customFormat="1" ht="30" hidden="1" customHeight="1" x14ac:dyDescent="0.25">
      <c r="A75" s="45" t="str">
        <f>IF('Arbre de la magie'!A23="","",'Arbre de la magie'!A23)</f>
        <v/>
      </c>
      <c r="B75" s="55" t="str">
        <f>IF('Arbre de la magie'!B23="","",'Arbre de la magie'!B23)</f>
        <v>Résistance au feu - Niveau 1</v>
      </c>
      <c r="C75" s="94" t="str">
        <f>IF('Arbre de la magie'!C23="","",'Arbre de la magie'!C23)</f>
        <v>Actif en permanence. -1 pt de dégât aux attaques de feu subies</v>
      </c>
      <c r="D75" s="94"/>
      <c r="E75" s="94"/>
      <c r="F75" s="94"/>
      <c r="G75" s="94"/>
      <c r="H75" s="94"/>
      <c r="I75" s="94"/>
      <c r="J75" s="41">
        <f>IF('Arbre de la magie'!J23="","",'Arbre de la magie'!J23)</f>
        <v>6</v>
      </c>
    </row>
    <row r="76" spans="1:10" s="43" customFormat="1" ht="30" hidden="1" customHeight="1" x14ac:dyDescent="0.25">
      <c r="A76" s="45" t="str">
        <f>IF('Arbre de la magie'!A24="","",'Arbre de la magie'!A24)</f>
        <v/>
      </c>
      <c r="B76" s="55" t="str">
        <f>IF('Arbre de la magie'!B24="","",'Arbre de la magie'!B24)</f>
        <v>Résistance au feu - Niveau 2</v>
      </c>
      <c r="C76" s="94" t="str">
        <f>IF('Arbre de la magie'!C24="","",'Arbre de la magie'!C24)</f>
        <v>Actif en permanence. -2 pt de dégât aux attaques de feu subies</v>
      </c>
      <c r="D76" s="94"/>
      <c r="E76" s="94"/>
      <c r="F76" s="94"/>
      <c r="G76" s="94"/>
      <c r="H76" s="94"/>
      <c r="I76" s="94"/>
      <c r="J76" s="41">
        <f>IF('Arbre de la magie'!J24="","",'Arbre de la magie'!J24)</f>
        <v>8</v>
      </c>
    </row>
    <row r="77" spans="1:10" s="43" customFormat="1" ht="30" hidden="1" customHeight="1" x14ac:dyDescent="0.25">
      <c r="A77" s="45" t="str">
        <f>IF('Arbre de la magie'!A25="","",'Arbre de la magie'!A25)</f>
        <v/>
      </c>
      <c r="B77" s="55" t="str">
        <f>IF('Arbre de la magie'!B25="","",'Arbre de la magie'!B25)</f>
        <v>Brûlure - Niveau 1</v>
      </c>
      <c r="C77" s="94" t="str">
        <f>IF('Arbre de la magie'!C25="","",'Arbre de la magie'!C25)</f>
        <v>Permet d'infliger une brûlure à la cible qui la fera souffrir. Soignable par un médecin</v>
      </c>
      <c r="D77" s="94"/>
      <c r="E77" s="94"/>
      <c r="F77" s="94"/>
      <c r="G77" s="94"/>
      <c r="H77" s="94"/>
      <c r="I77" s="94"/>
      <c r="J77" s="41">
        <f>IF('Arbre de la magie'!J25="","",'Arbre de la magie'!J25)</f>
        <v>4</v>
      </c>
    </row>
    <row r="78" spans="1:10" s="43" customFormat="1" ht="30" hidden="1" customHeight="1" x14ac:dyDescent="0.25">
      <c r="A78" s="45" t="str">
        <f>IF('Arbre de la magie'!A26="","",'Arbre de la magie'!A26)</f>
        <v/>
      </c>
      <c r="B78" s="55" t="str">
        <f>IF('Arbre de la magie'!B26="","",'Arbre de la magie'!B26)</f>
        <v>Archiviste - Niveau 1 - Feu</v>
      </c>
      <c r="C78" s="94" t="str">
        <f>IF('Arbre de la magie'!C26="","",'Arbre de la magie'!C26)</f>
        <v>Permet de sceller un sort de niveau 1 d'un mage dans un parchemin en dépensant le nombre de PM correspondant au lancement du sort.</v>
      </c>
      <c r="D78" s="94"/>
      <c r="E78" s="94"/>
      <c r="F78" s="94"/>
      <c r="G78" s="94"/>
      <c r="H78" s="94"/>
      <c r="I78" s="94"/>
      <c r="J78" s="41">
        <f>IF('Arbre de la magie'!J26="","",'Arbre de la magie'!J26)</f>
        <v>2</v>
      </c>
    </row>
    <row r="79" spans="1:10" s="43" customFormat="1" ht="30" hidden="1" customHeight="1" x14ac:dyDescent="0.25">
      <c r="A79" s="45" t="str">
        <f>IF('Arbre de la magie'!A27="","",'Arbre de la magie'!A27)</f>
        <v/>
      </c>
      <c r="B79" s="55" t="str">
        <f>IF('Arbre de la magie'!B27="","",'Arbre de la magie'!B27)</f>
        <v>Archiviste - Niveau 2 - Feu</v>
      </c>
      <c r="C79" s="94" t="str">
        <f>IF('Arbre de la magie'!C27="","",'Arbre de la magie'!C27)</f>
        <v>Permet de sceller un sort de niveau 1 ou 2 d'un mage dans un parchemin en dépensant le nombre de PM correspondant au lancement du sort.</v>
      </c>
      <c r="D79" s="94"/>
      <c r="E79" s="94"/>
      <c r="F79" s="94"/>
      <c r="G79" s="94"/>
      <c r="H79" s="94"/>
      <c r="I79" s="94"/>
      <c r="J79" s="41">
        <f>IF('Arbre de la magie'!J27="","",'Arbre de la magie'!J27)</f>
        <v>4</v>
      </c>
    </row>
    <row r="80" spans="1:10" s="43" customFormat="1" ht="30" hidden="1" customHeight="1" x14ac:dyDescent="0.25">
      <c r="A80" s="45" t="str">
        <f>IF('Arbre de la magie'!A28="","",'Arbre de la magie'!A28)</f>
        <v/>
      </c>
      <c r="B80" s="55" t="str">
        <f>IF('Arbre de la magie'!B28="","",'Arbre de la magie'!B28)</f>
        <v>Archiviste - Niveau 3 - Feu</v>
      </c>
      <c r="C80" s="94" t="str">
        <f>IF('Arbre de la magie'!C28="","",'Arbre de la magie'!C28)</f>
        <v xml:space="preserve">Permet de sceller un sort de niveau 1 à 3 d'un mage dans un parchemin en dépensant le nombre de PM correspondant au lancement du sort. </v>
      </c>
      <c r="D80" s="94"/>
      <c r="E80" s="94"/>
      <c r="F80" s="94"/>
      <c r="G80" s="94"/>
      <c r="H80" s="94"/>
      <c r="I80" s="94"/>
      <c r="J80" s="41">
        <f>IF('Arbre de la magie'!J28="","",'Arbre de la magie'!J28)</f>
        <v>6</v>
      </c>
    </row>
    <row r="81" spans="1:10" s="43" customFormat="1" ht="30" hidden="1" customHeight="1" x14ac:dyDescent="0.25">
      <c r="A81" s="45" t="str">
        <f>IF('Arbre de la magie'!A29="","",'Arbre de la magie'!A29)</f>
        <v/>
      </c>
      <c r="B81" s="55" t="str">
        <f>IF('Arbre de la magie'!B29="","",'Arbre de la magie'!B29)</f>
        <v>Aura magique - Feu</v>
      </c>
      <c r="C81" s="94" t="str">
        <f>IF('Arbre de la magie'!C29="","",'Arbre de la magie'!C29)</f>
        <v>Permet de faire passer un objet quelconque pour un objet  magique (détection possible avec détection magique niveau 1)</v>
      </c>
      <c r="D81" s="94"/>
      <c r="E81" s="94"/>
      <c r="F81" s="94"/>
      <c r="G81" s="94"/>
      <c r="H81" s="94"/>
      <c r="I81" s="94"/>
      <c r="J81" s="41">
        <f>IF('Arbre de la magie'!J29="","",'Arbre de la magie'!J29)</f>
        <v>2</v>
      </c>
    </row>
    <row r="82" spans="1:10" s="43" customFormat="1" ht="30" hidden="1" customHeight="1" x14ac:dyDescent="0.25">
      <c r="A82" s="45" t="str">
        <f>IF('Arbre de la magie'!A30="","",'Arbre de la magie'!A30)</f>
        <v/>
      </c>
      <c r="B82" s="55" t="str">
        <f>IF('Arbre de la magie'!B30="","",'Arbre de la magie'!B30)</f>
        <v>Communication avec les esprits - Niveau 1 - Feu</v>
      </c>
      <c r="C82" s="94" t="str">
        <f>IF('Arbre de la magie'!C30="","",'Arbre de la magie'!C30)</f>
        <v>Permet de poser 1 question par lancement</v>
      </c>
      <c r="D82" s="94"/>
      <c r="E82" s="94"/>
      <c r="F82" s="94"/>
      <c r="G82" s="94"/>
      <c r="H82" s="94"/>
      <c r="I82" s="94"/>
      <c r="J82" s="41">
        <f>IF('Arbre de la magie'!J30="","",'Arbre de la magie'!J30)</f>
        <v>2</v>
      </c>
    </row>
    <row r="83" spans="1:10" s="43" customFormat="1" ht="30" hidden="1" customHeight="1" x14ac:dyDescent="0.25">
      <c r="A83" s="45" t="str">
        <f>IF('Arbre de la magie'!A31="","",'Arbre de la magie'!A31)</f>
        <v/>
      </c>
      <c r="B83" s="55" t="str">
        <f>IF('Arbre de la magie'!B31="","",'Arbre de la magie'!B31)</f>
        <v>Communication avec les esprits - Niveau 2 - Feu</v>
      </c>
      <c r="C83" s="94" t="str">
        <f>IF('Arbre de la magie'!C31="","",'Arbre de la magie'!C31)</f>
        <v>Permet de poser 3 questions par lancement</v>
      </c>
      <c r="D83" s="94"/>
      <c r="E83" s="94"/>
      <c r="F83" s="94"/>
      <c r="G83" s="94"/>
      <c r="H83" s="94"/>
      <c r="I83" s="94"/>
      <c r="J83" s="41">
        <f>IF('Arbre de la magie'!J31="","",'Arbre de la magie'!J31)</f>
        <v>4</v>
      </c>
    </row>
    <row r="84" spans="1:10" s="43" customFormat="1" ht="30" hidden="1" customHeight="1" x14ac:dyDescent="0.25">
      <c r="A84" s="45" t="str">
        <f>IF('Arbre de la magie'!A32="","",'Arbre de la magie'!A32)</f>
        <v/>
      </c>
      <c r="B84" s="55" t="str">
        <f>IF('Arbre de la magie'!B32="","",'Arbre de la magie'!B32)</f>
        <v>Communication avec les esprits - Niveau 3 - Feu</v>
      </c>
      <c r="C84" s="94" t="str">
        <f>IF('Arbre de la magie'!C32="","",'Arbre de la magie'!C32)</f>
        <v>Permet d'avoir une discussion de 5 min par lancement</v>
      </c>
      <c r="D84" s="94"/>
      <c r="E84" s="94"/>
      <c r="F84" s="94"/>
      <c r="G84" s="94"/>
      <c r="H84" s="94"/>
      <c r="I84" s="94"/>
      <c r="J84" s="41">
        <f>IF('Arbre de la magie'!J32="","",'Arbre de la magie'!J32)</f>
        <v>6</v>
      </c>
    </row>
    <row r="85" spans="1:10" s="43" customFormat="1" ht="30" hidden="1" customHeight="1" x14ac:dyDescent="0.25">
      <c r="A85" s="45" t="str">
        <f>IF('Arbre de la magie'!A33="","",'Arbre de la magie'!A33)</f>
        <v/>
      </c>
      <c r="B85" s="55" t="str">
        <f>IF('Arbre de la magie'!B33="","",'Arbre de la magie'!B33)</f>
        <v>Détection de la magie - Niveau 1 - Feu</v>
      </c>
      <c r="C85" s="94" t="str">
        <f>IF('Arbre de la magie'!C33="","",'Arbre de la magie'!C33)</f>
        <v>Peut détecter un objet magique de niveau 1, 1 fois par jour (O / O / O )
Permet également de savoir quel sort enchante ou ensorcèle l'objet.</v>
      </c>
      <c r="D85" s="94"/>
      <c r="E85" s="94"/>
      <c r="F85" s="94"/>
      <c r="G85" s="94"/>
      <c r="H85" s="94"/>
      <c r="I85" s="94"/>
      <c r="J85" s="41">
        <f>IF('Arbre de la magie'!J33="","",'Arbre de la magie'!J33)</f>
        <v>2</v>
      </c>
    </row>
    <row r="86" spans="1:10" s="43" customFormat="1" ht="30" hidden="1" customHeight="1" x14ac:dyDescent="0.25">
      <c r="A86" s="45" t="str">
        <f>IF('Arbre de la magie'!A34="","",'Arbre de la magie'!A34)</f>
        <v/>
      </c>
      <c r="B86" s="55" t="str">
        <f>IF('Arbre de la magie'!B34="","",'Arbre de la magie'!B34)</f>
        <v>Détection de la magie - Niveau 2 - Feu</v>
      </c>
      <c r="C86" s="94" t="str">
        <f>IF('Arbre de la magie'!C34="","",'Arbre de la magie'!C34)</f>
        <v>Peut détecter un objet magique de niveau 2 ou inférieur, 2 fois par jour (OO/OO/OO)
Permet également de savoir quel sort enchante ou ensorcèle l'objet.</v>
      </c>
      <c r="D86" s="94"/>
      <c r="E86" s="94"/>
      <c r="F86" s="94"/>
      <c r="G86" s="94"/>
      <c r="H86" s="94"/>
      <c r="I86" s="94"/>
      <c r="J86" s="41">
        <f>IF('Arbre de la magie'!J34="","",'Arbre de la magie'!J34)</f>
        <v>4</v>
      </c>
    </row>
    <row r="87" spans="1:10" s="43" customFormat="1" ht="30" hidden="1" customHeight="1" x14ac:dyDescent="0.25">
      <c r="A87" s="45" t="str">
        <f>IF('Arbre de la magie'!A35="","",'Arbre de la magie'!A35)</f>
        <v/>
      </c>
      <c r="B87" s="55" t="str">
        <f>IF('Arbre de la magie'!B35="","",'Arbre de la magie'!B35)</f>
        <v>Détection de la magie - Niveau 3 - Feu</v>
      </c>
      <c r="C87" s="94" t="str">
        <f>IF('Arbre de la magie'!C35="","",'Arbre de la magie'!C35)</f>
        <v>Peut détecter un objet magique de niveau 3 ou inférieur, 3 fois par jour (OOO/OOO/OOO) Permet également de savoir quel sort enchante ou ensorcèle l'objet.</v>
      </c>
      <c r="D87" s="94"/>
      <c r="E87" s="94"/>
      <c r="F87" s="94"/>
      <c r="G87" s="94"/>
      <c r="H87" s="94"/>
      <c r="I87" s="94"/>
      <c r="J87" s="41">
        <f>IF('Arbre de la magie'!J35="","",'Arbre de la magie'!J35)</f>
        <v>6</v>
      </c>
    </row>
    <row r="88" spans="1:10" s="43" customFormat="1" ht="30" hidden="1" customHeight="1" x14ac:dyDescent="0.25">
      <c r="A88" s="45" t="str">
        <f>IF('Arbre de la magie'!A36="","",'Arbre de la magie'!A36)</f>
        <v/>
      </c>
      <c r="B88" s="55" t="str">
        <f>IF('Arbre de la magie'!B36="","",'Arbre de la magie'!B36)</f>
        <v>Dissipation d'enchantement - Niveau 1 - Feu</v>
      </c>
      <c r="C88" s="94" t="str">
        <f>IF('Arbre de la magie'!C36="","",'Arbre de la magie'!C36)</f>
        <v>Dissipe un enchantement d’objet ou un ensorcellement d’arme de niveau 1.
La dissipation coûte autant de PM que le coût en pm du sort lancé sur l’objet ou l’arme.</v>
      </c>
      <c r="D88" s="94"/>
      <c r="E88" s="94"/>
      <c r="F88" s="94"/>
      <c r="G88" s="94"/>
      <c r="H88" s="94"/>
      <c r="I88" s="94"/>
      <c r="J88" s="41">
        <f>IF('Arbre de la magie'!J36="","",'Arbre de la magie'!J36)</f>
        <v>2</v>
      </c>
    </row>
    <row r="89" spans="1:10" s="43" customFormat="1" ht="30" hidden="1" customHeight="1" x14ac:dyDescent="0.25">
      <c r="A89" s="45" t="str">
        <f>IF('Arbre de la magie'!A37="","",'Arbre de la magie'!A37)</f>
        <v/>
      </c>
      <c r="B89" s="55" t="str">
        <f>IF('Arbre de la magie'!B37="","",'Arbre de la magie'!B37)</f>
        <v>Dissipation d'enchantement - Niveau 2 - Feu</v>
      </c>
      <c r="C89" s="94" t="str">
        <f>IF('Arbre de la magie'!C37="","",'Arbre de la magie'!C37)</f>
        <v>Dissipe un enchantement d’objet ou un ensorcellement d’arme de niveau 2 ou inférieur.
La dissipation coûte autant de PM que le coût en pm du sort lancé sur l’objet ou l’arme.</v>
      </c>
      <c r="D89" s="94"/>
      <c r="E89" s="94"/>
      <c r="F89" s="94"/>
      <c r="G89" s="94"/>
      <c r="H89" s="94"/>
      <c r="I89" s="94"/>
      <c r="J89" s="41">
        <f>IF('Arbre de la magie'!J37="","",'Arbre de la magie'!J37)</f>
        <v>4</v>
      </c>
    </row>
    <row r="90" spans="1:10" s="43" customFormat="1" ht="30" hidden="1" customHeight="1" x14ac:dyDescent="0.25">
      <c r="A90" s="45" t="str">
        <f>IF('Arbre de la magie'!A38="","",'Arbre de la magie'!A38)</f>
        <v/>
      </c>
      <c r="B90" s="55" t="str">
        <f>IF('Arbre de la magie'!B38="","",'Arbre de la magie'!B38)</f>
        <v>Dissipation d'enchantement - Niveau 3 - Feu</v>
      </c>
      <c r="C90" s="94" t="str">
        <f>IF('Arbre de la magie'!C38="","",'Arbre de la magie'!C38)</f>
        <v>Dissipe un enchantement d’objet ou un ensorcellement d’arme de niveau 3 ou inférieur.
La dissipation coûte autant de PM que le coût en pm du sort lancé sur l’objet ou l’arme.</v>
      </c>
      <c r="D90" s="94"/>
      <c r="E90" s="94"/>
      <c r="F90" s="94"/>
      <c r="G90" s="94"/>
      <c r="H90" s="94"/>
      <c r="I90" s="94"/>
      <c r="J90" s="41">
        <f>IF('Arbre de la magie'!J38="","",'Arbre de la magie'!J38)</f>
        <v>6</v>
      </c>
    </row>
    <row r="91" spans="1:10" s="43" customFormat="1" ht="30" hidden="1" customHeight="1" x14ac:dyDescent="0.25">
      <c r="A91" s="45" t="str">
        <f>IF('Arbre de la magie'!A39="","",'Arbre de la magie'!A39)</f>
        <v/>
      </c>
      <c r="B91" s="55" t="str">
        <f>IF('Arbre de la magie'!B39="","",'Arbre de la magie'!B39)</f>
        <v>Enchantement d'objet - Niveau 1 - Feu</v>
      </c>
      <c r="C91" s="94" t="str">
        <f>IF('Arbre de la magie'!C39="","",'Arbre de la magie'!C39)</f>
        <v>Permet d'enchanter un objet en stockant un sort de niveau 1 avant la fin de sa fabrication,  en collaboration avec l'artisan. L'enchanteur n'est pas nécessairement le lanceur du sort, il doit juste dépenser ses PM en guise de scellement du sort.</v>
      </c>
      <c r="D91" s="94"/>
      <c r="E91" s="94"/>
      <c r="F91" s="94"/>
      <c r="G91" s="94"/>
      <c r="H91" s="94"/>
      <c r="I91" s="94"/>
      <c r="J91" s="41">
        <f>IF('Arbre de la magie'!J39="","",'Arbre de la magie'!J39)</f>
        <v>2</v>
      </c>
    </row>
    <row r="92" spans="1:10" s="43" customFormat="1" ht="30" hidden="1" customHeight="1" x14ac:dyDescent="0.25">
      <c r="A92" s="45" t="str">
        <f>IF('Arbre de la magie'!A40="","",'Arbre de la magie'!A40)</f>
        <v/>
      </c>
      <c r="B92" s="55" t="str">
        <f>IF('Arbre de la magie'!B40="","",'Arbre de la magie'!B40)</f>
        <v>Enchantement d'objet - Niveau 2 - Feu</v>
      </c>
      <c r="C92" s="94" t="str">
        <f>IF('Arbre de la magie'!C40="","",'Arbre de la magie'!C40)</f>
        <v>Permet d'enchanter un objet en stockant un sort de niveau 2 ou moins avant la fin de sa fabrication,  en collaboration avec l'artisan. L'enchanteur n'est pas nécessairement le lanceur du sort, il doit juste dépenser ses PM en guise de scellement du sort.</v>
      </c>
      <c r="D92" s="94"/>
      <c r="E92" s="94"/>
      <c r="F92" s="94"/>
      <c r="G92" s="94"/>
      <c r="H92" s="94"/>
      <c r="I92" s="94"/>
      <c r="J92" s="41">
        <f>IF('Arbre de la magie'!J40="","",'Arbre de la magie'!J40)</f>
        <v>4</v>
      </c>
    </row>
    <row r="93" spans="1:10" s="43" customFormat="1" ht="30" hidden="1" customHeight="1" x14ac:dyDescent="0.25">
      <c r="A93" s="45" t="str">
        <f>IF('Arbre de la magie'!A41="","",'Arbre de la magie'!A41)</f>
        <v/>
      </c>
      <c r="B93" s="55" t="str">
        <f>IF('Arbre de la magie'!B41="","",'Arbre de la magie'!B41)</f>
        <v>Enchantement d'objet - Niveau 3 - Feu</v>
      </c>
      <c r="C93" s="94" t="str">
        <f>IF('Arbre de la magie'!C41="","",'Arbre de la magie'!C41)</f>
        <v>Permet d'enchanter un objet en stockant un sort de niveau 3 ou moins avant la fin de sa fabrication,  en collaboration avec l'artisan. L'enchanteur n'est pas nécessairement le lanceur du sort, il doit juste dépenser ses PM en guise de scellement du sort.</v>
      </c>
      <c r="D93" s="94"/>
      <c r="E93" s="94"/>
      <c r="F93" s="94"/>
      <c r="G93" s="94"/>
      <c r="H93" s="94"/>
      <c r="I93" s="94"/>
      <c r="J93" s="41">
        <f>IF('Arbre de la magie'!J41="","",'Arbre de la magie'!J41)</f>
        <v>6</v>
      </c>
    </row>
    <row r="94" spans="1:10" s="43" customFormat="1" ht="30" hidden="1" customHeight="1" x14ac:dyDescent="0.25">
      <c r="A94" s="45" t="str">
        <f>IF('Arbre de la magie'!A42="","",'Arbre de la magie'!A42)</f>
        <v/>
      </c>
      <c r="B94" s="55" t="str">
        <f>IF('Arbre de la magie'!B42="","",'Arbre de la magie'!B42)</f>
        <v>Guérison - Niveau 1 - Feu</v>
      </c>
      <c r="C94" s="94" t="str">
        <f>IF('Arbre de la magie'!C42="","",'Arbre de la magie'!C42)</f>
        <v>Permet de rendre 2 PV pour 2PM - Non utilisable sur une personne à 0PV</v>
      </c>
      <c r="D94" s="94"/>
      <c r="E94" s="94"/>
      <c r="F94" s="94"/>
      <c r="G94" s="94"/>
      <c r="H94" s="94"/>
      <c r="I94" s="94"/>
      <c r="J94" s="41">
        <f>IF('Arbre de la magie'!J42="","",'Arbre de la magie'!J42)</f>
        <v>4</v>
      </c>
    </row>
    <row r="95" spans="1:10" s="43" customFormat="1" ht="30" hidden="1" customHeight="1" x14ac:dyDescent="0.25">
      <c r="A95" s="45" t="str">
        <f>IF('Arbre de la magie'!A43="","",'Arbre de la magie'!A43)</f>
        <v/>
      </c>
      <c r="B95" s="55" t="str">
        <f>IF('Arbre de la magie'!B43="","",'Arbre de la magie'!B43)</f>
        <v>Guérison - Niveau 2 - Feu</v>
      </c>
      <c r="C95" s="94" t="str">
        <f>IF('Arbre de la magie'!C43="","",'Arbre de la magie'!C43)</f>
        <v>Permet de rendre 3 PV pour 2PM - Non utilisable sur une personne à 0PV</v>
      </c>
      <c r="D95" s="94"/>
      <c r="E95" s="94"/>
      <c r="F95" s="94"/>
      <c r="G95" s="94"/>
      <c r="H95" s="94"/>
      <c r="I95" s="94"/>
      <c r="J95" s="41">
        <f>IF('Arbre de la magie'!J43="","",'Arbre de la magie'!J43)</f>
        <v>6</v>
      </c>
    </row>
    <row r="96" spans="1:10" s="43" customFormat="1" ht="30" hidden="1" customHeight="1" x14ac:dyDescent="0.25">
      <c r="A96" s="45" t="str">
        <f>IF('Arbre de la magie'!A44="","",'Arbre de la magie'!A44)</f>
        <v/>
      </c>
      <c r="B96" s="55" t="str">
        <f>IF('Arbre de la magie'!B44="","",'Arbre de la magie'!B44)</f>
        <v>Guérison - Niveau 3 - Feu</v>
      </c>
      <c r="C96" s="94" t="str">
        <f>IF('Arbre de la magie'!C44="","",'Arbre de la magie'!C44)</f>
        <v>Permet de rendre 2 PV pour 2PM - Non utilisable sur une personne à 0PV</v>
      </c>
      <c r="D96" s="94"/>
      <c r="E96" s="94"/>
      <c r="F96" s="94"/>
      <c r="G96" s="94"/>
      <c r="H96" s="94"/>
      <c r="I96" s="94"/>
      <c r="J96" s="41">
        <f>IF('Arbre de la magie'!J44="","",'Arbre de la magie'!J44)</f>
        <v>4</v>
      </c>
    </row>
    <row r="97" spans="1:10" s="43" customFormat="1" ht="30" hidden="1" customHeight="1" x14ac:dyDescent="0.25">
      <c r="A97" s="45" t="str">
        <f>IF('Arbre de la magie'!A45="","",'Arbre de la magie'!A45)</f>
        <v/>
      </c>
      <c r="B97" s="55" t="str">
        <f>IF('Arbre de la magie'!B45="","",'Arbre de la magie'!B45)</f>
        <v>Serrure magique - Niveau 1 - Feu</v>
      </c>
      <c r="C97" s="94" t="str">
        <f>IF('Arbre de la magie'!C45="","",'Arbre de la magie'!C45)</f>
        <v>Permet de renforcer la difficulté d’ouverture d’une serrure de manière magique d'un niveau pour 1PM. Sort cumulable avec un seul enchantement d’objet lancé sur la serrure.</v>
      </c>
      <c r="D97" s="94"/>
      <c r="E97" s="94"/>
      <c r="F97" s="94"/>
      <c r="G97" s="94"/>
      <c r="H97" s="94"/>
      <c r="I97" s="94"/>
      <c r="J97" s="41">
        <f>IF('Arbre de la magie'!J45="","",'Arbre de la magie'!J45)</f>
        <v>4</v>
      </c>
    </row>
    <row r="98" spans="1:10" s="43" customFormat="1" ht="30" hidden="1" customHeight="1" x14ac:dyDescent="0.25">
      <c r="A98" s="45" t="str">
        <f>IF('Arbre de la magie'!A46="","",'Arbre de la magie'!A46)</f>
        <v/>
      </c>
      <c r="B98" s="55" t="str">
        <f>IF('Arbre de la magie'!B46="","",'Arbre de la magie'!B46)</f>
        <v>Serrure magique - Niveau 2 - Feu</v>
      </c>
      <c r="C98" s="94" t="str">
        <f>IF('Arbre de la magie'!C46="","",'Arbre de la magie'!C46)</f>
        <v>Permet de renforcer la difficulté d’ouverture d’une serrure de manière magique de 2 niveau pour 2PM. Sort cumulable avec un seul enchantement d’objet lancé sur la serrure.</v>
      </c>
      <c r="D98" s="94"/>
      <c r="E98" s="94"/>
      <c r="F98" s="94"/>
      <c r="G98" s="94"/>
      <c r="H98" s="94"/>
      <c r="I98" s="94"/>
      <c r="J98" s="41">
        <f>IF('Arbre de la magie'!J46="","",'Arbre de la magie'!J46)</f>
        <v>6</v>
      </c>
    </row>
    <row r="99" spans="1:10" s="43" customFormat="1" ht="30" hidden="1" customHeight="1" x14ac:dyDescent="0.25">
      <c r="A99" s="45" t="str">
        <f>IF('Arbre de la magie'!A47="","",'Arbre de la magie'!A47)</f>
        <v/>
      </c>
      <c r="B99" s="55" t="str">
        <f>IF('Arbre de la magie'!B47="","",'Arbre de la magie'!B47)</f>
        <v>Toucher apaisant - Feu</v>
      </c>
      <c r="C99" s="94" t="str">
        <f>IF('Arbre de la magie'!C47="","",'Arbre de la magie'!C47)</f>
        <v>Ramène une cible de 0 à 1 PV - Le sort prend 3 minutes sans interruption</v>
      </c>
      <c r="D99" s="94"/>
      <c r="E99" s="94"/>
      <c r="F99" s="94"/>
      <c r="G99" s="94"/>
      <c r="H99" s="94"/>
      <c r="I99" s="94"/>
      <c r="J99" s="41">
        <f>IF('Arbre de la magie'!J47="","",'Arbre de la magie'!J47)</f>
        <v>2</v>
      </c>
    </row>
    <row r="100" spans="1:10" s="43" customFormat="1" ht="30" hidden="1" customHeight="1" x14ac:dyDescent="0.25">
      <c r="A100" s="45" t="str">
        <f>IF('Arbre de la magie'!A52="","",'Arbre de la magie'!A52)</f>
        <v/>
      </c>
      <c r="B100" s="55" t="str">
        <f>IF('Arbre de la magie'!B52="","",'Arbre de la magie'!B52)</f>
        <v>Archiviste - Niveau 1 - Eau</v>
      </c>
      <c r="C100" s="94" t="str">
        <f>IF('Arbre de la magie'!C52="","",'Arbre de la magie'!C52)</f>
        <v>Permet de sceller un sort de niveau 1 d'un mage dans un parchemin en dépensant le nombre de PM correspondant au lancement du sort.</v>
      </c>
      <c r="D100" s="94"/>
      <c r="E100" s="94"/>
      <c r="F100" s="94"/>
      <c r="G100" s="94"/>
      <c r="H100" s="94"/>
      <c r="I100" s="94"/>
      <c r="J100" s="41">
        <f>IF('Arbre de la magie'!J52="","",'Arbre de la magie'!J52)</f>
        <v>2</v>
      </c>
    </row>
    <row r="101" spans="1:10" s="43" customFormat="1" ht="30" hidden="1" customHeight="1" x14ac:dyDescent="0.25">
      <c r="A101" s="45" t="str">
        <f>IF('Arbre de la magie'!A53="","",'Arbre de la magie'!A53)</f>
        <v/>
      </c>
      <c r="B101" s="55" t="str">
        <f>IF('Arbre de la magie'!B53="","",'Arbre de la magie'!B53)</f>
        <v>Archiviste - Niveau 2 - Eau</v>
      </c>
      <c r="C101" s="94" t="str">
        <f>IF('Arbre de la magie'!C53="","",'Arbre de la magie'!C53)</f>
        <v>Permet de sceller un sort de niveau 1 ou 2 d'un mage dans un parchemin en dépensant le nombre de PM correspondant au lancement du sort.</v>
      </c>
      <c r="D101" s="94"/>
      <c r="E101" s="94"/>
      <c r="F101" s="94"/>
      <c r="G101" s="94"/>
      <c r="H101" s="94"/>
      <c r="I101" s="94"/>
      <c r="J101" s="41">
        <f>IF('Arbre de la magie'!J53="","",'Arbre de la magie'!J53)</f>
        <v>4</v>
      </c>
    </row>
    <row r="102" spans="1:10" s="43" customFormat="1" ht="30" hidden="1" customHeight="1" x14ac:dyDescent="0.25">
      <c r="A102" s="45" t="str">
        <f>IF('Arbre de la magie'!A54="","",'Arbre de la magie'!A54)</f>
        <v/>
      </c>
      <c r="B102" s="55" t="str">
        <f>IF('Arbre de la magie'!B54="","",'Arbre de la magie'!B54)</f>
        <v>Archiviste - Niveau 3 - Eau</v>
      </c>
      <c r="C102" s="94" t="str">
        <f>IF('Arbre de la magie'!C54="","",'Arbre de la magie'!C54)</f>
        <v xml:space="preserve">Permet de sceller un sort de niveau 1 à 3 d'un mage dans un parchemin en dépensant le nombre de PM correspondant au lancement du sort. </v>
      </c>
      <c r="D102" s="94"/>
      <c r="E102" s="94"/>
      <c r="F102" s="94"/>
      <c r="G102" s="94"/>
      <c r="H102" s="94"/>
      <c r="I102" s="94"/>
      <c r="J102" s="41">
        <f>IF('Arbre de la magie'!J54="","",'Arbre de la magie'!J54)</f>
        <v>6</v>
      </c>
    </row>
    <row r="103" spans="1:10" s="43" customFormat="1" ht="30" hidden="1" customHeight="1" x14ac:dyDescent="0.25">
      <c r="A103" s="45" t="str">
        <f>IF('Arbre de la magie'!A55="","",'Arbre de la magie'!A55)</f>
        <v/>
      </c>
      <c r="B103" s="55" t="str">
        <f>IF('Arbre de la magie'!B55="","",'Arbre de la magie'!B55)</f>
        <v>Aura magique - Eau</v>
      </c>
      <c r="C103" s="94" t="str">
        <f>IF('Arbre de la magie'!C55="","",'Arbre de la magie'!C55)</f>
        <v>Permet de faire passer un objet quelconque pour un objet  magique (détection possible avec détection magique niveau 1)</v>
      </c>
      <c r="D103" s="94"/>
      <c r="E103" s="94"/>
      <c r="F103" s="94"/>
      <c r="G103" s="94"/>
      <c r="H103" s="94"/>
      <c r="I103" s="94"/>
      <c r="J103" s="41">
        <f>IF('Arbre de la magie'!J55="","",'Arbre de la magie'!J55)</f>
        <v>2</v>
      </c>
    </row>
    <row r="104" spans="1:10" s="43" customFormat="1" ht="30" hidden="1" customHeight="1" x14ac:dyDescent="0.25">
      <c r="A104" s="45" t="str">
        <f>IF('Arbre de la magie'!A56="","",'Arbre de la magie'!A56)</f>
        <v/>
      </c>
      <c r="B104" s="55" t="str">
        <f>IF('Arbre de la magie'!B56="","",'Arbre de la magie'!B56)</f>
        <v>Communication avec les esprits - Niveau 1 - Eau</v>
      </c>
      <c r="C104" s="94" t="str">
        <f>IF('Arbre de la magie'!C56="","",'Arbre de la magie'!C56)</f>
        <v>Permet de poser 1 question par lancement</v>
      </c>
      <c r="D104" s="94"/>
      <c r="E104" s="94"/>
      <c r="F104" s="94"/>
      <c r="G104" s="94"/>
      <c r="H104" s="94"/>
      <c r="I104" s="94"/>
      <c r="J104" s="41">
        <f>IF('Arbre de la magie'!J56="","",'Arbre de la magie'!J56)</f>
        <v>2</v>
      </c>
    </row>
    <row r="105" spans="1:10" s="43" customFormat="1" ht="30" hidden="1" customHeight="1" x14ac:dyDescent="0.25">
      <c r="A105" s="45" t="str">
        <f>IF('Arbre de la magie'!A57="","",'Arbre de la magie'!A57)</f>
        <v/>
      </c>
      <c r="B105" s="55" t="str">
        <f>IF('Arbre de la magie'!B57="","",'Arbre de la magie'!B57)</f>
        <v>Communication avec les esprits - Niveau 2 - Eau</v>
      </c>
      <c r="C105" s="94" t="str">
        <f>IF('Arbre de la magie'!C57="","",'Arbre de la magie'!C57)</f>
        <v>Permet de poser 3 questions par lancement</v>
      </c>
      <c r="D105" s="94"/>
      <c r="E105" s="94"/>
      <c r="F105" s="94"/>
      <c r="G105" s="94"/>
      <c r="H105" s="94"/>
      <c r="I105" s="94"/>
      <c r="J105" s="41">
        <f>IF('Arbre de la magie'!J57="","",'Arbre de la magie'!J57)</f>
        <v>4</v>
      </c>
    </row>
    <row r="106" spans="1:10" s="43" customFormat="1" ht="30" hidden="1" customHeight="1" x14ac:dyDescent="0.25">
      <c r="A106" s="45" t="str">
        <f>IF('Arbre de la magie'!A58="","",'Arbre de la magie'!A58)</f>
        <v/>
      </c>
      <c r="B106" s="55" t="str">
        <f>IF('Arbre de la magie'!B58="","",'Arbre de la magie'!B58)</f>
        <v>Communication avec les esprits - Niveau 3 - Eau</v>
      </c>
      <c r="C106" s="94" t="str">
        <f>IF('Arbre de la magie'!C58="","",'Arbre de la magie'!C58)</f>
        <v>Permet d'avoir une discussion de 5 min par lancement</v>
      </c>
      <c r="D106" s="94"/>
      <c r="E106" s="94"/>
      <c r="F106" s="94"/>
      <c r="G106" s="94"/>
      <c r="H106" s="94"/>
      <c r="I106" s="94"/>
      <c r="J106" s="41">
        <f>IF('Arbre de la magie'!J58="","",'Arbre de la magie'!J58)</f>
        <v>6</v>
      </c>
    </row>
    <row r="107" spans="1:10" s="43" customFormat="1" ht="30" hidden="1" customHeight="1" x14ac:dyDescent="0.25">
      <c r="A107" s="45" t="str">
        <f>IF('Arbre de la magie'!A59="","",'Arbre de la magie'!A59)</f>
        <v/>
      </c>
      <c r="B107" s="55" t="str">
        <f>IF('Arbre de la magie'!B59="","",'Arbre de la magie'!B59)</f>
        <v>Détection de la magie - Niveau 1 - Eau</v>
      </c>
      <c r="C107" s="94" t="str">
        <f>IF('Arbre de la magie'!C59="","",'Arbre de la magie'!C59)</f>
        <v>Peut détecter un objet magique de niveau 1, 1 fois par jour (O / O / O )
Permet également de savoir quel sort enchante ou ensorcèle l'objet.</v>
      </c>
      <c r="D107" s="94"/>
      <c r="E107" s="94"/>
      <c r="F107" s="94"/>
      <c r="G107" s="94"/>
      <c r="H107" s="94"/>
      <c r="I107" s="94"/>
      <c r="J107" s="41">
        <f>IF('Arbre de la magie'!J59="","",'Arbre de la magie'!J59)</f>
        <v>2</v>
      </c>
    </row>
    <row r="108" spans="1:10" s="43" customFormat="1" ht="30" hidden="1" customHeight="1" x14ac:dyDescent="0.25">
      <c r="A108" s="45" t="str">
        <f>IF('Arbre de la magie'!A60="","",'Arbre de la magie'!A60)</f>
        <v/>
      </c>
      <c r="B108" s="55" t="str">
        <f>IF('Arbre de la magie'!B60="","",'Arbre de la magie'!B60)</f>
        <v>Détection de la magie - Niveau 2 - Eau</v>
      </c>
      <c r="C108" s="94" t="str">
        <f>IF('Arbre de la magie'!C60="","",'Arbre de la magie'!C60)</f>
        <v>Peut détecter un objet magique de niveau 2 ou inférieur, 2 fois par jour (OO/OO/OO)
Permet également de savoir quel sort enchante ou ensorcèle l'objet.</v>
      </c>
      <c r="D108" s="94"/>
      <c r="E108" s="94"/>
      <c r="F108" s="94"/>
      <c r="G108" s="94"/>
      <c r="H108" s="94"/>
      <c r="I108" s="94"/>
      <c r="J108" s="41">
        <f>IF('Arbre de la magie'!J60="","",'Arbre de la magie'!J60)</f>
        <v>4</v>
      </c>
    </row>
    <row r="109" spans="1:10" s="43" customFormat="1" ht="30" hidden="1" customHeight="1" x14ac:dyDescent="0.25">
      <c r="A109" s="45" t="str">
        <f>IF('Arbre de la magie'!A61="","",'Arbre de la magie'!A61)</f>
        <v/>
      </c>
      <c r="B109" s="55" t="str">
        <f>IF('Arbre de la magie'!B61="","",'Arbre de la magie'!B61)</f>
        <v>Détection de la magie - Niveau 3 - Eau</v>
      </c>
      <c r="C109" s="94" t="str">
        <f>IF('Arbre de la magie'!C61="","",'Arbre de la magie'!C61)</f>
        <v>Peut détecter un objet magique de niveau 3 ou inférieur, 3 fois par jour (OOO/OOO/OOO) Permet également de savoir quel sort enchante ou ensorcèle l'objet.</v>
      </c>
      <c r="D109" s="94"/>
      <c r="E109" s="94"/>
      <c r="F109" s="94"/>
      <c r="G109" s="94"/>
      <c r="H109" s="94"/>
      <c r="I109" s="94"/>
      <c r="J109" s="41">
        <f>IF('Arbre de la magie'!J61="","",'Arbre de la magie'!J61)</f>
        <v>6</v>
      </c>
    </row>
    <row r="110" spans="1:10" s="43" customFormat="1" ht="30" hidden="1" customHeight="1" x14ac:dyDescent="0.25">
      <c r="A110" s="45" t="str">
        <f>IF('Arbre de la magie'!A62="","",'Arbre de la magie'!A62)</f>
        <v/>
      </c>
      <c r="B110" s="55" t="str">
        <f>IF('Arbre de la magie'!B62="","",'Arbre de la magie'!B62)</f>
        <v>Dissipation d'enchantement - Niveau 1 - Eau</v>
      </c>
      <c r="C110" s="94" t="str">
        <f>IF('Arbre de la magie'!C62="","",'Arbre de la magie'!C62)</f>
        <v>Dissipe un enchantement d’objet ou un ensorcellement d’arme de niveau 1.
La dissipation coûte autant de PM que le coût en pm du sort lancé sur l’objet ou l’arme.</v>
      </c>
      <c r="D110" s="94"/>
      <c r="E110" s="94"/>
      <c r="F110" s="94"/>
      <c r="G110" s="94"/>
      <c r="H110" s="94"/>
      <c r="I110" s="94"/>
      <c r="J110" s="41">
        <f>IF('Arbre de la magie'!J62="","",'Arbre de la magie'!J62)</f>
        <v>2</v>
      </c>
    </row>
    <row r="111" spans="1:10" s="43" customFormat="1" ht="30" hidden="1" customHeight="1" x14ac:dyDescent="0.25">
      <c r="A111" s="45" t="str">
        <f>IF('Arbre de la magie'!A63="","",'Arbre de la magie'!A63)</f>
        <v/>
      </c>
      <c r="B111" s="55" t="str">
        <f>IF('Arbre de la magie'!B63="","",'Arbre de la magie'!B63)</f>
        <v>Dissipation d'enchantement - Niveau 2 - Eau</v>
      </c>
      <c r="C111" s="94" t="str">
        <f>IF('Arbre de la magie'!C63="","",'Arbre de la magie'!C63)</f>
        <v>Dissipe un enchantement d’objet ou un ensorcellement d’arme de niveau 2 ou inférieur.
La dissipation coûte autant de PM que le coût en pm du sort lancé sur l’objet ou l’arme.</v>
      </c>
      <c r="D111" s="94"/>
      <c r="E111" s="94"/>
      <c r="F111" s="94"/>
      <c r="G111" s="94"/>
      <c r="H111" s="94"/>
      <c r="I111" s="94"/>
      <c r="J111" s="41">
        <f>IF('Arbre de la magie'!J63="","",'Arbre de la magie'!J63)</f>
        <v>4</v>
      </c>
    </row>
    <row r="112" spans="1:10" s="43" customFormat="1" ht="30" hidden="1" customHeight="1" x14ac:dyDescent="0.25">
      <c r="A112" s="45" t="str">
        <f>IF('Arbre de la magie'!A64="","",'Arbre de la magie'!A64)</f>
        <v/>
      </c>
      <c r="B112" s="55" t="str">
        <f>IF('Arbre de la magie'!B64="","",'Arbre de la magie'!B64)</f>
        <v>Dissipation d'enchantement - Niveau 3 - Eau</v>
      </c>
      <c r="C112" s="94" t="str">
        <f>IF('Arbre de la magie'!C64="","",'Arbre de la magie'!C64)</f>
        <v>Dissipe un enchantement d’objet ou un ensorcellement d’arme de niveau 3 ou inférieur.
La dissipation coûte autant de PM que le coût en pm du sort lancé sur l’objet ou l’arme.</v>
      </c>
      <c r="D112" s="94"/>
      <c r="E112" s="94"/>
      <c r="F112" s="94"/>
      <c r="G112" s="94"/>
      <c r="H112" s="94"/>
      <c r="I112" s="94"/>
      <c r="J112" s="41">
        <f>IF('Arbre de la magie'!J64="","",'Arbre de la magie'!J64)</f>
        <v>6</v>
      </c>
    </row>
    <row r="113" spans="1:10" s="43" customFormat="1" ht="30" hidden="1" customHeight="1" x14ac:dyDescent="0.25">
      <c r="A113" s="45" t="str">
        <f>IF('Arbre de la magie'!A65="","",'Arbre de la magie'!A65)</f>
        <v/>
      </c>
      <c r="B113" s="55" t="str">
        <f>IF('Arbre de la magie'!B65="","",'Arbre de la magie'!B65)</f>
        <v>Enchantement d'objet - Niveau 1 - Eau</v>
      </c>
      <c r="C113" s="94" t="str">
        <f>IF('Arbre de la magie'!C65="","",'Arbre de la magie'!C65)</f>
        <v>Permet d'enchanter un objet en stockant un sort de niveau 1 avant la fin de sa fabrication,  en collaboration avec l'artisan. L'enchanteur n'est pas nécessairement le lanceur du sort, il doit juste dépenser ses PM en guise de scellement du sort.</v>
      </c>
      <c r="D113" s="94"/>
      <c r="E113" s="94"/>
      <c r="F113" s="94"/>
      <c r="G113" s="94"/>
      <c r="H113" s="94"/>
      <c r="I113" s="94"/>
      <c r="J113" s="41">
        <f>IF('Arbre de la magie'!J65="","",'Arbre de la magie'!J65)</f>
        <v>2</v>
      </c>
    </row>
    <row r="114" spans="1:10" s="43" customFormat="1" ht="30" hidden="1" customHeight="1" x14ac:dyDescent="0.25">
      <c r="A114" s="45" t="str">
        <f>IF('Arbre de la magie'!A66="","",'Arbre de la magie'!A66)</f>
        <v/>
      </c>
      <c r="B114" s="55" t="str">
        <f>IF('Arbre de la magie'!B66="","",'Arbre de la magie'!B66)</f>
        <v>Enchantement d'objet - Niveau 2 - Eau</v>
      </c>
      <c r="C114" s="94" t="str">
        <f>IF('Arbre de la magie'!C66="","",'Arbre de la magie'!C66)</f>
        <v>Permet d'enchanter un objet en stockant un sort de niveau 2 ou moins avant la fin de sa fabrication,  en collaboration avec l'artisan. L'enchanteur n'est pas nécessairement le lanceur du sort, il doit juste dépenser ses PM en guise de scellement du sort.</v>
      </c>
      <c r="D114" s="94"/>
      <c r="E114" s="94"/>
      <c r="F114" s="94"/>
      <c r="G114" s="94"/>
      <c r="H114" s="94"/>
      <c r="I114" s="94"/>
      <c r="J114" s="41">
        <f>IF('Arbre de la magie'!J66="","",'Arbre de la magie'!J66)</f>
        <v>4</v>
      </c>
    </row>
    <row r="115" spans="1:10" s="43" customFormat="1" ht="30" hidden="1" customHeight="1" x14ac:dyDescent="0.25">
      <c r="A115" s="45" t="str">
        <f>IF('Arbre de la magie'!A67="","",'Arbre de la magie'!A67)</f>
        <v/>
      </c>
      <c r="B115" s="55" t="str">
        <f>IF('Arbre de la magie'!B67="","",'Arbre de la magie'!B67)</f>
        <v>Enchantement d'objet - Niveau 3 - Eau</v>
      </c>
      <c r="C115" s="94" t="str">
        <f>IF('Arbre de la magie'!C67="","",'Arbre de la magie'!C67)</f>
        <v>Permet d'enchanter un objet en stockant un sort de niveau 3 ou moins avant la fin de sa fabrication,  en collaboration avec l'artisan. L'enchanteur n'est pas nécessairement le lanceur du sort, il doit juste dépenser ses PM en guise de scellement du sort.</v>
      </c>
      <c r="D115" s="94"/>
      <c r="E115" s="94"/>
      <c r="F115" s="94"/>
      <c r="G115" s="94"/>
      <c r="H115" s="94"/>
      <c r="I115" s="94"/>
      <c r="J115" s="41">
        <f>IF('Arbre de la magie'!J67="","",'Arbre de la magie'!J67)</f>
        <v>6</v>
      </c>
    </row>
    <row r="116" spans="1:10" s="43" customFormat="1" ht="30" hidden="1" customHeight="1" x14ac:dyDescent="0.25">
      <c r="A116" s="45" t="str">
        <f>IF('Arbre de la magie'!A68="","",'Arbre de la magie'!A68)</f>
        <v/>
      </c>
      <c r="B116" s="55" t="str">
        <f>IF('Arbre de la magie'!B68="","",'Arbre de la magie'!B68)</f>
        <v>Guérison - Niveau 1 - Eau</v>
      </c>
      <c r="C116" s="94" t="str">
        <f>IF('Arbre de la magie'!C68="","",'Arbre de la magie'!C68)</f>
        <v>Permet de rendre 2 PV pour 2PM - Non utilisable sur une personne à 0PV</v>
      </c>
      <c r="D116" s="94"/>
      <c r="E116" s="94"/>
      <c r="F116" s="94"/>
      <c r="G116" s="94"/>
      <c r="H116" s="94"/>
      <c r="I116" s="94"/>
      <c r="J116" s="41">
        <f>IF('Arbre de la magie'!J68="","",'Arbre de la magie'!J68)</f>
        <v>4</v>
      </c>
    </row>
    <row r="117" spans="1:10" s="43" customFormat="1" ht="30" hidden="1" customHeight="1" x14ac:dyDescent="0.25">
      <c r="A117" s="45" t="str">
        <f>IF('Arbre de la magie'!A69="","",'Arbre de la magie'!A69)</f>
        <v/>
      </c>
      <c r="B117" s="55" t="str">
        <f>IF('Arbre de la magie'!B69="","",'Arbre de la magie'!B69)</f>
        <v>Guérison - Niveau 2 - Eau</v>
      </c>
      <c r="C117" s="94" t="str">
        <f>IF('Arbre de la magie'!C69="","",'Arbre de la magie'!C69)</f>
        <v>Permet de rendre 3 PV pour 2PM - Non utilisable sur une personne à 0PV</v>
      </c>
      <c r="D117" s="94"/>
      <c r="E117" s="94"/>
      <c r="F117" s="94"/>
      <c r="G117" s="94"/>
      <c r="H117" s="94"/>
      <c r="I117" s="94"/>
      <c r="J117" s="41">
        <f>IF('Arbre de la magie'!J69="","",'Arbre de la magie'!J69)</f>
        <v>6</v>
      </c>
    </row>
    <row r="118" spans="1:10" s="43" customFormat="1" ht="30" hidden="1" customHeight="1" x14ac:dyDescent="0.25">
      <c r="A118" s="45" t="str">
        <f>IF('Arbre de la magie'!A70="","",'Arbre de la magie'!A70)</f>
        <v/>
      </c>
      <c r="B118" s="55" t="str">
        <f>IF('Arbre de la magie'!B70="","",'Arbre de la magie'!B70)</f>
        <v>Guérison - Niveau 3 - Eau</v>
      </c>
      <c r="C118" s="94" t="str">
        <f>IF('Arbre de la magie'!C70="","",'Arbre de la magie'!C70)</f>
        <v>Permet de rendre 2 PV pour 2PM - Non utilisable sur une personne à 0PV</v>
      </c>
      <c r="D118" s="94"/>
      <c r="E118" s="94"/>
      <c r="F118" s="94"/>
      <c r="G118" s="94"/>
      <c r="H118" s="94"/>
      <c r="I118" s="94"/>
      <c r="J118" s="41">
        <f>IF('Arbre de la magie'!J70="","",'Arbre de la magie'!J70)</f>
        <v>4</v>
      </c>
    </row>
    <row r="119" spans="1:10" s="43" customFormat="1" ht="30" hidden="1" customHeight="1" x14ac:dyDescent="0.25">
      <c r="A119" s="45" t="str">
        <f>IF('Arbre de la magie'!A71="","",'Arbre de la magie'!A71)</f>
        <v/>
      </c>
      <c r="B119" s="55" t="str">
        <f>IF('Arbre de la magie'!B71="","",'Arbre de la magie'!B71)</f>
        <v>Serrure magique - Niveau 1 - Eau</v>
      </c>
      <c r="C119" s="94" t="str">
        <f>IF('Arbre de la magie'!C71="","",'Arbre de la magie'!C71)</f>
        <v>Permet de renforcer la difficulté d’ouverture d’une serrure de manière magique d'un niveau pour 1PM. Sort cumulable avec un seul enchantement d’objet lancé sur la serrure.</v>
      </c>
      <c r="D119" s="94"/>
      <c r="E119" s="94"/>
      <c r="F119" s="94"/>
      <c r="G119" s="94"/>
      <c r="H119" s="94"/>
      <c r="I119" s="94"/>
      <c r="J119" s="41">
        <f>IF('Arbre de la magie'!J71="","",'Arbre de la magie'!J71)</f>
        <v>4</v>
      </c>
    </row>
    <row r="120" spans="1:10" s="43" customFormat="1" ht="30" hidden="1" customHeight="1" x14ac:dyDescent="0.25">
      <c r="A120" s="45" t="str">
        <f>IF('Arbre de la magie'!A72="","",'Arbre de la magie'!A72)</f>
        <v/>
      </c>
      <c r="B120" s="55" t="str">
        <f>IF('Arbre de la magie'!B72="","",'Arbre de la magie'!B72)</f>
        <v>Serrure magique - Niveau 2 - Eau</v>
      </c>
      <c r="C120" s="94" t="str">
        <f>IF('Arbre de la magie'!C72="","",'Arbre de la magie'!C72)</f>
        <v>Permet de renforcer la difficulté d’ouverture d’une serrure de manière magique de 2 niveau pour 2PM. Sort cumulable avec un seul enchantement d’objet lancé sur la serrure.</v>
      </c>
      <c r="D120" s="94"/>
      <c r="E120" s="94"/>
      <c r="F120" s="94"/>
      <c r="G120" s="94"/>
      <c r="H120" s="94"/>
      <c r="I120" s="94"/>
      <c r="J120" s="41">
        <f>IF('Arbre de la magie'!J72="","",'Arbre de la magie'!J72)</f>
        <v>6</v>
      </c>
    </row>
    <row r="121" spans="1:10" s="43" customFormat="1" ht="30" hidden="1" customHeight="1" x14ac:dyDescent="0.25">
      <c r="A121" s="45" t="str">
        <f>IF('Arbre de la magie'!A73="","",'Arbre de la magie'!A73)</f>
        <v/>
      </c>
      <c r="B121" s="55" t="str">
        <f>IF('Arbre de la magie'!B73="","",'Arbre de la magie'!B73)</f>
        <v>Toucher apaisant - Eau</v>
      </c>
      <c r="C121" s="94" t="str">
        <f>IF('Arbre de la magie'!C73="","",'Arbre de la magie'!C73)</f>
        <v>Ramène une cible de 0 à 1 PV - Le sort prend 3 minutes sans interruption</v>
      </c>
      <c r="D121" s="94"/>
      <c r="E121" s="94"/>
      <c r="F121" s="94"/>
      <c r="G121" s="94"/>
      <c r="H121" s="94"/>
      <c r="I121" s="94"/>
      <c r="J121" s="41">
        <f>IF('Arbre de la magie'!J73="","",'Arbre de la magie'!J73)</f>
        <v>2</v>
      </c>
    </row>
    <row r="122" spans="1:10" s="43" customFormat="1" ht="30" hidden="1" customHeight="1" x14ac:dyDescent="0.25">
      <c r="A122" s="45" t="str">
        <f>IF('Arbre de la magie'!A74="","",'Arbre de la magie'!A74)</f>
        <v/>
      </c>
      <c r="B122" s="55" t="str">
        <f>IF('Arbre de la magie'!B74="","",'Arbre de la magie'!B74)</f>
        <v>Attaque d'eau - Niveau 1</v>
      </c>
      <c r="C122" s="94" t="str">
        <f>IF('Arbre de la magie'!C74="","",'Arbre de la magie'!C74)</f>
        <v>Projectile magique d'eau causant 1 dégât pour 2PM</v>
      </c>
      <c r="D122" s="94"/>
      <c r="E122" s="94"/>
      <c r="F122" s="94"/>
      <c r="G122" s="94"/>
      <c r="H122" s="94"/>
      <c r="I122" s="94"/>
      <c r="J122" s="41">
        <f>IF('Arbre de la magie'!J74="","",'Arbre de la magie'!J74)</f>
        <v>2</v>
      </c>
    </row>
    <row r="123" spans="1:10" s="43" customFormat="1" ht="30" hidden="1" customHeight="1" x14ac:dyDescent="0.25">
      <c r="A123" s="45" t="str">
        <f>IF('Arbre de la magie'!A75="","",'Arbre de la magie'!A75)</f>
        <v/>
      </c>
      <c r="B123" s="55" t="str">
        <f>IF('Arbre de la magie'!B75="","",'Arbre de la magie'!B75)</f>
        <v>Attaque d'eau - Niveau 2</v>
      </c>
      <c r="C123" s="94" t="str">
        <f>IF('Arbre de la magie'!C75="","",'Arbre de la magie'!C75)</f>
        <v>Projectile magique d'eau causant 2 dégâts pour 2PM</v>
      </c>
      <c r="D123" s="94"/>
      <c r="E123" s="94"/>
      <c r="F123" s="94"/>
      <c r="G123" s="94"/>
      <c r="H123" s="94"/>
      <c r="I123" s="94"/>
      <c r="J123" s="41">
        <f>IF('Arbre de la magie'!J75="","",'Arbre de la magie'!J75)</f>
        <v>4</v>
      </c>
    </row>
    <row r="124" spans="1:10" s="43" customFormat="1" ht="30" hidden="1" customHeight="1" x14ac:dyDescent="0.25">
      <c r="A124" s="45" t="str">
        <f>IF('Arbre de la magie'!A76="","",'Arbre de la magie'!A76)</f>
        <v/>
      </c>
      <c r="B124" s="55" t="str">
        <f>IF('Arbre de la magie'!B76="","",'Arbre de la magie'!B76)</f>
        <v>Attaque d'eau - Niveau 3</v>
      </c>
      <c r="C124" s="94" t="str">
        <f>IF('Arbre de la magie'!C76="","",'Arbre de la magie'!C76)</f>
        <v>Projectile magique d'eau causant 3 dégâts pour 2PM</v>
      </c>
      <c r="D124" s="94"/>
      <c r="E124" s="94"/>
      <c r="F124" s="94"/>
      <c r="G124" s="94"/>
      <c r="H124" s="94"/>
      <c r="I124" s="94"/>
      <c r="J124" s="41">
        <f>IF('Arbre de la magie'!J76="","",'Arbre de la magie'!J76)</f>
        <v>6</v>
      </c>
    </row>
    <row r="125" spans="1:10" s="43" customFormat="1" ht="30" hidden="1" customHeight="1" x14ac:dyDescent="0.25">
      <c r="A125" s="45" t="str">
        <f>IF('Arbre de la magie'!A77="","",'Arbre de la magie'!A77)</f>
        <v/>
      </c>
      <c r="B125" s="55" t="str">
        <f>IF('Arbre de la magie'!B77="","",'Arbre de la magie'!B77)</f>
        <v>Ensorcellement d'arme d'eau - Niveau 1</v>
      </c>
      <c r="C125" s="94" t="str">
        <f>IF('Arbre de la magie'!C77="","",'Arbre de la magie'!C77)</f>
        <v>Permet d'ensorceler 1 arme en arme d'eau. Ensorceler ne veut pas dire magique</v>
      </c>
      <c r="D125" s="94"/>
      <c r="E125" s="94"/>
      <c r="F125" s="94"/>
      <c r="G125" s="94"/>
      <c r="H125" s="94"/>
      <c r="I125" s="94"/>
      <c r="J125" s="41">
        <f>IF('Arbre de la magie'!J77="","",'Arbre de la magie'!J77)</f>
        <v>4</v>
      </c>
    </row>
    <row r="126" spans="1:10" s="43" customFormat="1" ht="30" hidden="1" customHeight="1" x14ac:dyDescent="0.25">
      <c r="A126" s="45" t="str">
        <f>IF('Arbre de la magie'!A78="","",'Arbre de la magie'!A78)</f>
        <v/>
      </c>
      <c r="B126" s="55" t="str">
        <f>IF('Arbre de la magie'!B78="","",'Arbre de la magie'!B78)</f>
        <v>Ensorcellement d'arme d'eau - Niveau 2</v>
      </c>
      <c r="C126" s="94" t="str">
        <f>IF('Arbre de la magie'!C78="","",'Arbre de la magie'!C78)</f>
        <v>Permet d'ensorceler 2 armes en armes d'eau. Ensorceler ne veut pas dire magique</v>
      </c>
      <c r="D126" s="94"/>
      <c r="E126" s="94"/>
      <c r="F126" s="94"/>
      <c r="G126" s="94"/>
      <c r="H126" s="94"/>
      <c r="I126" s="94"/>
      <c r="J126" s="41">
        <f>IF('Arbre de la magie'!J78="","",'Arbre de la magie'!J78)</f>
        <v>6</v>
      </c>
    </row>
    <row r="127" spans="1:10" s="43" customFormat="1" ht="30" hidden="1" customHeight="1" x14ac:dyDescent="0.25">
      <c r="A127" s="45" t="str">
        <f>IF('Arbre de la magie'!A79="","",'Arbre de la magie'!A79)</f>
        <v/>
      </c>
      <c r="B127" s="55" t="str">
        <f>IF('Arbre de la magie'!B79="","",'Arbre de la magie'!B79)</f>
        <v>Résistance à l'eau - Niveau 1</v>
      </c>
      <c r="C127" s="94" t="str">
        <f>IF('Arbre de la magie'!C79="","",'Arbre de la magie'!C79)</f>
        <v>Actif en permanence. -1 pt de dégât aux attaques d'eau subies</v>
      </c>
      <c r="D127" s="94"/>
      <c r="E127" s="94"/>
      <c r="F127" s="94"/>
      <c r="G127" s="94"/>
      <c r="H127" s="94"/>
      <c r="I127" s="94"/>
      <c r="J127" s="41">
        <f>IF('Arbre de la magie'!J79="","",'Arbre de la magie'!J79)</f>
        <v>6</v>
      </c>
    </row>
    <row r="128" spans="1:10" s="43" customFormat="1" ht="30" hidden="1" customHeight="1" x14ac:dyDescent="0.25">
      <c r="A128" s="45" t="str">
        <f>IF('Arbre de la magie'!A80="","",'Arbre de la magie'!A80)</f>
        <v/>
      </c>
      <c r="B128" s="55" t="str">
        <f>IF('Arbre de la magie'!B80="","",'Arbre de la magie'!B80)</f>
        <v>Résistance à l'eau - Niveau 2</v>
      </c>
      <c r="C128" s="94" t="str">
        <f>IF('Arbre de la magie'!C80="","",'Arbre de la magie'!C80)</f>
        <v>Actif en permanence. -2 pt de dégât aux attaques d'eau subies</v>
      </c>
      <c r="D128" s="94"/>
      <c r="E128" s="94"/>
      <c r="F128" s="94"/>
      <c r="G128" s="94"/>
      <c r="H128" s="94"/>
      <c r="I128" s="94"/>
      <c r="J128" s="41">
        <f>IF('Arbre de la magie'!J80="","",'Arbre de la magie'!J80)</f>
        <v>8</v>
      </c>
    </row>
    <row r="129" spans="1:10" s="43" customFormat="1" ht="30" hidden="1" customHeight="1" x14ac:dyDescent="0.25">
      <c r="A129" s="45" t="str">
        <f>IF('Arbre de la magie'!A81="","",'Arbre de la magie'!A81)</f>
        <v/>
      </c>
      <c r="B129" s="55" t="str">
        <f>IF('Arbre de la magie'!B81="","",'Arbre de la magie'!B81)</f>
        <v>Gel - Niveau 1</v>
      </c>
      <c r="C129" s="94" t="str">
        <f>IF('Arbre de la magie'!C81="","",'Arbre de la magie'!C81)</f>
        <v>Immobilise la cible pendant 5 secondes sans la priver de la parole</v>
      </c>
      <c r="D129" s="94"/>
      <c r="E129" s="94"/>
      <c r="F129" s="94"/>
      <c r="G129" s="94"/>
      <c r="H129" s="94"/>
      <c r="I129" s="94"/>
      <c r="J129" s="41">
        <f>IF('Arbre de la magie'!J81="","",'Arbre de la magie'!J81)</f>
        <v>4</v>
      </c>
    </row>
    <row r="130" spans="1:10" s="43" customFormat="1" ht="30" hidden="1" customHeight="1" x14ac:dyDescent="0.25">
      <c r="A130" s="45" t="str">
        <f>IF('Arbre de la magie'!A86="","",'Arbre de la magie'!A86)</f>
        <v/>
      </c>
      <c r="B130" s="55" t="str">
        <f>IF('Arbre de la magie'!B86="","",'Arbre de la magie'!B86)</f>
        <v>Archiviste - Niveau 1 - Air</v>
      </c>
      <c r="C130" s="94" t="str">
        <f>IF('Arbre de la magie'!C86="","",'Arbre de la magie'!C86)</f>
        <v>Permet de sceller un sort de niveau 1 d'un mage dans un parchemin en dépensant le nombre de PM correspondant au lancement du sort.</v>
      </c>
      <c r="D130" s="94"/>
      <c r="E130" s="94"/>
      <c r="F130" s="94"/>
      <c r="G130" s="94"/>
      <c r="H130" s="94"/>
      <c r="I130" s="94"/>
      <c r="J130" s="41">
        <f>IF('Arbre de la magie'!J86="","",'Arbre de la magie'!J86)</f>
        <v>2</v>
      </c>
    </row>
    <row r="131" spans="1:10" s="43" customFormat="1" ht="30" hidden="1" customHeight="1" x14ac:dyDescent="0.25">
      <c r="A131" s="45" t="str">
        <f>IF('Arbre de la magie'!A87="","",'Arbre de la magie'!A87)</f>
        <v/>
      </c>
      <c r="B131" s="55" t="str">
        <f>IF('Arbre de la magie'!B87="","",'Arbre de la magie'!B87)</f>
        <v>Archiviste - Niveau 2 - Air</v>
      </c>
      <c r="C131" s="94" t="str">
        <f>IF('Arbre de la magie'!C87="","",'Arbre de la magie'!C87)</f>
        <v>Permet de sceller un sort de niveau 1 ou 2 d'un mage dans un parchemin en dépensant le nombre de PM correspondant au lancement du sort.</v>
      </c>
      <c r="D131" s="94"/>
      <c r="E131" s="94"/>
      <c r="F131" s="94"/>
      <c r="G131" s="94"/>
      <c r="H131" s="94"/>
      <c r="I131" s="94"/>
      <c r="J131" s="41">
        <f>IF('Arbre de la magie'!J87="","",'Arbre de la magie'!J87)</f>
        <v>4</v>
      </c>
    </row>
    <row r="132" spans="1:10" s="43" customFormat="1" ht="30" hidden="1" customHeight="1" x14ac:dyDescent="0.25">
      <c r="A132" s="45" t="str">
        <f>IF('Arbre de la magie'!A88="","",'Arbre de la magie'!A88)</f>
        <v/>
      </c>
      <c r="B132" s="55" t="str">
        <f>IF('Arbre de la magie'!B88="","",'Arbre de la magie'!B88)</f>
        <v>Archiviste - Niveau 3 - Air</v>
      </c>
      <c r="C132" s="94" t="str">
        <f>IF('Arbre de la magie'!C88="","",'Arbre de la magie'!C88)</f>
        <v xml:space="preserve">Permet de sceller un sort de niveau 1 à 3 d'un mage dans un parchemin en dépensant le nombre de PM correspondant au lancement du sort. </v>
      </c>
      <c r="D132" s="94"/>
      <c r="E132" s="94"/>
      <c r="F132" s="94"/>
      <c r="G132" s="94"/>
      <c r="H132" s="94"/>
      <c r="I132" s="94"/>
      <c r="J132" s="41">
        <f>IF('Arbre de la magie'!J88="","",'Arbre de la magie'!J88)</f>
        <v>6</v>
      </c>
    </row>
    <row r="133" spans="1:10" s="43" customFormat="1" ht="30" hidden="1" customHeight="1" x14ac:dyDescent="0.25">
      <c r="A133" s="45" t="str">
        <f>IF('Arbre de la magie'!A89="","",'Arbre de la magie'!A89)</f>
        <v/>
      </c>
      <c r="B133" s="55" t="str">
        <f>IF('Arbre de la magie'!B89="","",'Arbre de la magie'!B89)</f>
        <v>Aura magique - Air</v>
      </c>
      <c r="C133" s="94" t="str">
        <f>IF('Arbre de la magie'!C89="","",'Arbre de la magie'!C89)</f>
        <v>Permet de faire passer un objet quelconque pour un objet  magique (détection possible avec détection magique niveau 1)</v>
      </c>
      <c r="D133" s="94"/>
      <c r="E133" s="94"/>
      <c r="F133" s="94"/>
      <c r="G133" s="94"/>
      <c r="H133" s="94"/>
      <c r="I133" s="94"/>
      <c r="J133" s="41">
        <f>IF('Arbre de la magie'!J89="","",'Arbre de la magie'!J89)</f>
        <v>2</v>
      </c>
    </row>
    <row r="134" spans="1:10" s="43" customFormat="1" ht="30" hidden="1" customHeight="1" x14ac:dyDescent="0.25">
      <c r="A134" s="45" t="str">
        <f>IF('Arbre de la magie'!A90="","",'Arbre de la magie'!A90)</f>
        <v/>
      </c>
      <c r="B134" s="55" t="str">
        <f>IF('Arbre de la magie'!B90="","",'Arbre de la magie'!B90)</f>
        <v>Communication avec les esprits - Niveau 1 - Air</v>
      </c>
      <c r="C134" s="94" t="str">
        <f>IF('Arbre de la magie'!C90="","",'Arbre de la magie'!C90)</f>
        <v>Permet de poser 1 question par lancement</v>
      </c>
      <c r="D134" s="94"/>
      <c r="E134" s="94"/>
      <c r="F134" s="94"/>
      <c r="G134" s="94"/>
      <c r="H134" s="94"/>
      <c r="I134" s="94"/>
      <c r="J134" s="41">
        <f>IF('Arbre de la magie'!J90="","",'Arbre de la magie'!J90)</f>
        <v>2</v>
      </c>
    </row>
    <row r="135" spans="1:10" s="43" customFormat="1" ht="30" hidden="1" customHeight="1" x14ac:dyDescent="0.25">
      <c r="A135" s="45" t="str">
        <f>IF('Arbre de la magie'!A91="","",'Arbre de la magie'!A91)</f>
        <v/>
      </c>
      <c r="B135" s="55" t="str">
        <f>IF('Arbre de la magie'!B91="","",'Arbre de la magie'!B91)</f>
        <v>Communication avec les esprits - Niveau 2 - Air</v>
      </c>
      <c r="C135" s="94" t="str">
        <f>IF('Arbre de la magie'!C91="","",'Arbre de la magie'!C91)</f>
        <v>Permet de poser 3 questions par lancement</v>
      </c>
      <c r="D135" s="94"/>
      <c r="E135" s="94"/>
      <c r="F135" s="94"/>
      <c r="G135" s="94"/>
      <c r="H135" s="94"/>
      <c r="I135" s="94"/>
      <c r="J135" s="41">
        <f>IF('Arbre de la magie'!J91="","",'Arbre de la magie'!J91)</f>
        <v>4</v>
      </c>
    </row>
    <row r="136" spans="1:10" s="43" customFormat="1" ht="30" hidden="1" customHeight="1" x14ac:dyDescent="0.25">
      <c r="A136" s="45" t="str">
        <f>IF('Arbre de la magie'!A92="","",'Arbre de la magie'!A92)</f>
        <v/>
      </c>
      <c r="B136" s="55" t="str">
        <f>IF('Arbre de la magie'!B92="","",'Arbre de la magie'!B92)</f>
        <v>Communication avec les esprits - Niveau 3 - Air</v>
      </c>
      <c r="C136" s="94" t="str">
        <f>IF('Arbre de la magie'!C92="","",'Arbre de la magie'!C92)</f>
        <v>Permet d'avoir une discussion de 5 min par lancement</v>
      </c>
      <c r="D136" s="94"/>
      <c r="E136" s="94"/>
      <c r="F136" s="94"/>
      <c r="G136" s="94"/>
      <c r="H136" s="94"/>
      <c r="I136" s="94"/>
      <c r="J136" s="41">
        <f>IF('Arbre de la magie'!J92="","",'Arbre de la magie'!J92)</f>
        <v>6</v>
      </c>
    </row>
    <row r="137" spans="1:10" s="43" customFormat="1" ht="30" hidden="1" customHeight="1" x14ac:dyDescent="0.25">
      <c r="A137" s="45" t="str">
        <f>IF('Arbre de la magie'!A93="","",'Arbre de la magie'!A93)</f>
        <v/>
      </c>
      <c r="B137" s="55" t="str">
        <f>IF('Arbre de la magie'!B93="","",'Arbre de la magie'!B93)</f>
        <v>Détection de la magie - Niveau 1 - Air</v>
      </c>
      <c r="C137" s="94" t="str">
        <f>IF('Arbre de la magie'!C93="","",'Arbre de la magie'!C93)</f>
        <v>Peut détecter un objet magique de niveau 1, 1 fois par jour (O / O / O )
Permet également de savoir quel sort enchante ou ensorcèle l'objet.</v>
      </c>
      <c r="D137" s="94"/>
      <c r="E137" s="94"/>
      <c r="F137" s="94"/>
      <c r="G137" s="94"/>
      <c r="H137" s="94"/>
      <c r="I137" s="94"/>
      <c r="J137" s="41">
        <f>IF('Arbre de la magie'!J93="","",'Arbre de la magie'!J93)</f>
        <v>2</v>
      </c>
    </row>
    <row r="138" spans="1:10" s="43" customFormat="1" ht="30" hidden="1" customHeight="1" x14ac:dyDescent="0.25">
      <c r="A138" s="45" t="str">
        <f>IF('Arbre de la magie'!A94="","",'Arbre de la magie'!A94)</f>
        <v/>
      </c>
      <c r="B138" s="55" t="str">
        <f>IF('Arbre de la magie'!B94="","",'Arbre de la magie'!B94)</f>
        <v>Détection de la magie - Niveau 2 - Air</v>
      </c>
      <c r="C138" s="94" t="str">
        <f>IF('Arbre de la magie'!C94="","",'Arbre de la magie'!C94)</f>
        <v>Peut détecter un objet magique de niveau 2 ou inférieur, 2 fois par jour (OO/OO/OO)
Permet également de savoir quel sort enchante ou ensorcèle l'objet.</v>
      </c>
      <c r="D138" s="94"/>
      <c r="E138" s="94"/>
      <c r="F138" s="94"/>
      <c r="G138" s="94"/>
      <c r="H138" s="94"/>
      <c r="I138" s="94"/>
      <c r="J138" s="41">
        <f>IF('Arbre de la magie'!J94="","",'Arbre de la magie'!J94)</f>
        <v>4</v>
      </c>
    </row>
    <row r="139" spans="1:10" s="43" customFormat="1" ht="30" hidden="1" customHeight="1" x14ac:dyDescent="0.25">
      <c r="A139" s="45" t="str">
        <f>IF('Arbre de la magie'!A95="","",'Arbre de la magie'!A95)</f>
        <v/>
      </c>
      <c r="B139" s="55" t="str">
        <f>IF('Arbre de la magie'!B95="","",'Arbre de la magie'!B95)</f>
        <v>Détection de la magie - Niveau 3 - Air</v>
      </c>
      <c r="C139" s="94" t="str">
        <f>IF('Arbre de la magie'!C95="","",'Arbre de la magie'!C95)</f>
        <v>Peut détecter un objet magique de niveau 3 ou inférieur, 3 fois par jour (OOO/OOO/OOO) Permet également de savoir quel sort enchante ou ensorcèle l'objet.</v>
      </c>
      <c r="D139" s="94"/>
      <c r="E139" s="94"/>
      <c r="F139" s="94"/>
      <c r="G139" s="94"/>
      <c r="H139" s="94"/>
      <c r="I139" s="94"/>
      <c r="J139" s="41">
        <f>IF('Arbre de la magie'!J95="","",'Arbre de la magie'!J95)</f>
        <v>6</v>
      </c>
    </row>
    <row r="140" spans="1:10" s="43" customFormat="1" ht="30" hidden="1" customHeight="1" x14ac:dyDescent="0.25">
      <c r="A140" s="45" t="str">
        <f>IF('Arbre de la magie'!A96="","",'Arbre de la magie'!A96)</f>
        <v/>
      </c>
      <c r="B140" s="55" t="str">
        <f>IF('Arbre de la magie'!B96="","",'Arbre de la magie'!B96)</f>
        <v>Dissipation d'enchantement - Niveau 1 - Air</v>
      </c>
      <c r="C140" s="94" t="str">
        <f>IF('Arbre de la magie'!C96="","",'Arbre de la magie'!C96)</f>
        <v>Dissipe un enchantement d’objet ou un ensorcellement d’arme de niveau 1.
La dissipation coûte autant de PM que le coût en pm du sort lancé sur l’objet ou l’arme.</v>
      </c>
      <c r="D140" s="94"/>
      <c r="E140" s="94"/>
      <c r="F140" s="94"/>
      <c r="G140" s="94"/>
      <c r="H140" s="94"/>
      <c r="I140" s="94"/>
      <c r="J140" s="41">
        <f>IF('Arbre de la magie'!J96="","",'Arbre de la magie'!J96)</f>
        <v>2</v>
      </c>
    </row>
    <row r="141" spans="1:10" s="43" customFormat="1" ht="30" hidden="1" customHeight="1" x14ac:dyDescent="0.25">
      <c r="A141" s="45" t="str">
        <f>IF('Arbre de la magie'!A97="","",'Arbre de la magie'!A97)</f>
        <v/>
      </c>
      <c r="B141" s="55" t="str">
        <f>IF('Arbre de la magie'!B97="","",'Arbre de la magie'!B97)</f>
        <v>Dissipation d'enchantement - Niveau 2 - Air</v>
      </c>
      <c r="C141" s="94" t="str">
        <f>IF('Arbre de la magie'!C97="","",'Arbre de la magie'!C97)</f>
        <v>Dissipe un enchantement d’objet ou un ensorcellement d’arme de niveau 2 ou inférieur.
La dissipation coûte autant de PM que le coût en pm du sort lancé sur l’objet ou l’arme.</v>
      </c>
      <c r="D141" s="94"/>
      <c r="E141" s="94"/>
      <c r="F141" s="94"/>
      <c r="G141" s="94"/>
      <c r="H141" s="94"/>
      <c r="I141" s="94"/>
      <c r="J141" s="41">
        <f>IF('Arbre de la magie'!J97="","",'Arbre de la magie'!J97)</f>
        <v>4</v>
      </c>
    </row>
    <row r="142" spans="1:10" s="43" customFormat="1" ht="30" hidden="1" customHeight="1" x14ac:dyDescent="0.25">
      <c r="A142" s="45" t="str">
        <f>IF('Arbre de la magie'!A98="","",'Arbre de la magie'!A98)</f>
        <v/>
      </c>
      <c r="B142" s="55" t="str">
        <f>IF('Arbre de la magie'!B98="","",'Arbre de la magie'!B98)</f>
        <v>Dissipation d'enchantement - Niveau 3 - Air</v>
      </c>
      <c r="C142" s="94" t="str">
        <f>IF('Arbre de la magie'!C98="","",'Arbre de la magie'!C98)</f>
        <v>Dissipe un enchantement d’objet ou un ensorcellement d’arme de niveau 3 ou inférieur.
La dissipation coûte autant de PM que le coût en pm du sort lancé sur l’objet ou l’arme.</v>
      </c>
      <c r="D142" s="94"/>
      <c r="E142" s="94"/>
      <c r="F142" s="94"/>
      <c r="G142" s="94"/>
      <c r="H142" s="94"/>
      <c r="I142" s="94"/>
      <c r="J142" s="41">
        <f>IF('Arbre de la magie'!J98="","",'Arbre de la magie'!J98)</f>
        <v>6</v>
      </c>
    </row>
    <row r="143" spans="1:10" s="43" customFormat="1" ht="30" hidden="1" customHeight="1" x14ac:dyDescent="0.25">
      <c r="A143" s="45" t="str">
        <f>IF('Arbre de la magie'!A99="","",'Arbre de la magie'!A99)</f>
        <v/>
      </c>
      <c r="B143" s="55" t="str">
        <f>IF('Arbre de la magie'!B99="","",'Arbre de la magie'!B99)</f>
        <v>Enchantement d'objet - Niveau 1 - Air</v>
      </c>
      <c r="C143" s="94" t="str">
        <f>IF('Arbre de la magie'!C99="","",'Arbre de la magie'!C99)</f>
        <v>Permet d'enchanter un objet en stockant un sort de niveau 1 avant la fin de sa fabrication,  en collaboration avec l'artisan. L'enchanteur n'est pas nécessairement le lanceur du sort, il doit juste dépenser ses PM en guise de scellement du sort.</v>
      </c>
      <c r="D143" s="94"/>
      <c r="E143" s="94"/>
      <c r="F143" s="94"/>
      <c r="G143" s="94"/>
      <c r="H143" s="94"/>
      <c r="I143" s="94"/>
      <c r="J143" s="41">
        <f>IF('Arbre de la magie'!J99="","",'Arbre de la magie'!J99)</f>
        <v>2</v>
      </c>
    </row>
    <row r="144" spans="1:10" s="43" customFormat="1" ht="30" hidden="1" customHeight="1" x14ac:dyDescent="0.25">
      <c r="A144" s="45" t="str">
        <f>IF('Arbre de la magie'!A100="","",'Arbre de la magie'!A100)</f>
        <v/>
      </c>
      <c r="B144" s="55" t="str">
        <f>IF('Arbre de la magie'!B100="","",'Arbre de la magie'!B100)</f>
        <v>Enchantement d'objet - Niveau 2 - Air</v>
      </c>
      <c r="C144" s="94" t="str">
        <f>IF('Arbre de la magie'!C100="","",'Arbre de la magie'!C100)</f>
        <v>Permet d'enchanter un objet en stockant un sort de niveau 2 ou moins avant la fin de sa fabrication,  en collaboration avec l'artisan. L'enchanteur n'est pas nécessairement le lanceur du sort, il doit juste dépenser ses PM en guise de scellement du sort.</v>
      </c>
      <c r="D144" s="94"/>
      <c r="E144" s="94"/>
      <c r="F144" s="94"/>
      <c r="G144" s="94"/>
      <c r="H144" s="94"/>
      <c r="I144" s="94"/>
      <c r="J144" s="41">
        <f>IF('Arbre de la magie'!J100="","",'Arbre de la magie'!J100)</f>
        <v>4</v>
      </c>
    </row>
    <row r="145" spans="1:10" s="43" customFormat="1" ht="30" hidden="1" customHeight="1" x14ac:dyDescent="0.25">
      <c r="A145" s="45" t="str">
        <f>IF('Arbre de la magie'!A101="","",'Arbre de la magie'!A101)</f>
        <v/>
      </c>
      <c r="B145" s="55" t="str">
        <f>IF('Arbre de la magie'!B101="","",'Arbre de la magie'!B101)</f>
        <v>Enchantement d'objet - Niveau 3 - Air</v>
      </c>
      <c r="C145" s="94" t="str">
        <f>IF('Arbre de la magie'!C101="","",'Arbre de la magie'!C101)</f>
        <v>Permet d'enchanter un objet en stockant un sort de niveau 3 ou moins avant la fin de sa fabrication,  en collaboration avec l'artisan. L'enchanteur n'est pas nécessairement le lanceur du sort, il doit juste dépenser ses PM en guise de scellement du sort.</v>
      </c>
      <c r="D145" s="94"/>
      <c r="E145" s="94"/>
      <c r="F145" s="94"/>
      <c r="G145" s="94"/>
      <c r="H145" s="94"/>
      <c r="I145" s="94"/>
      <c r="J145" s="41">
        <f>IF('Arbre de la magie'!J101="","",'Arbre de la magie'!J101)</f>
        <v>6</v>
      </c>
    </row>
    <row r="146" spans="1:10" s="43" customFormat="1" ht="30" hidden="1" customHeight="1" x14ac:dyDescent="0.25">
      <c r="A146" s="45" t="str">
        <f>IF('Arbre de la magie'!A102="","",'Arbre de la magie'!A102)</f>
        <v/>
      </c>
      <c r="B146" s="55" t="str">
        <f>IF('Arbre de la magie'!B102="","",'Arbre de la magie'!B102)</f>
        <v>Guérison - Niveau 1 - Air</v>
      </c>
      <c r="C146" s="94" t="str">
        <f>IF('Arbre de la magie'!C102="","",'Arbre de la magie'!C102)</f>
        <v>Permet de rendre 2 PV pour 2PM - Non utilisable sur une personne à 0PV</v>
      </c>
      <c r="D146" s="94"/>
      <c r="E146" s="94"/>
      <c r="F146" s="94"/>
      <c r="G146" s="94"/>
      <c r="H146" s="94"/>
      <c r="I146" s="94"/>
      <c r="J146" s="41">
        <f>IF('Arbre de la magie'!J102="","",'Arbre de la magie'!J102)</f>
        <v>4</v>
      </c>
    </row>
    <row r="147" spans="1:10" s="43" customFormat="1" ht="30" hidden="1" customHeight="1" x14ac:dyDescent="0.25">
      <c r="A147" s="45" t="str">
        <f>IF('Arbre de la magie'!A103="","",'Arbre de la magie'!A103)</f>
        <v/>
      </c>
      <c r="B147" s="55" t="str">
        <f>IF('Arbre de la magie'!B103="","",'Arbre de la magie'!B103)</f>
        <v>Guérison - Niveau 2 - Air</v>
      </c>
      <c r="C147" s="94" t="str">
        <f>IF('Arbre de la magie'!C103="","",'Arbre de la magie'!C103)</f>
        <v>Permet de rendre 3 PV pour 2PM - Non utilisable sur une personne à 0PV</v>
      </c>
      <c r="D147" s="94"/>
      <c r="E147" s="94"/>
      <c r="F147" s="94"/>
      <c r="G147" s="94"/>
      <c r="H147" s="94"/>
      <c r="I147" s="94"/>
      <c r="J147" s="41">
        <f>IF('Arbre de la magie'!J103="","",'Arbre de la magie'!J103)</f>
        <v>6</v>
      </c>
    </row>
    <row r="148" spans="1:10" s="43" customFormat="1" ht="30" hidden="1" customHeight="1" x14ac:dyDescent="0.25">
      <c r="A148" s="45" t="str">
        <f>IF('Arbre de la magie'!A104="","",'Arbre de la magie'!A104)</f>
        <v/>
      </c>
      <c r="B148" s="55" t="str">
        <f>IF('Arbre de la magie'!B104="","",'Arbre de la magie'!B104)</f>
        <v>Guérison - Niveau 3 - Air</v>
      </c>
      <c r="C148" s="94" t="str">
        <f>IF('Arbre de la magie'!C104="","",'Arbre de la magie'!C104)</f>
        <v>Permet de rendre 2 PV pour 2PM - Non utilisable sur une personne à 0PV</v>
      </c>
      <c r="D148" s="94"/>
      <c r="E148" s="94"/>
      <c r="F148" s="94"/>
      <c r="G148" s="94"/>
      <c r="H148" s="94"/>
      <c r="I148" s="94"/>
      <c r="J148" s="41">
        <f>IF('Arbre de la magie'!J104="","",'Arbre de la magie'!J104)</f>
        <v>4</v>
      </c>
    </row>
    <row r="149" spans="1:10" s="43" customFormat="1" ht="30" hidden="1" customHeight="1" x14ac:dyDescent="0.25">
      <c r="A149" s="45" t="str">
        <f>IF('Arbre de la magie'!A105="","",'Arbre de la magie'!A105)</f>
        <v/>
      </c>
      <c r="B149" s="55" t="str">
        <f>IF('Arbre de la magie'!B105="","",'Arbre de la magie'!B105)</f>
        <v>Serrure magique - Niveau 1 - Air</v>
      </c>
      <c r="C149" s="94" t="str">
        <f>IF('Arbre de la magie'!C105="","",'Arbre de la magie'!C105)</f>
        <v>Permet de renforcer la difficulté d’ouverture d’une serrure de manière magique d'un niveau pour 1PM. Sort cumulable avec un seul enchantement d’objet lancé sur la serrure.</v>
      </c>
      <c r="D149" s="94"/>
      <c r="E149" s="94"/>
      <c r="F149" s="94"/>
      <c r="G149" s="94"/>
      <c r="H149" s="94"/>
      <c r="I149" s="94"/>
      <c r="J149" s="41">
        <f>IF('Arbre de la magie'!J105="","",'Arbre de la magie'!J105)</f>
        <v>4</v>
      </c>
    </row>
    <row r="150" spans="1:10" s="43" customFormat="1" ht="30" hidden="1" customHeight="1" x14ac:dyDescent="0.25">
      <c r="A150" s="45" t="str">
        <f>IF('Arbre de la magie'!A106="","",'Arbre de la magie'!A106)</f>
        <v/>
      </c>
      <c r="B150" s="55" t="str">
        <f>IF('Arbre de la magie'!B106="","",'Arbre de la magie'!B106)</f>
        <v>Serrure magique - Niveau 2 - Air</v>
      </c>
      <c r="C150" s="94" t="str">
        <f>IF('Arbre de la magie'!C106="","",'Arbre de la magie'!C106)</f>
        <v>Permet de renforcer la difficulté d’ouverture d’une serrure de manière magique de 2 niveau pour 2PM. Sort cumulable avec un seul enchantement d’objet lancé sur la serrure.</v>
      </c>
      <c r="D150" s="94"/>
      <c r="E150" s="94"/>
      <c r="F150" s="94"/>
      <c r="G150" s="94"/>
      <c r="H150" s="94"/>
      <c r="I150" s="94"/>
      <c r="J150" s="41">
        <f>IF('Arbre de la magie'!J106="","",'Arbre de la magie'!J106)</f>
        <v>6</v>
      </c>
    </row>
    <row r="151" spans="1:10" s="43" customFormat="1" ht="30" hidden="1" customHeight="1" x14ac:dyDescent="0.25">
      <c r="A151" s="45" t="str">
        <f>IF('Arbre de la magie'!A107="","",'Arbre de la magie'!A107)</f>
        <v/>
      </c>
      <c r="B151" s="55" t="str">
        <f>IF('Arbre de la magie'!B107="","",'Arbre de la magie'!B107)</f>
        <v>Toucher apaisant - Air</v>
      </c>
      <c r="C151" s="94" t="str">
        <f>IF('Arbre de la magie'!C107="","",'Arbre de la magie'!C107)</f>
        <v>Ramène une cible de 0 à 1 PV - Le sort prend 3 minutes sans interruption</v>
      </c>
      <c r="D151" s="94"/>
      <c r="E151" s="94"/>
      <c r="F151" s="94"/>
      <c r="G151" s="94"/>
      <c r="H151" s="94"/>
      <c r="I151" s="94"/>
      <c r="J151" s="41">
        <f>IF('Arbre de la magie'!J107="","",'Arbre de la magie'!J107)</f>
        <v>2</v>
      </c>
    </row>
    <row r="152" spans="1:10" s="43" customFormat="1" ht="30" hidden="1" customHeight="1" x14ac:dyDescent="0.25">
      <c r="A152" s="45" t="str">
        <f>IF('Arbre de la magie'!A108="","",'Arbre de la magie'!A108)</f>
        <v/>
      </c>
      <c r="B152" s="55" t="str">
        <f>IF('Arbre de la magie'!B108="","",'Arbre de la magie'!B108)</f>
        <v>Attaque d'air - Niveau 1</v>
      </c>
      <c r="C152" s="94" t="str">
        <f>IF('Arbre de la magie'!C108="","",'Arbre de la magie'!C108)</f>
        <v>Projectile magique d'air causant 1 dégât pour 2PM</v>
      </c>
      <c r="D152" s="94"/>
      <c r="E152" s="94"/>
      <c r="F152" s="94"/>
      <c r="G152" s="94"/>
      <c r="H152" s="94"/>
      <c r="I152" s="94"/>
      <c r="J152" s="41">
        <f>IF('Arbre de la magie'!J108="","",'Arbre de la magie'!J108)</f>
        <v>2</v>
      </c>
    </row>
    <row r="153" spans="1:10" s="43" customFormat="1" ht="30" hidden="1" customHeight="1" x14ac:dyDescent="0.25">
      <c r="A153" s="45" t="str">
        <f>IF('Arbre de la magie'!A109="","",'Arbre de la magie'!A109)</f>
        <v/>
      </c>
      <c r="B153" s="55" t="str">
        <f>IF('Arbre de la magie'!B109="","",'Arbre de la magie'!B109)</f>
        <v>Attaque d'air - Niveau 2</v>
      </c>
      <c r="C153" s="94" t="str">
        <f>IF('Arbre de la magie'!C109="","",'Arbre de la magie'!C109)</f>
        <v>Projectile magique d'air causant 2 dégâts pour 2PM</v>
      </c>
      <c r="D153" s="94"/>
      <c r="E153" s="94"/>
      <c r="F153" s="94"/>
      <c r="G153" s="94"/>
      <c r="H153" s="94"/>
      <c r="I153" s="94"/>
      <c r="J153" s="41">
        <f>IF('Arbre de la magie'!J109="","",'Arbre de la magie'!J109)</f>
        <v>4</v>
      </c>
    </row>
    <row r="154" spans="1:10" s="43" customFormat="1" ht="30" hidden="1" customHeight="1" x14ac:dyDescent="0.25">
      <c r="A154" s="45" t="str">
        <f>IF('Arbre de la magie'!A110="","",'Arbre de la magie'!A110)</f>
        <v/>
      </c>
      <c r="B154" s="55" t="str">
        <f>IF('Arbre de la magie'!B110="","",'Arbre de la magie'!B110)</f>
        <v>Attaque d'air - Niveau 3</v>
      </c>
      <c r="C154" s="94" t="str">
        <f>IF('Arbre de la magie'!C110="","",'Arbre de la magie'!C110)</f>
        <v>Projectile magique d'air causant 3 dégâts pour 2PM</v>
      </c>
      <c r="D154" s="94"/>
      <c r="E154" s="94"/>
      <c r="F154" s="94"/>
      <c r="G154" s="94"/>
      <c r="H154" s="94"/>
      <c r="I154" s="94"/>
      <c r="J154" s="41">
        <f>IF('Arbre de la magie'!J110="","",'Arbre de la magie'!J110)</f>
        <v>6</v>
      </c>
    </row>
    <row r="155" spans="1:10" s="43" customFormat="1" ht="30" hidden="1" customHeight="1" x14ac:dyDescent="0.25">
      <c r="A155" s="45" t="str">
        <f>IF('Arbre de la magie'!A111="","",'Arbre de la magie'!A111)</f>
        <v/>
      </c>
      <c r="B155" s="55" t="str">
        <f>IF('Arbre de la magie'!B111="","",'Arbre de la magie'!B111)</f>
        <v>Ensorcellement d'arme d'air - Niveau 1</v>
      </c>
      <c r="C155" s="94" t="str">
        <f>IF('Arbre de la magie'!C111="","",'Arbre de la magie'!C111)</f>
        <v>Permet d'ensorceler 1 arme en arme d'air. Ensorceler ne veut pas dire magique</v>
      </c>
      <c r="D155" s="94"/>
      <c r="E155" s="94"/>
      <c r="F155" s="94"/>
      <c r="G155" s="94"/>
      <c r="H155" s="94"/>
      <c r="I155" s="94"/>
      <c r="J155" s="41">
        <f>IF('Arbre de la magie'!J111="","",'Arbre de la magie'!J111)</f>
        <v>4</v>
      </c>
    </row>
    <row r="156" spans="1:10" s="43" customFormat="1" ht="30" hidden="1" customHeight="1" x14ac:dyDescent="0.25">
      <c r="A156" s="45" t="str">
        <f>IF('Arbre de la magie'!A112="","",'Arbre de la magie'!A112)</f>
        <v/>
      </c>
      <c r="B156" s="55" t="str">
        <f>IF('Arbre de la magie'!B112="","",'Arbre de la magie'!B112)</f>
        <v>Ensorcellement d'arme d'air - Niveau 2</v>
      </c>
      <c r="C156" s="94" t="str">
        <f>IF('Arbre de la magie'!C112="","",'Arbre de la magie'!C112)</f>
        <v>Permet d'ensorceler 2 armes en armes d'air. Ensorceler ne veut pas dire magique</v>
      </c>
      <c r="D156" s="94"/>
      <c r="E156" s="94"/>
      <c r="F156" s="94"/>
      <c r="G156" s="94"/>
      <c r="H156" s="94"/>
      <c r="I156" s="94"/>
      <c r="J156" s="41">
        <f>IF('Arbre de la magie'!J112="","",'Arbre de la magie'!J112)</f>
        <v>6</v>
      </c>
    </row>
    <row r="157" spans="1:10" s="43" customFormat="1" ht="30" hidden="1" customHeight="1" x14ac:dyDescent="0.25">
      <c r="A157" s="45" t="str">
        <f>IF('Arbre de la magie'!A113="","",'Arbre de la magie'!A113)</f>
        <v/>
      </c>
      <c r="B157" s="55" t="str">
        <f>IF('Arbre de la magie'!B113="","",'Arbre de la magie'!B113)</f>
        <v>Résistance à l'eau - Niveau 1</v>
      </c>
      <c r="C157" s="94" t="str">
        <f>IF('Arbre de la magie'!C113="","",'Arbre de la magie'!C113)</f>
        <v>Actif en permanence. -1 pt de dégât aux attaques d'air subies</v>
      </c>
      <c r="D157" s="94"/>
      <c r="E157" s="94"/>
      <c r="F157" s="94"/>
      <c r="G157" s="94"/>
      <c r="H157" s="94"/>
      <c r="I157" s="94"/>
      <c r="J157" s="41">
        <f>IF('Arbre de la magie'!J113="","",'Arbre de la magie'!J113)</f>
        <v>6</v>
      </c>
    </row>
    <row r="158" spans="1:10" s="43" customFormat="1" ht="30" hidden="1" customHeight="1" x14ac:dyDescent="0.25">
      <c r="A158" s="45" t="str">
        <f>IF('Arbre de la magie'!A114="","",'Arbre de la magie'!A114)</f>
        <v/>
      </c>
      <c r="B158" s="55" t="str">
        <f>IF('Arbre de la magie'!B114="","",'Arbre de la magie'!B114)</f>
        <v>Résistance à l'eau - Niveau 2</v>
      </c>
      <c r="C158" s="94" t="str">
        <f>IF('Arbre de la magie'!C114="","",'Arbre de la magie'!C114)</f>
        <v>Actif en permanence. -2 pt de dégât aux attaques d'air subies</v>
      </c>
      <c r="D158" s="94"/>
      <c r="E158" s="94"/>
      <c r="F158" s="94"/>
      <c r="G158" s="94"/>
      <c r="H158" s="94"/>
      <c r="I158" s="94"/>
      <c r="J158" s="41">
        <f>IF('Arbre de la magie'!J114="","",'Arbre de la magie'!J114)</f>
        <v>8</v>
      </c>
    </row>
    <row r="159" spans="1:10" s="43" customFormat="1" ht="30" hidden="1" customHeight="1" x14ac:dyDescent="0.25">
      <c r="A159" s="45" t="str">
        <f>IF('Arbre de la magie'!A115="","",'Arbre de la magie'!A115)</f>
        <v/>
      </c>
      <c r="B159" s="55" t="str">
        <f>IF('Arbre de la magie'!B115="","",'Arbre de la magie'!B115)</f>
        <v>Silence - Niveau 1</v>
      </c>
      <c r="C159" s="94" t="str">
        <f>IF('Arbre de la magie'!C115="","",'Arbre de la magie'!C115)</f>
        <v>Empêche la cible de parler pendant 10 seconde</v>
      </c>
      <c r="D159" s="94"/>
      <c r="E159" s="94"/>
      <c r="F159" s="94"/>
      <c r="G159" s="94"/>
      <c r="H159" s="94"/>
      <c r="I159" s="94"/>
      <c r="J159" s="41">
        <f>IF('Arbre de la magie'!J115="","",'Arbre de la magie'!J115)</f>
        <v>4</v>
      </c>
    </row>
    <row r="160" spans="1:10" s="43" customFormat="1" ht="30" hidden="1" customHeight="1" x14ac:dyDescent="0.25">
      <c r="A160" s="45" t="str">
        <f>IF('Arbre de la magie'!A120="","",'Arbre de la magie'!A120)</f>
        <v/>
      </c>
      <c r="B160" s="55" t="str">
        <f>IF('Arbre de la magie'!B120="","",'Arbre de la magie'!B120)</f>
        <v>Archiviste - Niveau 1 - Terre</v>
      </c>
      <c r="C160" s="94" t="str">
        <f>IF('Arbre de la magie'!C120="","",'Arbre de la magie'!C120)</f>
        <v>Permet de sceller un sort de niveau 1 d'un mage dans un parchemin en dépensant le nombre de PM correspondant au lancement du sort.</v>
      </c>
      <c r="D160" s="94"/>
      <c r="E160" s="94"/>
      <c r="F160" s="94"/>
      <c r="G160" s="94"/>
      <c r="H160" s="94"/>
      <c r="I160" s="94"/>
      <c r="J160" s="41">
        <f>IF('Arbre de la magie'!J120="","",'Arbre de la magie'!J120)</f>
        <v>2</v>
      </c>
    </row>
    <row r="161" spans="1:10" s="43" customFormat="1" ht="30" hidden="1" customHeight="1" x14ac:dyDescent="0.25">
      <c r="A161" s="45" t="str">
        <f>IF('Arbre de la magie'!A121="","",'Arbre de la magie'!A121)</f>
        <v/>
      </c>
      <c r="B161" s="55" t="str">
        <f>IF('Arbre de la magie'!B121="","",'Arbre de la magie'!B121)</f>
        <v>Archiviste - Niveau 2 - Terre</v>
      </c>
      <c r="C161" s="94" t="str">
        <f>IF('Arbre de la magie'!C121="","",'Arbre de la magie'!C121)</f>
        <v>Permet de sceller un sort de niveau 1 ou 2 d'un mage dans un parchemin en dépensant le nombre de PM correspondant au lancement du sort.</v>
      </c>
      <c r="D161" s="94"/>
      <c r="E161" s="94"/>
      <c r="F161" s="94"/>
      <c r="G161" s="94"/>
      <c r="H161" s="94"/>
      <c r="I161" s="94"/>
      <c r="J161" s="41">
        <f>IF('Arbre de la magie'!J121="","",'Arbre de la magie'!J121)</f>
        <v>4</v>
      </c>
    </row>
    <row r="162" spans="1:10" s="43" customFormat="1" ht="30" hidden="1" customHeight="1" x14ac:dyDescent="0.25">
      <c r="A162" s="45" t="str">
        <f>IF('Arbre de la magie'!A122="","",'Arbre de la magie'!A122)</f>
        <v/>
      </c>
      <c r="B162" s="55" t="str">
        <f>IF('Arbre de la magie'!B122="","",'Arbre de la magie'!B122)</f>
        <v>Archiviste - Niveau 3 - Terre</v>
      </c>
      <c r="C162" s="94" t="str">
        <f>IF('Arbre de la magie'!C122="","",'Arbre de la magie'!C122)</f>
        <v xml:space="preserve">Permet de sceller un sort de niveau 1 à 3 d'un mage dans un parchemin en dépensant le nombre de PM correspondant au lancement du sort. </v>
      </c>
      <c r="D162" s="94"/>
      <c r="E162" s="94"/>
      <c r="F162" s="94"/>
      <c r="G162" s="94"/>
      <c r="H162" s="94"/>
      <c r="I162" s="94"/>
      <c r="J162" s="41">
        <f>IF('Arbre de la magie'!J122="","",'Arbre de la magie'!J122)</f>
        <v>6</v>
      </c>
    </row>
    <row r="163" spans="1:10" s="43" customFormat="1" ht="30" hidden="1" customHeight="1" x14ac:dyDescent="0.25">
      <c r="A163" s="45" t="str">
        <f>IF('Arbre de la magie'!A123="","",'Arbre de la magie'!A123)</f>
        <v/>
      </c>
      <c r="B163" s="55" t="str">
        <f>IF('Arbre de la magie'!B123="","",'Arbre de la magie'!B123)</f>
        <v>Aura magique - Terre</v>
      </c>
      <c r="C163" s="94" t="str">
        <f>IF('Arbre de la magie'!C123="","",'Arbre de la magie'!C123)</f>
        <v>Permet de faire passer un objet quelconque pour un objet  magique (détection possible avec détection magique niveau 1)</v>
      </c>
      <c r="D163" s="94"/>
      <c r="E163" s="94"/>
      <c r="F163" s="94"/>
      <c r="G163" s="94"/>
      <c r="H163" s="94"/>
      <c r="I163" s="94"/>
      <c r="J163" s="41">
        <f>IF('Arbre de la magie'!J123="","",'Arbre de la magie'!J123)</f>
        <v>2</v>
      </c>
    </row>
    <row r="164" spans="1:10" s="43" customFormat="1" ht="30" hidden="1" customHeight="1" x14ac:dyDescent="0.25">
      <c r="A164" s="45" t="str">
        <f>IF('Arbre de la magie'!A124="","",'Arbre de la magie'!A124)</f>
        <v/>
      </c>
      <c r="B164" s="55" t="str">
        <f>IF('Arbre de la magie'!B124="","",'Arbre de la magie'!B124)</f>
        <v>Communication avec les esprits - Niveau 1 - Terre</v>
      </c>
      <c r="C164" s="94" t="str">
        <f>IF('Arbre de la magie'!C124="","",'Arbre de la magie'!C124)</f>
        <v>Permet de poser 1 question par lancement</v>
      </c>
      <c r="D164" s="94"/>
      <c r="E164" s="94"/>
      <c r="F164" s="94"/>
      <c r="G164" s="94"/>
      <c r="H164" s="94"/>
      <c r="I164" s="94"/>
      <c r="J164" s="41">
        <f>IF('Arbre de la magie'!J124="","",'Arbre de la magie'!J124)</f>
        <v>2</v>
      </c>
    </row>
    <row r="165" spans="1:10" s="43" customFormat="1" ht="30" hidden="1" customHeight="1" x14ac:dyDescent="0.25">
      <c r="A165" s="45" t="str">
        <f>IF('Arbre de la magie'!A125="","",'Arbre de la magie'!A125)</f>
        <v/>
      </c>
      <c r="B165" s="55" t="str">
        <f>IF('Arbre de la magie'!B125="","",'Arbre de la magie'!B125)</f>
        <v>Communication avec les esprits - Niveau 2 - Terre</v>
      </c>
      <c r="C165" s="94" t="str">
        <f>IF('Arbre de la magie'!C125="","",'Arbre de la magie'!C125)</f>
        <v>Permet de poser 3 questions par lancement</v>
      </c>
      <c r="D165" s="94"/>
      <c r="E165" s="94"/>
      <c r="F165" s="94"/>
      <c r="G165" s="94"/>
      <c r="H165" s="94"/>
      <c r="I165" s="94"/>
      <c r="J165" s="41">
        <f>IF('Arbre de la magie'!J125="","",'Arbre de la magie'!J125)</f>
        <v>4</v>
      </c>
    </row>
    <row r="166" spans="1:10" s="43" customFormat="1" ht="30" hidden="1" customHeight="1" x14ac:dyDescent="0.25">
      <c r="A166" s="45" t="str">
        <f>IF('Arbre de la magie'!A126="","",'Arbre de la magie'!A126)</f>
        <v/>
      </c>
      <c r="B166" s="55" t="str">
        <f>IF('Arbre de la magie'!B126="","",'Arbre de la magie'!B126)</f>
        <v>Communication avec les esprits - Niveau 3 - Terre</v>
      </c>
      <c r="C166" s="94" t="str">
        <f>IF('Arbre de la magie'!C126="","",'Arbre de la magie'!C126)</f>
        <v>Permet d'avoir une discussion de 5 min par lancement</v>
      </c>
      <c r="D166" s="94"/>
      <c r="E166" s="94"/>
      <c r="F166" s="94"/>
      <c r="G166" s="94"/>
      <c r="H166" s="94"/>
      <c r="I166" s="94"/>
      <c r="J166" s="41">
        <f>IF('Arbre de la magie'!J126="","",'Arbre de la magie'!J126)</f>
        <v>6</v>
      </c>
    </row>
    <row r="167" spans="1:10" s="43" customFormat="1" ht="30" hidden="1" customHeight="1" x14ac:dyDescent="0.25">
      <c r="A167" s="45" t="str">
        <f>IF('Arbre de la magie'!A127="","",'Arbre de la magie'!A127)</f>
        <v/>
      </c>
      <c r="B167" s="55" t="str">
        <f>IF('Arbre de la magie'!B127="","",'Arbre de la magie'!B127)</f>
        <v>Détection de la magie - Niveau 1 - Terre</v>
      </c>
      <c r="C167" s="94" t="str">
        <f>IF('Arbre de la magie'!C127="","",'Arbre de la magie'!C127)</f>
        <v>Peut détecter un objet magique de niveau 1, 1 fois par jour (O / O / O )
Permet également de savoir quel sort enchante ou ensorcèle l'objet.</v>
      </c>
      <c r="D167" s="94"/>
      <c r="E167" s="94"/>
      <c r="F167" s="94"/>
      <c r="G167" s="94"/>
      <c r="H167" s="94"/>
      <c r="I167" s="94"/>
      <c r="J167" s="41">
        <f>IF('Arbre de la magie'!J127="","",'Arbre de la magie'!J127)</f>
        <v>2</v>
      </c>
    </row>
    <row r="168" spans="1:10" s="43" customFormat="1" ht="30" hidden="1" customHeight="1" x14ac:dyDescent="0.25">
      <c r="A168" s="45" t="str">
        <f>IF('Arbre de la magie'!A128="","",'Arbre de la magie'!A128)</f>
        <v/>
      </c>
      <c r="B168" s="55" t="str">
        <f>IF('Arbre de la magie'!B128="","",'Arbre de la magie'!B128)</f>
        <v>Détection de la magie - Niveau 2 - Terre</v>
      </c>
      <c r="C168" s="94" t="str">
        <f>IF('Arbre de la magie'!C128="","",'Arbre de la magie'!C128)</f>
        <v>Peut détecter un objet magique de niveau 2 ou inférieur, 2 fois par jour (OO/OO/OO)
Permet également de savoir quel sort enchante ou ensorcèle l'objet.</v>
      </c>
      <c r="D168" s="94"/>
      <c r="E168" s="94"/>
      <c r="F168" s="94"/>
      <c r="G168" s="94"/>
      <c r="H168" s="94"/>
      <c r="I168" s="94"/>
      <c r="J168" s="41">
        <f>IF('Arbre de la magie'!J128="","",'Arbre de la magie'!J128)</f>
        <v>4</v>
      </c>
    </row>
    <row r="169" spans="1:10" s="43" customFormat="1" ht="30" hidden="1" customHeight="1" x14ac:dyDescent="0.25">
      <c r="A169" s="45" t="str">
        <f>IF('Arbre de la magie'!A129="","",'Arbre de la magie'!A129)</f>
        <v/>
      </c>
      <c r="B169" s="55" t="str">
        <f>IF('Arbre de la magie'!B129="","",'Arbre de la magie'!B129)</f>
        <v>Détection de la magie - Niveau 3 - Terre</v>
      </c>
      <c r="C169" s="94" t="str">
        <f>IF('Arbre de la magie'!C129="","",'Arbre de la magie'!C129)</f>
        <v>Peut détecter un objet magique de niveau 3 ou inférieur, 3 fois par jour (OOO/OOO/OOO) Permet également de savoir quel sort enchante ou ensorcèle l'objet.</v>
      </c>
      <c r="D169" s="94"/>
      <c r="E169" s="94"/>
      <c r="F169" s="94"/>
      <c r="G169" s="94"/>
      <c r="H169" s="94"/>
      <c r="I169" s="94"/>
      <c r="J169" s="41">
        <f>IF('Arbre de la magie'!J129="","",'Arbre de la magie'!J129)</f>
        <v>6</v>
      </c>
    </row>
    <row r="170" spans="1:10" s="43" customFormat="1" ht="30" hidden="1" customHeight="1" x14ac:dyDescent="0.25">
      <c r="A170" s="45" t="str">
        <f>IF('Arbre de la magie'!A130="","",'Arbre de la magie'!A130)</f>
        <v/>
      </c>
      <c r="B170" s="55" t="str">
        <f>IF('Arbre de la magie'!B130="","",'Arbre de la magie'!B130)</f>
        <v>Dissipation d'enchantement - Niveau 1 - Terre</v>
      </c>
      <c r="C170" s="94" t="str">
        <f>IF('Arbre de la magie'!C130="","",'Arbre de la magie'!C130)</f>
        <v>Dissipe un enchantement d’objet ou un ensorcellement d’arme de niveau 1.
La dissipation coûte autant de PM que le coût en pm du sort lancé sur l’objet ou l’arme.</v>
      </c>
      <c r="D170" s="94"/>
      <c r="E170" s="94"/>
      <c r="F170" s="94"/>
      <c r="G170" s="94"/>
      <c r="H170" s="94"/>
      <c r="I170" s="94"/>
      <c r="J170" s="41">
        <f>IF('Arbre de la magie'!J130="","",'Arbre de la magie'!J130)</f>
        <v>2</v>
      </c>
    </row>
    <row r="171" spans="1:10" s="43" customFormat="1" ht="30" hidden="1" customHeight="1" x14ac:dyDescent="0.25">
      <c r="A171" s="45" t="str">
        <f>IF('Arbre de la magie'!A131="","",'Arbre de la magie'!A131)</f>
        <v/>
      </c>
      <c r="B171" s="55" t="str">
        <f>IF('Arbre de la magie'!B131="","",'Arbre de la magie'!B131)</f>
        <v>Dissipation d'enchantement - Niveau 2 - Terre</v>
      </c>
      <c r="C171" s="94" t="str">
        <f>IF('Arbre de la magie'!C131="","",'Arbre de la magie'!C131)</f>
        <v>Dissipe un enchantement d’objet ou un ensorcellement d’arme de niveau 2 ou inférieur.
La dissipation coûte autant de PM que le coût en pm du sort lancé sur l’objet ou l’arme.</v>
      </c>
      <c r="D171" s="94"/>
      <c r="E171" s="94"/>
      <c r="F171" s="94"/>
      <c r="G171" s="94"/>
      <c r="H171" s="94"/>
      <c r="I171" s="94"/>
      <c r="J171" s="41">
        <f>IF('Arbre de la magie'!J131="","",'Arbre de la magie'!J131)</f>
        <v>4</v>
      </c>
    </row>
    <row r="172" spans="1:10" s="43" customFormat="1" ht="30" hidden="1" customHeight="1" x14ac:dyDescent="0.25">
      <c r="A172" s="45" t="str">
        <f>IF('Arbre de la magie'!A132="","",'Arbre de la magie'!A132)</f>
        <v/>
      </c>
      <c r="B172" s="55" t="str">
        <f>IF('Arbre de la magie'!B132="","",'Arbre de la magie'!B132)</f>
        <v>Dissipation d'enchantement - Niveau 3 - Terre</v>
      </c>
      <c r="C172" s="94" t="str">
        <f>IF('Arbre de la magie'!C132="","",'Arbre de la magie'!C132)</f>
        <v>Dissipe un enchantement d’objet ou un ensorcellement d’arme de niveau 3 ou inférieur.
La dissipation coûte autant de PM que le coût en pm du sort lancé sur l’objet ou l’arme.</v>
      </c>
      <c r="D172" s="94"/>
      <c r="E172" s="94"/>
      <c r="F172" s="94"/>
      <c r="G172" s="94"/>
      <c r="H172" s="94"/>
      <c r="I172" s="94"/>
      <c r="J172" s="41">
        <f>IF('Arbre de la magie'!J132="","",'Arbre de la magie'!J132)</f>
        <v>6</v>
      </c>
    </row>
    <row r="173" spans="1:10" s="43" customFormat="1" ht="30" hidden="1" customHeight="1" x14ac:dyDescent="0.25">
      <c r="A173" s="45" t="str">
        <f>IF('Arbre de la magie'!A133="","",'Arbre de la magie'!A133)</f>
        <v/>
      </c>
      <c r="B173" s="55" t="str">
        <f>IF('Arbre de la magie'!B133="","",'Arbre de la magie'!B133)</f>
        <v>Enchantement d'objet - Niveau 1 - Terre</v>
      </c>
      <c r="C173" s="94" t="str">
        <f>IF('Arbre de la magie'!C133="","",'Arbre de la magie'!C133)</f>
        <v>Permet d'enchanter un objet en stockant un sort de niveau 1 avant la fin de sa fabrication,  en collaboration avec l'artisan. L'enchanteur n'est pas nécessairement le lanceur du sort, il doit juste dépenser ses PM en guise de scellement du sort.</v>
      </c>
      <c r="D173" s="94"/>
      <c r="E173" s="94"/>
      <c r="F173" s="94"/>
      <c r="G173" s="94"/>
      <c r="H173" s="94"/>
      <c r="I173" s="94"/>
      <c r="J173" s="41">
        <f>IF('Arbre de la magie'!J133="","",'Arbre de la magie'!J133)</f>
        <v>2</v>
      </c>
    </row>
    <row r="174" spans="1:10" s="43" customFormat="1" ht="30" hidden="1" customHeight="1" x14ac:dyDescent="0.25">
      <c r="A174" s="45" t="str">
        <f>IF('Arbre de la magie'!A134="","",'Arbre de la magie'!A134)</f>
        <v/>
      </c>
      <c r="B174" s="55" t="str">
        <f>IF('Arbre de la magie'!B134="","",'Arbre de la magie'!B134)</f>
        <v>Enchantement d'objet - Niveau 2 - Terre</v>
      </c>
      <c r="C174" s="94" t="str">
        <f>IF('Arbre de la magie'!C134="","",'Arbre de la magie'!C134)</f>
        <v>Permet d'enchanter un objet en stockant un sort de niveau 2 ou moins avant la fin de sa fabrication,  en collaboration avec l'artisan. L'enchanteur n'est pas nécessairement le lanceur du sort, il doit juste dépenser ses PM en guise de scellement du sort.</v>
      </c>
      <c r="D174" s="94"/>
      <c r="E174" s="94"/>
      <c r="F174" s="94"/>
      <c r="G174" s="94"/>
      <c r="H174" s="94"/>
      <c r="I174" s="94"/>
      <c r="J174" s="41">
        <f>IF('Arbre de la magie'!J134="","",'Arbre de la magie'!J134)</f>
        <v>4</v>
      </c>
    </row>
    <row r="175" spans="1:10" s="43" customFormat="1" ht="30" hidden="1" customHeight="1" x14ac:dyDescent="0.25">
      <c r="A175" s="45" t="str">
        <f>IF('Arbre de la magie'!A135="","",'Arbre de la magie'!A135)</f>
        <v/>
      </c>
      <c r="B175" s="55" t="str">
        <f>IF('Arbre de la magie'!B135="","",'Arbre de la magie'!B135)</f>
        <v>Enchantement d'objet - Niveau 3 - Terre</v>
      </c>
      <c r="C175" s="94" t="str">
        <f>IF('Arbre de la magie'!C135="","",'Arbre de la magie'!C135)</f>
        <v>Permet d'enchanter un objet en stockant un sort de niveau 3 ou moins avant la fin de sa fabrication,  en collaboration avec l'artisan. L'enchanteur n'est pas nécessairement le lanceur du sort, il doit juste dépenser ses PM en guise de scellement du sort.</v>
      </c>
      <c r="D175" s="94"/>
      <c r="E175" s="94"/>
      <c r="F175" s="94"/>
      <c r="G175" s="94"/>
      <c r="H175" s="94"/>
      <c r="I175" s="94"/>
      <c r="J175" s="41">
        <f>IF('Arbre de la magie'!J135="","",'Arbre de la magie'!J135)</f>
        <v>6</v>
      </c>
    </row>
    <row r="176" spans="1:10" s="43" customFormat="1" ht="30" hidden="1" customHeight="1" x14ac:dyDescent="0.25">
      <c r="A176" s="45" t="str">
        <f>IF('Arbre de la magie'!A136="","",'Arbre de la magie'!A136)</f>
        <v/>
      </c>
      <c r="B176" s="55" t="str">
        <f>IF('Arbre de la magie'!B136="","",'Arbre de la magie'!B136)</f>
        <v>Guérison - Niveau 1 - Terre</v>
      </c>
      <c r="C176" s="94" t="str">
        <f>IF('Arbre de la magie'!C136="","",'Arbre de la magie'!C136)</f>
        <v>Permet de rendre 2 PV pour 2PM - Non utilisable sur une personne à 0PV</v>
      </c>
      <c r="D176" s="94"/>
      <c r="E176" s="94"/>
      <c r="F176" s="94"/>
      <c r="G176" s="94"/>
      <c r="H176" s="94"/>
      <c r="I176" s="94"/>
      <c r="J176" s="41">
        <f>IF('Arbre de la magie'!J136="","",'Arbre de la magie'!J136)</f>
        <v>4</v>
      </c>
    </row>
    <row r="177" spans="1:10" s="43" customFormat="1" ht="30" hidden="1" customHeight="1" x14ac:dyDescent="0.25">
      <c r="A177" s="45" t="str">
        <f>IF('Arbre de la magie'!A137="","",'Arbre de la magie'!A137)</f>
        <v/>
      </c>
      <c r="B177" s="55" t="str">
        <f>IF('Arbre de la magie'!B137="","",'Arbre de la magie'!B137)</f>
        <v>Guérison - Niveau 2 - Terre</v>
      </c>
      <c r="C177" s="94" t="str">
        <f>IF('Arbre de la magie'!C137="","",'Arbre de la magie'!C137)</f>
        <v>Permet de rendre 3 PV pour 2PM - Non utilisable sur une personne à 0PV</v>
      </c>
      <c r="D177" s="94"/>
      <c r="E177" s="94"/>
      <c r="F177" s="94"/>
      <c r="G177" s="94"/>
      <c r="H177" s="94"/>
      <c r="I177" s="94"/>
      <c r="J177" s="41">
        <f>IF('Arbre de la magie'!J137="","",'Arbre de la magie'!J137)</f>
        <v>6</v>
      </c>
    </row>
    <row r="178" spans="1:10" s="43" customFormat="1" ht="30" hidden="1" customHeight="1" x14ac:dyDescent="0.25">
      <c r="A178" s="45" t="str">
        <f>IF('Arbre de la magie'!A138="","",'Arbre de la magie'!A138)</f>
        <v/>
      </c>
      <c r="B178" s="55" t="str">
        <f>IF('Arbre de la magie'!B138="","",'Arbre de la magie'!B138)</f>
        <v>Guérison - Niveau 3 - Terre</v>
      </c>
      <c r="C178" s="94" t="str">
        <f>IF('Arbre de la magie'!C138="","",'Arbre de la magie'!C138)</f>
        <v>Permet de rendre 2 PV pour 2PM - Non utilisable sur une personne à 0PV</v>
      </c>
      <c r="D178" s="94"/>
      <c r="E178" s="94"/>
      <c r="F178" s="94"/>
      <c r="G178" s="94"/>
      <c r="H178" s="94"/>
      <c r="I178" s="94"/>
      <c r="J178" s="41">
        <f>IF('Arbre de la magie'!J138="","",'Arbre de la magie'!J138)</f>
        <v>4</v>
      </c>
    </row>
    <row r="179" spans="1:10" s="43" customFormat="1" ht="30" hidden="1" customHeight="1" x14ac:dyDescent="0.25">
      <c r="A179" s="45" t="str">
        <f>IF('Arbre de la magie'!A139="","",'Arbre de la magie'!A139)</f>
        <v/>
      </c>
      <c r="B179" s="55" t="str">
        <f>IF('Arbre de la magie'!B139="","",'Arbre de la magie'!B139)</f>
        <v>Serrure magique - Niveau 1 - Terre</v>
      </c>
      <c r="C179" s="94" t="str">
        <f>IF('Arbre de la magie'!C139="","",'Arbre de la magie'!C139)</f>
        <v>Permet de renforcer la difficulté d’ouverture d’une serrure de manière magique d'un niveau pour 1PM. Sort cumulable avec un seul enchantement d’objet lancé sur la serrure.</v>
      </c>
      <c r="D179" s="94"/>
      <c r="E179" s="94"/>
      <c r="F179" s="94"/>
      <c r="G179" s="94"/>
      <c r="H179" s="94"/>
      <c r="I179" s="94"/>
      <c r="J179" s="41">
        <f>IF('Arbre de la magie'!J139="","",'Arbre de la magie'!J139)</f>
        <v>4</v>
      </c>
    </row>
    <row r="180" spans="1:10" s="43" customFormat="1" ht="30" hidden="1" customHeight="1" x14ac:dyDescent="0.25">
      <c r="A180" s="45" t="str">
        <f>IF('Arbre de la magie'!A140="","",'Arbre de la magie'!A140)</f>
        <v/>
      </c>
      <c r="B180" s="55" t="str">
        <f>IF('Arbre de la magie'!B140="","",'Arbre de la magie'!B140)</f>
        <v>Serrure magique - Niveau 2 - Terre</v>
      </c>
      <c r="C180" s="94" t="str">
        <f>IF('Arbre de la magie'!C140="","",'Arbre de la magie'!C140)</f>
        <v>Permet de renforcer la difficulté d’ouverture d’une serrure de manière magique de 2 niveau pour 2PM. Sort cumulable avec un seul enchantement d’objet lancé sur la serrure.</v>
      </c>
      <c r="D180" s="94"/>
      <c r="E180" s="94"/>
      <c r="F180" s="94"/>
      <c r="G180" s="94"/>
      <c r="H180" s="94"/>
      <c r="I180" s="94"/>
      <c r="J180" s="41">
        <f>IF('Arbre de la magie'!J140="","",'Arbre de la magie'!J140)</f>
        <v>6</v>
      </c>
    </row>
    <row r="181" spans="1:10" s="43" customFormat="1" ht="30" hidden="1" customHeight="1" x14ac:dyDescent="0.25">
      <c r="A181" s="45" t="str">
        <f>IF('Arbre de la magie'!A141="","",'Arbre de la magie'!A141)</f>
        <v/>
      </c>
      <c r="B181" s="55" t="str">
        <f>IF('Arbre de la magie'!B141="","",'Arbre de la magie'!B141)</f>
        <v>Toucher apaisant - Terre</v>
      </c>
      <c r="C181" s="94" t="str">
        <f>IF('Arbre de la magie'!C141="","",'Arbre de la magie'!C141)</f>
        <v>Ramène une cible de 0 à 1 PV - Le sort prend 3 minutes sans interruption</v>
      </c>
      <c r="D181" s="94"/>
      <c r="E181" s="94"/>
      <c r="F181" s="94"/>
      <c r="G181" s="94"/>
      <c r="H181" s="94"/>
      <c r="I181" s="94"/>
      <c r="J181" s="41">
        <f>IF('Arbre de la magie'!J141="","",'Arbre de la magie'!J141)</f>
        <v>2</v>
      </c>
    </row>
    <row r="182" spans="1:10" s="43" customFormat="1" ht="30" hidden="1" customHeight="1" x14ac:dyDescent="0.25">
      <c r="A182" s="45" t="str">
        <f>IF('Arbre de la magie'!A142="","",'Arbre de la magie'!A142)</f>
        <v/>
      </c>
      <c r="B182" s="55" t="str">
        <f>IF('Arbre de la magie'!B142="","",'Arbre de la magie'!B142)</f>
        <v>Attaque de terre - Niveau 1</v>
      </c>
      <c r="C182" s="94" t="str">
        <f>IF('Arbre de la magie'!C142="","",'Arbre de la magie'!C142)</f>
        <v>Projectile magique de terre causant 1 dégât pour 2PM</v>
      </c>
      <c r="D182" s="94"/>
      <c r="E182" s="94"/>
      <c r="F182" s="94"/>
      <c r="G182" s="94"/>
      <c r="H182" s="94"/>
      <c r="I182" s="94"/>
      <c r="J182" s="41">
        <f>IF('Arbre de la magie'!J142="","",'Arbre de la magie'!J142)</f>
        <v>2</v>
      </c>
    </row>
    <row r="183" spans="1:10" s="43" customFormat="1" ht="30" hidden="1" customHeight="1" x14ac:dyDescent="0.25">
      <c r="A183" s="45" t="str">
        <f>IF('Arbre de la magie'!A143="","",'Arbre de la magie'!A143)</f>
        <v/>
      </c>
      <c r="B183" s="55" t="str">
        <f>IF('Arbre de la magie'!B143="","",'Arbre de la magie'!B143)</f>
        <v>Attaque de terre - Niveau 2</v>
      </c>
      <c r="C183" s="94" t="str">
        <f>IF('Arbre de la magie'!C143="","",'Arbre de la magie'!C143)</f>
        <v>Projectile magique de terre causant 2 dégâts pour 2PM</v>
      </c>
      <c r="D183" s="94"/>
      <c r="E183" s="94"/>
      <c r="F183" s="94"/>
      <c r="G183" s="94"/>
      <c r="H183" s="94"/>
      <c r="I183" s="94"/>
      <c r="J183" s="41">
        <f>IF('Arbre de la magie'!J143="","",'Arbre de la magie'!J143)</f>
        <v>4</v>
      </c>
    </row>
    <row r="184" spans="1:10" s="43" customFormat="1" ht="30" hidden="1" customHeight="1" x14ac:dyDescent="0.25">
      <c r="A184" s="45" t="str">
        <f>IF('Arbre de la magie'!A144="","",'Arbre de la magie'!A144)</f>
        <v/>
      </c>
      <c r="B184" s="55" t="str">
        <f>IF('Arbre de la magie'!B144="","",'Arbre de la magie'!B144)</f>
        <v>Attaque de terre - Niveau 3</v>
      </c>
      <c r="C184" s="94" t="str">
        <f>IF('Arbre de la magie'!C144="","",'Arbre de la magie'!C144)</f>
        <v>Projectile magique de terre causant 3 dégâts pour 2PM</v>
      </c>
      <c r="D184" s="94"/>
      <c r="E184" s="94"/>
      <c r="F184" s="94"/>
      <c r="G184" s="94"/>
      <c r="H184" s="94"/>
      <c r="I184" s="94"/>
      <c r="J184" s="41">
        <f>IF('Arbre de la magie'!J144="","",'Arbre de la magie'!J144)</f>
        <v>6</v>
      </c>
    </row>
    <row r="185" spans="1:10" s="43" customFormat="1" ht="30" hidden="1" customHeight="1" x14ac:dyDescent="0.25">
      <c r="A185" s="45" t="str">
        <f>IF('Arbre de la magie'!A145="","",'Arbre de la magie'!A145)</f>
        <v/>
      </c>
      <c r="B185" s="55" t="str">
        <f>IF('Arbre de la magie'!B145="","",'Arbre de la magie'!B145)</f>
        <v>Ensorcellement d'arme de terre - Niveau 1</v>
      </c>
      <c r="C185" s="94" t="str">
        <f>IF('Arbre de la magie'!C145="","",'Arbre de la magie'!C145)</f>
        <v>Permet d'ensorceler 1 arme en arme de terre. Ensorceler ne veut pas dire magique</v>
      </c>
      <c r="D185" s="94"/>
      <c r="E185" s="94"/>
      <c r="F185" s="94"/>
      <c r="G185" s="94"/>
      <c r="H185" s="94"/>
      <c r="I185" s="94"/>
      <c r="J185" s="41">
        <f>IF('Arbre de la magie'!J145="","",'Arbre de la magie'!J145)</f>
        <v>4</v>
      </c>
    </row>
    <row r="186" spans="1:10" s="43" customFormat="1" ht="30" hidden="1" customHeight="1" x14ac:dyDescent="0.25">
      <c r="A186" s="45" t="str">
        <f>IF('Arbre de la magie'!A146="","",'Arbre de la magie'!A146)</f>
        <v/>
      </c>
      <c r="B186" s="55" t="str">
        <f>IF('Arbre de la magie'!B146="","",'Arbre de la magie'!B146)</f>
        <v>Ensorcellement d'arme de terre - Niveau 2</v>
      </c>
      <c r="C186" s="94" t="str">
        <f>IF('Arbre de la magie'!C146="","",'Arbre de la magie'!C146)</f>
        <v>Permet d'ensorceler 2 armes en armes de terre. Ensorceler ne veut pas dire magique</v>
      </c>
      <c r="D186" s="94"/>
      <c r="E186" s="94"/>
      <c r="F186" s="94"/>
      <c r="G186" s="94"/>
      <c r="H186" s="94"/>
      <c r="I186" s="94"/>
      <c r="J186" s="41">
        <f>IF('Arbre de la magie'!J146="","",'Arbre de la magie'!J146)</f>
        <v>6</v>
      </c>
    </row>
    <row r="187" spans="1:10" s="43" customFormat="1" ht="30" hidden="1" customHeight="1" x14ac:dyDescent="0.25">
      <c r="A187" s="45" t="str">
        <f>IF('Arbre de la magie'!A147="","",'Arbre de la magie'!A147)</f>
        <v/>
      </c>
      <c r="B187" s="55" t="str">
        <f>IF('Arbre de la magie'!B147="","",'Arbre de la magie'!B147)</f>
        <v>Résistance à la terre - Niveau 1</v>
      </c>
      <c r="C187" s="94" t="str">
        <f>IF('Arbre de la magie'!C147="","",'Arbre de la magie'!C147)</f>
        <v>Actif en permanence. -1 pt de dégât aux attaques de terre subies</v>
      </c>
      <c r="D187" s="94"/>
      <c r="E187" s="94"/>
      <c r="F187" s="94"/>
      <c r="G187" s="94"/>
      <c r="H187" s="94"/>
      <c r="I187" s="94"/>
      <c r="J187" s="41">
        <f>IF('Arbre de la magie'!J147="","",'Arbre de la magie'!J147)</f>
        <v>6</v>
      </c>
    </row>
    <row r="188" spans="1:10" s="43" customFormat="1" ht="30" hidden="1" customHeight="1" x14ac:dyDescent="0.25">
      <c r="A188" s="45" t="str">
        <f>IF('Arbre de la magie'!A148="","",'Arbre de la magie'!A148)</f>
        <v/>
      </c>
      <c r="B188" s="55" t="str">
        <f>IF('Arbre de la magie'!B148="","",'Arbre de la magie'!B148)</f>
        <v>Résistance à la terre - Niveau 2</v>
      </c>
      <c r="C188" s="94" t="str">
        <f>IF('Arbre de la magie'!C148="","",'Arbre de la magie'!C148)</f>
        <v>Actif en permanence. -2 pt de dégât aux attaques de terre subies</v>
      </c>
      <c r="D188" s="94"/>
      <c r="E188" s="94"/>
      <c r="F188" s="94"/>
      <c r="G188" s="94"/>
      <c r="H188" s="94"/>
      <c r="I188" s="94"/>
      <c r="J188" s="41">
        <f>IF('Arbre de la magie'!J148="","",'Arbre de la magie'!J148)</f>
        <v>8</v>
      </c>
    </row>
    <row r="189" spans="1:10" s="43" customFormat="1" ht="30" hidden="1" customHeight="1" x14ac:dyDescent="0.25">
      <c r="A189" s="45" t="str">
        <f>IF('Arbre de la magie'!A149="","",'Arbre de la magie'!A149)</f>
        <v/>
      </c>
      <c r="B189" s="55" t="str">
        <f>IF('Arbre de la magie'!B149="","",'Arbre de la magie'!B149)</f>
        <v>Armure de terre - Niveau 1</v>
      </c>
      <c r="C189" s="94" t="str">
        <f>IF('Arbre de la magie'!C149="","",'Arbre de la magie'!C149)</f>
        <v>La cible gagne 2 PV temporaire pour un combat. Ce sont les premiers PV à partir quand elle prend des coups et ils disparraissent à la fin du combat s'ils sont toujours la.</v>
      </c>
      <c r="D189" s="94"/>
      <c r="E189" s="94"/>
      <c r="F189" s="94"/>
      <c r="G189" s="94"/>
      <c r="H189" s="94"/>
      <c r="I189" s="94"/>
      <c r="J189" s="41">
        <f>IF('Arbre de la magie'!J149="","",'Arbre de la magie'!J149)</f>
        <v>4</v>
      </c>
    </row>
    <row r="190" spans="1:10" s="43" customFormat="1" ht="30" hidden="1" customHeight="1" x14ac:dyDescent="0.25">
      <c r="A190" s="45" t="str">
        <f>IF('Arbre de la magie'!A154="","",'Arbre de la magie'!A154)</f>
        <v/>
      </c>
      <c r="B190" s="55" t="str">
        <f>IF('Arbre de la magie'!B154="","",'Arbre de la magie'!B154)</f>
        <v>Archiviste - Niveau 1 - Arcanes</v>
      </c>
      <c r="C190" s="94" t="str">
        <f>IF('Arbre de la magie'!C154="","",'Arbre de la magie'!C154)</f>
        <v>Permet de sceller un sort de niveau 1 d'un mage dans un parchemin en dépensant le nombre de PM correspondant au lancement du sort.</v>
      </c>
      <c r="D190" s="94"/>
      <c r="E190" s="94"/>
      <c r="F190" s="94"/>
      <c r="G190" s="94"/>
      <c r="H190" s="94"/>
      <c r="I190" s="94"/>
      <c r="J190" s="41">
        <f>IF('Arbre de la magie'!J154="","",'Arbre de la magie'!J154)</f>
        <v>2</v>
      </c>
    </row>
    <row r="191" spans="1:10" s="43" customFormat="1" ht="30" hidden="1" customHeight="1" x14ac:dyDescent="0.25">
      <c r="A191" s="45" t="str">
        <f>IF('Arbre de la magie'!A155="","",'Arbre de la magie'!A155)</f>
        <v/>
      </c>
      <c r="B191" s="55" t="str">
        <f>IF('Arbre de la magie'!B155="","",'Arbre de la magie'!B155)</f>
        <v>Archiviste - Niveau 2 - Arcanes</v>
      </c>
      <c r="C191" s="94" t="str">
        <f>IF('Arbre de la magie'!C155="","",'Arbre de la magie'!C155)</f>
        <v>Permet de sceller un sort de niveau 1 ou 2 d'un mage dans un parchemin en dépensant le nombre de PM correspondant au lancement du sort.</v>
      </c>
      <c r="D191" s="94"/>
      <c r="E191" s="94"/>
      <c r="F191" s="94"/>
      <c r="G191" s="94"/>
      <c r="H191" s="94"/>
      <c r="I191" s="94"/>
      <c r="J191" s="41">
        <f>IF('Arbre de la magie'!J155="","",'Arbre de la magie'!J155)</f>
        <v>4</v>
      </c>
    </row>
    <row r="192" spans="1:10" s="43" customFormat="1" ht="30" hidden="1" customHeight="1" x14ac:dyDescent="0.25">
      <c r="A192" s="45" t="str">
        <f>IF('Arbre de la magie'!A156="","",'Arbre de la magie'!A156)</f>
        <v/>
      </c>
      <c r="B192" s="55" t="str">
        <f>IF('Arbre de la magie'!B156="","",'Arbre de la magie'!B156)</f>
        <v>Archiviste - Niveau 3 - Arcanes</v>
      </c>
      <c r="C192" s="94" t="str">
        <f>IF('Arbre de la magie'!C156="","",'Arbre de la magie'!C156)</f>
        <v xml:space="preserve">Permet de sceller un sort de niveau 1 à 3 d'un mage dans un parchemin en dépensant le nombre de PM correspondant au lancement du sort. </v>
      </c>
      <c r="D192" s="94"/>
      <c r="E192" s="94"/>
      <c r="F192" s="94"/>
      <c r="G192" s="94"/>
      <c r="H192" s="94"/>
      <c r="I192" s="94"/>
      <c r="J192" s="41">
        <f>IF('Arbre de la magie'!J156="","",'Arbre de la magie'!J156)</f>
        <v>6</v>
      </c>
    </row>
    <row r="193" spans="1:10" s="43" customFormat="1" ht="30" hidden="1" customHeight="1" x14ac:dyDescent="0.25">
      <c r="A193" s="45" t="str">
        <f>IF('Arbre de la magie'!A157="","",'Arbre de la magie'!A157)</f>
        <v/>
      </c>
      <c r="B193" s="55" t="str">
        <f>IF('Arbre de la magie'!B157="","",'Arbre de la magie'!B157)</f>
        <v>Aura magique - Arcanes</v>
      </c>
      <c r="C193" s="94" t="str">
        <f>IF('Arbre de la magie'!C157="","",'Arbre de la magie'!C157)</f>
        <v>Permet de faire passer un objet quelconque pour un objet  magique (détection possible avec détection magique niveau 1)</v>
      </c>
      <c r="D193" s="94"/>
      <c r="E193" s="94"/>
      <c r="F193" s="94"/>
      <c r="G193" s="94"/>
      <c r="H193" s="94"/>
      <c r="I193" s="94"/>
      <c r="J193" s="41">
        <f>IF('Arbre de la magie'!J157="","",'Arbre de la magie'!J157)</f>
        <v>2</v>
      </c>
    </row>
    <row r="194" spans="1:10" s="43" customFormat="1" ht="30" hidden="1" customHeight="1" x14ac:dyDescent="0.25">
      <c r="A194" s="45" t="str">
        <f>IF('Arbre de la magie'!A158="","",'Arbre de la magie'!A158)</f>
        <v/>
      </c>
      <c r="B194" s="55" t="str">
        <f>IF('Arbre de la magie'!B158="","",'Arbre de la magie'!B158)</f>
        <v>Communication avec les esprits - Niveau 1 - Arcanes</v>
      </c>
      <c r="C194" s="94" t="str">
        <f>IF('Arbre de la magie'!C158="","",'Arbre de la magie'!C158)</f>
        <v>Permet de poser 1 question par lancement</v>
      </c>
      <c r="D194" s="94"/>
      <c r="E194" s="94"/>
      <c r="F194" s="94"/>
      <c r="G194" s="94"/>
      <c r="H194" s="94"/>
      <c r="I194" s="94"/>
      <c r="J194" s="41">
        <f>IF('Arbre de la magie'!J158="","",'Arbre de la magie'!J158)</f>
        <v>2</v>
      </c>
    </row>
    <row r="195" spans="1:10" s="43" customFormat="1" ht="30" hidden="1" customHeight="1" x14ac:dyDescent="0.25">
      <c r="A195" s="45" t="str">
        <f>IF('Arbre de la magie'!A159="","",'Arbre de la magie'!A159)</f>
        <v/>
      </c>
      <c r="B195" s="55" t="str">
        <f>IF('Arbre de la magie'!B159="","",'Arbre de la magie'!B159)</f>
        <v>Communication avec les esprits - Niveau 2 - Arcanes</v>
      </c>
      <c r="C195" s="94" t="str">
        <f>IF('Arbre de la magie'!C159="","",'Arbre de la magie'!C159)</f>
        <v>Permet de poser 3 questions par lancement</v>
      </c>
      <c r="D195" s="94"/>
      <c r="E195" s="94"/>
      <c r="F195" s="94"/>
      <c r="G195" s="94"/>
      <c r="H195" s="94"/>
      <c r="I195" s="94"/>
      <c r="J195" s="41">
        <f>IF('Arbre de la magie'!J159="","",'Arbre de la magie'!J159)</f>
        <v>4</v>
      </c>
    </row>
    <row r="196" spans="1:10" s="43" customFormat="1" ht="30" hidden="1" customHeight="1" x14ac:dyDescent="0.25">
      <c r="A196" s="45" t="str">
        <f>IF('Arbre de la magie'!A160="","",'Arbre de la magie'!A160)</f>
        <v/>
      </c>
      <c r="B196" s="55" t="str">
        <f>IF('Arbre de la magie'!B160="","",'Arbre de la magie'!B160)</f>
        <v>Communication avec les esprits - Niveau 3 - Arcanes</v>
      </c>
      <c r="C196" s="94" t="str">
        <f>IF('Arbre de la magie'!C160="","",'Arbre de la magie'!C160)</f>
        <v>Permet d'avoir une discussion de 5 min par lancement</v>
      </c>
      <c r="D196" s="94"/>
      <c r="E196" s="94"/>
      <c r="F196" s="94"/>
      <c r="G196" s="94"/>
      <c r="H196" s="94"/>
      <c r="I196" s="94"/>
      <c r="J196" s="41">
        <f>IF('Arbre de la magie'!J160="","",'Arbre de la magie'!J160)</f>
        <v>6</v>
      </c>
    </row>
    <row r="197" spans="1:10" s="43" customFormat="1" ht="30" hidden="1" customHeight="1" x14ac:dyDescent="0.25">
      <c r="A197" s="45" t="str">
        <f>IF('Arbre de la magie'!A161="","",'Arbre de la magie'!A161)</f>
        <v/>
      </c>
      <c r="B197" s="55" t="str">
        <f>IF('Arbre de la magie'!B161="","",'Arbre de la magie'!B161)</f>
        <v>Détection de la magie - Niveau 1 - Arcanes</v>
      </c>
      <c r="C197" s="94" t="str">
        <f>IF('Arbre de la magie'!C161="","",'Arbre de la magie'!C161)</f>
        <v>Peut détecter un objet magique de niveau 1, 1 fois par jour (O / O / O )
Permet également de savoir quel sort enchante ou ensorcèle l'objet.</v>
      </c>
      <c r="D197" s="94"/>
      <c r="E197" s="94"/>
      <c r="F197" s="94"/>
      <c r="G197" s="94"/>
      <c r="H197" s="94"/>
      <c r="I197" s="94"/>
      <c r="J197" s="41">
        <f>IF('Arbre de la magie'!J161="","",'Arbre de la magie'!J161)</f>
        <v>2</v>
      </c>
    </row>
    <row r="198" spans="1:10" s="43" customFormat="1" ht="30" hidden="1" customHeight="1" x14ac:dyDescent="0.25">
      <c r="A198" s="45" t="str">
        <f>IF('Arbre de la magie'!A162="","",'Arbre de la magie'!A162)</f>
        <v/>
      </c>
      <c r="B198" s="55" t="str">
        <f>IF('Arbre de la magie'!B162="","",'Arbre de la magie'!B162)</f>
        <v>Détection de la magie - Niveau 2 - Arcanes</v>
      </c>
      <c r="C198" s="94" t="str">
        <f>IF('Arbre de la magie'!C162="","",'Arbre de la magie'!C162)</f>
        <v>Peut détecter un objet magique de niveau 2 ou inférieur, 2 fois par jour (OO/OO/OO)
Permet également de savoir quel sort enchante ou ensorcèle l'objet.</v>
      </c>
      <c r="D198" s="94"/>
      <c r="E198" s="94"/>
      <c r="F198" s="94"/>
      <c r="G198" s="94"/>
      <c r="H198" s="94"/>
      <c r="I198" s="94"/>
      <c r="J198" s="41">
        <f>IF('Arbre de la magie'!J162="","",'Arbre de la magie'!J162)</f>
        <v>4</v>
      </c>
    </row>
    <row r="199" spans="1:10" s="43" customFormat="1" ht="30" hidden="1" customHeight="1" x14ac:dyDescent="0.25">
      <c r="A199" s="45" t="str">
        <f>IF('Arbre de la magie'!A163="","",'Arbre de la magie'!A163)</f>
        <v/>
      </c>
      <c r="B199" s="55" t="str">
        <f>IF('Arbre de la magie'!B163="","",'Arbre de la magie'!B163)</f>
        <v>Détection de la magie - Niveau 3 - Arcanes</v>
      </c>
      <c r="C199" s="94" t="str">
        <f>IF('Arbre de la magie'!C163="","",'Arbre de la magie'!C163)</f>
        <v>Peut détecter un objet magique de niveau 3 ou inférieur, 3 fois par jour (OOO/OOO/OOO) Permet également de savoir quel sort enchante ou ensorcèle l'objet.</v>
      </c>
      <c r="D199" s="94"/>
      <c r="E199" s="94"/>
      <c r="F199" s="94"/>
      <c r="G199" s="94"/>
      <c r="H199" s="94"/>
      <c r="I199" s="94"/>
      <c r="J199" s="41">
        <f>IF('Arbre de la magie'!J163="","",'Arbre de la magie'!J163)</f>
        <v>6</v>
      </c>
    </row>
    <row r="200" spans="1:10" s="43" customFormat="1" ht="30" hidden="1" customHeight="1" x14ac:dyDescent="0.25">
      <c r="A200" s="45" t="str">
        <f>IF('Arbre de la magie'!A164="","",'Arbre de la magie'!A164)</f>
        <v/>
      </c>
      <c r="B200" s="55" t="str">
        <f>IF('Arbre de la magie'!B164="","",'Arbre de la magie'!B164)</f>
        <v>Dissipation d'enchantement - Niveau 1 - Arcanes</v>
      </c>
      <c r="C200" s="94" t="str">
        <f>IF('Arbre de la magie'!C164="","",'Arbre de la magie'!C164)</f>
        <v>Dissipe un enchantement d’objet ou un ensorcellement d’arme de niveau 1.
La dissipation coûte autant de PM que le coût en pm du sort lancé sur l’objet ou l’arme.</v>
      </c>
      <c r="D200" s="94"/>
      <c r="E200" s="94"/>
      <c r="F200" s="94"/>
      <c r="G200" s="94"/>
      <c r="H200" s="94"/>
      <c r="I200" s="94"/>
      <c r="J200" s="41">
        <f>IF('Arbre de la magie'!J164="","",'Arbre de la magie'!J164)</f>
        <v>2</v>
      </c>
    </row>
    <row r="201" spans="1:10" s="43" customFormat="1" ht="30" hidden="1" customHeight="1" x14ac:dyDescent="0.25">
      <c r="A201" s="45" t="str">
        <f>IF('Arbre de la magie'!A165="","",'Arbre de la magie'!A165)</f>
        <v/>
      </c>
      <c r="B201" s="55" t="str">
        <f>IF('Arbre de la magie'!B165="","",'Arbre de la magie'!B165)</f>
        <v>Dissipation d'enchantement - Niveau 2 - Arcanes</v>
      </c>
      <c r="C201" s="94" t="str">
        <f>IF('Arbre de la magie'!C165="","",'Arbre de la magie'!C165)</f>
        <v>Dissipe un enchantement d’objet ou un ensorcellement d’arme de niveau 2 ou inférieur.
La dissipation coûte autant de PM que le coût en pm du sort lancé sur l’objet ou l’arme.</v>
      </c>
      <c r="D201" s="94"/>
      <c r="E201" s="94"/>
      <c r="F201" s="94"/>
      <c r="G201" s="94"/>
      <c r="H201" s="94"/>
      <c r="I201" s="94"/>
      <c r="J201" s="41">
        <f>IF('Arbre de la magie'!J165="","",'Arbre de la magie'!J165)</f>
        <v>4</v>
      </c>
    </row>
    <row r="202" spans="1:10" s="43" customFormat="1" ht="30" hidden="1" customHeight="1" x14ac:dyDescent="0.25">
      <c r="A202" s="45" t="str">
        <f>IF('Arbre de la magie'!A166="","",'Arbre de la magie'!A166)</f>
        <v/>
      </c>
      <c r="B202" s="55" t="str">
        <f>IF('Arbre de la magie'!B166="","",'Arbre de la magie'!B166)</f>
        <v>Dissipation d'enchantement - Niveau 3 - Arcanes</v>
      </c>
      <c r="C202" s="94" t="str">
        <f>IF('Arbre de la magie'!C166="","",'Arbre de la magie'!C166)</f>
        <v>Dissipe un enchantement d’objet ou un ensorcellement d’arme de niveau 3 ou inférieur.
La dissipation coûte autant de PM que le coût en pm du sort lancé sur l’objet ou l’arme.</v>
      </c>
      <c r="D202" s="94"/>
      <c r="E202" s="94"/>
      <c r="F202" s="94"/>
      <c r="G202" s="94"/>
      <c r="H202" s="94"/>
      <c r="I202" s="94"/>
      <c r="J202" s="41">
        <f>IF('Arbre de la magie'!J166="","",'Arbre de la magie'!J166)</f>
        <v>6</v>
      </c>
    </row>
    <row r="203" spans="1:10" s="43" customFormat="1" ht="30" hidden="1" customHeight="1" x14ac:dyDescent="0.25">
      <c r="A203" s="45" t="str">
        <f>IF('Arbre de la magie'!A167="","",'Arbre de la magie'!A167)</f>
        <v/>
      </c>
      <c r="B203" s="55" t="str">
        <f>IF('Arbre de la magie'!B167="","",'Arbre de la magie'!B167)</f>
        <v>Enchantement d'objet - Niveau 1 - Arcanes</v>
      </c>
      <c r="C203" s="94" t="str">
        <f>IF('Arbre de la magie'!C167="","",'Arbre de la magie'!C167)</f>
        <v>Permet d'enchanter un objet en stockant un sort de niveau 1 avant la fin de sa fabrication,  en collaboration avec l'artisan. L'enchanteur n'est pas nécessairement le lanceur du sort, il doit juste dépenser ses PM en guise de scellement du sort.</v>
      </c>
      <c r="D203" s="94"/>
      <c r="E203" s="94"/>
      <c r="F203" s="94"/>
      <c r="G203" s="94"/>
      <c r="H203" s="94"/>
      <c r="I203" s="94"/>
      <c r="J203" s="41">
        <f>IF('Arbre de la magie'!J167="","",'Arbre de la magie'!J167)</f>
        <v>2</v>
      </c>
    </row>
    <row r="204" spans="1:10" s="43" customFormat="1" ht="30" hidden="1" customHeight="1" x14ac:dyDescent="0.25">
      <c r="A204" s="45" t="str">
        <f>IF('Arbre de la magie'!A168="","",'Arbre de la magie'!A168)</f>
        <v/>
      </c>
      <c r="B204" s="55" t="str">
        <f>IF('Arbre de la magie'!B168="","",'Arbre de la magie'!B168)</f>
        <v>Enchantement d'objet - Niveau 2 - Arcanes</v>
      </c>
      <c r="C204" s="94" t="str">
        <f>IF('Arbre de la magie'!C168="","",'Arbre de la magie'!C168)</f>
        <v>Permet d'enchanter un objet en stockant un sort de niveau 2 ou moins avant la fin de sa fabrication,  en collaboration avec l'artisan. L'enchanteur n'est pas nécessairement le lanceur du sort, il doit juste dépenser ses PM en guise de scellement du sort.</v>
      </c>
      <c r="D204" s="94"/>
      <c r="E204" s="94"/>
      <c r="F204" s="94"/>
      <c r="G204" s="94"/>
      <c r="H204" s="94"/>
      <c r="I204" s="94"/>
      <c r="J204" s="41">
        <f>IF('Arbre de la magie'!J168="","",'Arbre de la magie'!J168)</f>
        <v>4</v>
      </c>
    </row>
    <row r="205" spans="1:10" s="43" customFormat="1" ht="30" hidden="1" customHeight="1" x14ac:dyDescent="0.25">
      <c r="A205" s="45" t="str">
        <f>IF('Arbre de la magie'!A169="","",'Arbre de la magie'!A169)</f>
        <v/>
      </c>
      <c r="B205" s="55" t="str">
        <f>IF('Arbre de la magie'!B169="","",'Arbre de la magie'!B169)</f>
        <v>Enchantement d'objet - Niveau 3 - Arcanes</v>
      </c>
      <c r="C205" s="94" t="str">
        <f>IF('Arbre de la magie'!C169="","",'Arbre de la magie'!C169)</f>
        <v>Permet d'enchanter un objet en stockant un sort de niveau 3 ou moins avant la fin de sa fabrication,  en collaboration avec l'artisan. L'enchanteur n'est pas nécessairement le lanceur du sort, il doit juste dépenser ses PM en guise de scellement du sort.</v>
      </c>
      <c r="D205" s="94"/>
      <c r="E205" s="94"/>
      <c r="F205" s="94"/>
      <c r="G205" s="94"/>
      <c r="H205" s="94"/>
      <c r="I205" s="94"/>
      <c r="J205" s="41">
        <f>IF('Arbre de la magie'!J169="","",'Arbre de la magie'!J169)</f>
        <v>6</v>
      </c>
    </row>
    <row r="206" spans="1:10" s="43" customFormat="1" ht="30" hidden="1" customHeight="1" x14ac:dyDescent="0.25">
      <c r="A206" s="45" t="str">
        <f>IF('Arbre de la magie'!A170="","",'Arbre de la magie'!A170)</f>
        <v/>
      </c>
      <c r="B206" s="55" t="str">
        <f>IF('Arbre de la magie'!B170="","",'Arbre de la magie'!B170)</f>
        <v>Guérison - Niveau 1 - Arcanes</v>
      </c>
      <c r="C206" s="94" t="str">
        <f>IF('Arbre de la magie'!C170="","",'Arbre de la magie'!C170)</f>
        <v>Permet de rendre 2 PV pour 2PM - Non utilisable sur une personne à 0PV</v>
      </c>
      <c r="D206" s="94"/>
      <c r="E206" s="94"/>
      <c r="F206" s="94"/>
      <c r="G206" s="94"/>
      <c r="H206" s="94"/>
      <c r="I206" s="94"/>
      <c r="J206" s="41">
        <f>IF('Arbre de la magie'!J170="","",'Arbre de la magie'!J170)</f>
        <v>4</v>
      </c>
    </row>
    <row r="207" spans="1:10" s="43" customFormat="1" ht="30" hidden="1" customHeight="1" x14ac:dyDescent="0.25">
      <c r="A207" s="45" t="str">
        <f>IF('Arbre de la magie'!A171="","",'Arbre de la magie'!A171)</f>
        <v/>
      </c>
      <c r="B207" s="55" t="str">
        <f>IF('Arbre de la magie'!B171="","",'Arbre de la magie'!B171)</f>
        <v>Guérison - Niveau 2 - Arcanes</v>
      </c>
      <c r="C207" s="94" t="str">
        <f>IF('Arbre de la magie'!C171="","",'Arbre de la magie'!C171)</f>
        <v>Permet de rendre 3 PV pour 2PM - Non utilisable sur une personne à 0PV</v>
      </c>
      <c r="D207" s="94"/>
      <c r="E207" s="94"/>
      <c r="F207" s="94"/>
      <c r="G207" s="94"/>
      <c r="H207" s="94"/>
      <c r="I207" s="94"/>
      <c r="J207" s="41">
        <f>IF('Arbre de la magie'!J171="","",'Arbre de la magie'!J171)</f>
        <v>6</v>
      </c>
    </row>
    <row r="208" spans="1:10" s="43" customFormat="1" ht="30" hidden="1" customHeight="1" x14ac:dyDescent="0.25">
      <c r="A208" s="45" t="str">
        <f>IF('Arbre de la magie'!A172="","",'Arbre de la magie'!A172)</f>
        <v/>
      </c>
      <c r="B208" s="55" t="str">
        <f>IF('Arbre de la magie'!B172="","",'Arbre de la magie'!B172)</f>
        <v>Guérison - Niveau 3 - Arcanes</v>
      </c>
      <c r="C208" s="94" t="str">
        <f>IF('Arbre de la magie'!C172="","",'Arbre de la magie'!C172)</f>
        <v>Permet de rendre 2 PV pour 2PM - Non utilisable sur une personne à 0PV</v>
      </c>
      <c r="D208" s="94"/>
      <c r="E208" s="94"/>
      <c r="F208" s="94"/>
      <c r="G208" s="94"/>
      <c r="H208" s="94"/>
      <c r="I208" s="94"/>
      <c r="J208" s="41">
        <f>IF('Arbre de la magie'!J172="","",'Arbre de la magie'!J172)</f>
        <v>4</v>
      </c>
    </row>
    <row r="209" spans="1:10" s="43" customFormat="1" ht="30" hidden="1" customHeight="1" x14ac:dyDescent="0.25">
      <c r="A209" s="45" t="str">
        <f>IF('Arbre de la magie'!A173="","",'Arbre de la magie'!A173)</f>
        <v/>
      </c>
      <c r="B209" s="55" t="str">
        <f>IF('Arbre de la magie'!B173="","",'Arbre de la magie'!B173)</f>
        <v>Serrure magique - Niveau 1 - Arcanes</v>
      </c>
      <c r="C209" s="94" t="str">
        <f>IF('Arbre de la magie'!C173="","",'Arbre de la magie'!C173)</f>
        <v>Permet de renforcer la difficulté d’ouverture d’une serrure de manière magique d'un niveau pour 1PM. Sort cumulable avec un seul enchantement d’objet lancé sur la serrure.</v>
      </c>
      <c r="D209" s="94"/>
      <c r="E209" s="94"/>
      <c r="F209" s="94"/>
      <c r="G209" s="94"/>
      <c r="H209" s="94"/>
      <c r="I209" s="94"/>
      <c r="J209" s="41">
        <f>IF('Arbre de la magie'!J173="","",'Arbre de la magie'!J173)</f>
        <v>4</v>
      </c>
    </row>
    <row r="210" spans="1:10" s="43" customFormat="1" ht="30" hidden="1" customHeight="1" x14ac:dyDescent="0.25">
      <c r="A210" s="45" t="str">
        <f>IF('Arbre de la magie'!A174="","",'Arbre de la magie'!A174)</f>
        <v/>
      </c>
      <c r="B210" s="55" t="str">
        <f>IF('Arbre de la magie'!B174="","",'Arbre de la magie'!B174)</f>
        <v>Serrure magique - Niveau 2 - Arcanes</v>
      </c>
      <c r="C210" s="94" t="str">
        <f>IF('Arbre de la magie'!C174="","",'Arbre de la magie'!C174)</f>
        <v>Permet de renforcer la difficulté d’ouverture d’une serrure de manière magique de 2 niveau pour 2PM. Sort cumulable avec un seul enchantement d’objet lancé sur la serrure.</v>
      </c>
      <c r="D210" s="94"/>
      <c r="E210" s="94"/>
      <c r="F210" s="94"/>
      <c r="G210" s="94"/>
      <c r="H210" s="94"/>
      <c r="I210" s="94"/>
      <c r="J210" s="41">
        <f>IF('Arbre de la magie'!J174="","",'Arbre de la magie'!J174)</f>
        <v>6</v>
      </c>
    </row>
    <row r="211" spans="1:10" s="43" customFormat="1" ht="30" hidden="1" customHeight="1" x14ac:dyDescent="0.25">
      <c r="A211" s="45" t="str">
        <f>IF('Arbre de la magie'!A175="","",'Arbre de la magie'!A175)</f>
        <v/>
      </c>
      <c r="B211" s="55" t="str">
        <f>IF('Arbre de la magie'!B175="","",'Arbre de la magie'!B175)</f>
        <v>Toucher apaisant - Arcanes</v>
      </c>
      <c r="C211" s="94" t="str">
        <f>IF('Arbre de la magie'!C175="","",'Arbre de la magie'!C175)</f>
        <v>Ramène une cible de 0 à 1 PV - Le sort prend 3 minutes sans interruption</v>
      </c>
      <c r="D211" s="94"/>
      <c r="E211" s="94"/>
      <c r="F211" s="94"/>
      <c r="G211" s="94"/>
      <c r="H211" s="94"/>
      <c r="I211" s="94"/>
      <c r="J211" s="41">
        <f>IF('Arbre de la magie'!J175="","",'Arbre de la magie'!J175)</f>
        <v>2</v>
      </c>
    </row>
    <row r="212" spans="1:10" s="43" customFormat="1" ht="30" hidden="1" customHeight="1" x14ac:dyDescent="0.25">
      <c r="A212" s="45" t="str">
        <f>IF('Arbre de la magie'!A176="","",'Arbre de la magie'!A176)</f>
        <v/>
      </c>
      <c r="B212" s="55" t="str">
        <f>IF('Arbre de la magie'!B176="","",'Arbre de la magie'!B176)</f>
        <v>Attaque arcanique - Niveau 1</v>
      </c>
      <c r="C212" s="94" t="str">
        <f>IF('Arbre de la magie'!C176="","",'Arbre de la magie'!C176)</f>
        <v>Projectile magique arcanique causant 1 dégât pour 2PM</v>
      </c>
      <c r="D212" s="94"/>
      <c r="E212" s="94"/>
      <c r="F212" s="94"/>
      <c r="G212" s="94"/>
      <c r="H212" s="94"/>
      <c r="I212" s="94"/>
      <c r="J212" s="41">
        <f>IF('Arbre de la magie'!J176="","",'Arbre de la magie'!J176)</f>
        <v>2</v>
      </c>
    </row>
    <row r="213" spans="1:10" s="43" customFormat="1" ht="30" hidden="1" customHeight="1" x14ac:dyDescent="0.25">
      <c r="A213" s="45" t="str">
        <f>IF('Arbre de la magie'!A177="","",'Arbre de la magie'!A177)</f>
        <v/>
      </c>
      <c r="B213" s="55" t="str">
        <f>IF('Arbre de la magie'!B177="","",'Arbre de la magie'!B177)</f>
        <v>Attaque arcanique - Niveau 2</v>
      </c>
      <c r="C213" s="94" t="str">
        <f>IF('Arbre de la magie'!C177="","",'Arbre de la magie'!C177)</f>
        <v>Projectile magique arcanique causant 2 dégâts pour 2PM</v>
      </c>
      <c r="D213" s="94"/>
      <c r="E213" s="94"/>
      <c r="F213" s="94"/>
      <c r="G213" s="94"/>
      <c r="H213" s="94"/>
      <c r="I213" s="94"/>
      <c r="J213" s="41">
        <f>IF('Arbre de la magie'!J177="","",'Arbre de la magie'!J177)</f>
        <v>4</v>
      </c>
    </row>
    <row r="214" spans="1:10" s="43" customFormat="1" ht="30" hidden="1" customHeight="1" x14ac:dyDescent="0.25">
      <c r="A214" s="45" t="str">
        <f>IF('Arbre de la magie'!A178="","",'Arbre de la magie'!A178)</f>
        <v/>
      </c>
      <c r="B214" s="55" t="str">
        <f>IF('Arbre de la magie'!B178="","",'Arbre de la magie'!B178)</f>
        <v>Attaque arcanique - Niveau 3</v>
      </c>
      <c r="C214" s="94" t="str">
        <f>IF('Arbre de la magie'!C178="","",'Arbre de la magie'!C178)</f>
        <v>Projectile magique arcanique causant 3 dégâts pour 2PM</v>
      </c>
      <c r="D214" s="94"/>
      <c r="E214" s="94"/>
      <c r="F214" s="94"/>
      <c r="G214" s="94"/>
      <c r="H214" s="94"/>
      <c r="I214" s="94"/>
      <c r="J214" s="41">
        <f>IF('Arbre de la magie'!J178="","",'Arbre de la magie'!J178)</f>
        <v>6</v>
      </c>
    </row>
    <row r="215" spans="1:10" s="43" customFormat="1" ht="30" hidden="1" customHeight="1" x14ac:dyDescent="0.25">
      <c r="A215" s="45" t="str">
        <f>IF('Arbre de la magie'!A179="","",'Arbre de la magie'!A179)</f>
        <v/>
      </c>
      <c r="B215" s="55" t="str">
        <f>IF('Arbre de la magie'!B179="","",'Arbre de la magie'!B179)</f>
        <v>Ensorcellement d'arme arcanique - Niveau 1</v>
      </c>
      <c r="C215" s="94" t="str">
        <f>IF('Arbre de la magie'!C179="","",'Arbre de la magie'!C179)</f>
        <v>Permet d'ensorceler 1 arme en arme arcanique. Ensorceler ne veut pas dire magique</v>
      </c>
      <c r="D215" s="94"/>
      <c r="E215" s="94"/>
      <c r="F215" s="94"/>
      <c r="G215" s="94"/>
      <c r="H215" s="94"/>
      <c r="I215" s="94"/>
      <c r="J215" s="41">
        <f>IF('Arbre de la magie'!J179="","",'Arbre de la magie'!J179)</f>
        <v>4</v>
      </c>
    </row>
    <row r="216" spans="1:10" s="43" customFormat="1" ht="30" hidden="1" customHeight="1" x14ac:dyDescent="0.25">
      <c r="A216" s="45" t="str">
        <f>IF('Arbre de la magie'!A180="","",'Arbre de la magie'!A180)</f>
        <v/>
      </c>
      <c r="B216" s="55" t="str">
        <f>IF('Arbre de la magie'!B180="","",'Arbre de la magie'!B180)</f>
        <v>Ensorcellement d'arme arcanique - Niveau 2</v>
      </c>
      <c r="C216" s="94" t="str">
        <f>IF('Arbre de la magie'!C180="","",'Arbre de la magie'!C180)</f>
        <v>Permet d'ensorceler 2 armes en armes arcaniques. Ensorceler ne veut pas dire magique</v>
      </c>
      <c r="D216" s="94"/>
      <c r="E216" s="94"/>
      <c r="F216" s="94"/>
      <c r="G216" s="94"/>
      <c r="H216" s="94"/>
      <c r="I216" s="94"/>
      <c r="J216" s="41">
        <f>IF('Arbre de la magie'!J180="","",'Arbre de la magie'!J180)</f>
        <v>6</v>
      </c>
    </row>
    <row r="217" spans="1:10" s="43" customFormat="1" ht="30" hidden="1" customHeight="1" x14ac:dyDescent="0.25">
      <c r="A217" s="45" t="str">
        <f>IF('Arbre de la magie'!A181="","",'Arbre de la magie'!A181)</f>
        <v/>
      </c>
      <c r="B217" s="55" t="str">
        <f>IF('Arbre de la magie'!B181="","",'Arbre de la magie'!B181)</f>
        <v>Résistance aux arcanes - Niveau 1</v>
      </c>
      <c r="C217" s="94" t="str">
        <f>IF('Arbre de la magie'!C181="","",'Arbre de la magie'!C181)</f>
        <v>Actif en permanence. -1 pt de dégât aux attaques arcaniques subies</v>
      </c>
      <c r="D217" s="94"/>
      <c r="E217" s="94"/>
      <c r="F217" s="94"/>
      <c r="G217" s="94"/>
      <c r="H217" s="94"/>
      <c r="I217" s="94"/>
      <c r="J217" s="41">
        <f>IF('Arbre de la magie'!J181="","",'Arbre de la magie'!J181)</f>
        <v>6</v>
      </c>
    </row>
    <row r="218" spans="1:10" s="43" customFormat="1" ht="30" hidden="1" customHeight="1" x14ac:dyDescent="0.25">
      <c r="A218" s="45" t="str">
        <f>IF('Arbre de la magie'!A182="","",'Arbre de la magie'!A182)</f>
        <v/>
      </c>
      <c r="B218" s="55" t="str">
        <f>IF('Arbre de la magie'!B182="","",'Arbre de la magie'!B182)</f>
        <v>Résistance aux arcanes - Niveau 2</v>
      </c>
      <c r="C218" s="94" t="str">
        <f>IF('Arbre de la magie'!C182="","",'Arbre de la magie'!C182)</f>
        <v>Actif en permanence. -2 pt de dégât aux attaques arcaniques subies</v>
      </c>
      <c r="D218" s="94"/>
      <c r="E218" s="94"/>
      <c r="F218" s="94"/>
      <c r="G218" s="94"/>
      <c r="H218" s="94"/>
      <c r="I218" s="94"/>
      <c r="J218" s="41">
        <f>IF('Arbre de la magie'!J182="","",'Arbre de la magie'!J182)</f>
        <v>8</v>
      </c>
    </row>
    <row r="219" spans="1:10" s="43" customFormat="1" ht="30" hidden="1" customHeight="1" x14ac:dyDescent="0.25">
      <c r="A219" s="45" t="str">
        <f>IF('Arbre de la magie'!A183="","",'Arbre de la magie'!A183)</f>
        <v/>
      </c>
      <c r="B219" s="55" t="str">
        <f>IF('Arbre de la magie'!B183="","",'Arbre de la magie'!B183)</f>
        <v>Protection arcanique - Niveau 1</v>
      </c>
      <c r="C219" s="94" t="str">
        <f>IF('Arbre de la magie'!C183="","",'Arbre de la magie'!C183)</f>
        <v>La cible gagne une protection arcanique qui lui permet d'ignorer le premier coup physique subit.</v>
      </c>
      <c r="D219" s="94"/>
      <c r="E219" s="94"/>
      <c r="F219" s="94"/>
      <c r="G219" s="94"/>
      <c r="H219" s="94"/>
      <c r="I219" s="94"/>
      <c r="J219" s="41">
        <f>IF('Arbre de la magie'!J183="","",'Arbre de la magie'!J183)</f>
        <v>4</v>
      </c>
    </row>
    <row r="220" spans="1:10" s="43" customFormat="1" ht="30" hidden="1" customHeight="1" x14ac:dyDescent="0.25">
      <c r="A220" s="45" t="str">
        <f>IF('Arbre de la magie'!A187="","",'Arbre de la magie'!A187)</f>
        <v/>
      </c>
      <c r="B220" s="55" t="str">
        <f>IF('Arbre de la magie'!B187="","",'Arbre de la magie'!B187)</f>
        <v>Ritualiste - Niveau 1</v>
      </c>
      <c r="C220" s="94" t="str">
        <f>IF('Arbre de la magie'!C187="","",'Arbre de la magie'!C187)</f>
        <v>Permer d'effectuer des rituels simples</v>
      </c>
      <c r="D220" s="94"/>
      <c r="E220" s="94"/>
      <c r="F220" s="94"/>
      <c r="G220" s="94"/>
      <c r="H220" s="94"/>
      <c r="I220" s="94"/>
      <c r="J220" s="41">
        <f>IF('Arbre de la magie'!J187="","",'Arbre de la magie'!J187)</f>
        <v>2</v>
      </c>
    </row>
    <row r="221" spans="1:10" s="43" customFormat="1" ht="30" hidden="1" customHeight="1" x14ac:dyDescent="0.25">
      <c r="A221" s="45" t="str">
        <f>IF('Arbre de la magie'!A188="","",'Arbre de la magie'!A188)</f>
        <v/>
      </c>
      <c r="B221" s="55" t="str">
        <f>IF('Arbre de la magie'!B188="","",'Arbre de la magie'!B188)</f>
        <v>Ritualiste - Niveau 2</v>
      </c>
      <c r="C221" s="94" t="str">
        <f>IF('Arbre de la magie'!C188="","",'Arbre de la magie'!C188)</f>
        <v>Permer d'effectuer des rituels de niveau intermédiaires</v>
      </c>
      <c r="D221" s="94"/>
      <c r="E221" s="94"/>
      <c r="F221" s="94"/>
      <c r="G221" s="94"/>
      <c r="H221" s="94"/>
      <c r="I221" s="94"/>
      <c r="J221" s="41">
        <f>IF('Arbre de la magie'!J188="","",'Arbre de la magie'!J188)</f>
        <v>4</v>
      </c>
    </row>
    <row r="222" spans="1:10" s="43" customFormat="1" ht="30" hidden="1" customHeight="1" x14ac:dyDescent="0.25">
      <c r="A222" s="45" t="str">
        <f>IF('Arbre de la magie'!A189="","",'Arbre de la magie'!A189)</f>
        <v/>
      </c>
      <c r="B222" s="55" t="str">
        <f>IF('Arbre de la magie'!B189="","",'Arbre de la magie'!B189)</f>
        <v>Ritualiste - Niveau 3</v>
      </c>
      <c r="C222" s="94" t="str">
        <f>IF('Arbre de la magie'!C189="","",'Arbre de la magie'!C189)</f>
        <v>Permer d'effectuer des rituels…</v>
      </c>
      <c r="D222" s="94"/>
      <c r="E222" s="94"/>
      <c r="F222" s="94"/>
      <c r="G222" s="94"/>
      <c r="H222" s="94"/>
      <c r="I222" s="94"/>
      <c r="J222" s="41">
        <f>IF('Arbre de la magie'!J189="","",'Arbre de la magie'!J189)</f>
        <v>6</v>
      </c>
    </row>
    <row r="223" spans="1:10" s="43" customFormat="1" ht="30" hidden="1" customHeight="1" x14ac:dyDescent="0.25">
      <c r="A223" s="47" t="str">
        <f>IF('Arbre combattant'!A244="","",'Arbre combattant'!A244)</f>
        <v/>
      </c>
      <c r="B223" s="56"/>
      <c r="C223" s="32"/>
      <c r="D223" s="32"/>
      <c r="E223" s="32"/>
      <c r="F223" s="32"/>
      <c r="G223" s="32"/>
      <c r="H223" s="32"/>
      <c r="I223" s="32"/>
      <c r="J223" s="41" t="str">
        <f>IF('Arbre de la magie'!J190="","",'Arbre de la magie'!J190)</f>
        <v/>
      </c>
    </row>
    <row r="224" spans="1:10" s="43" customFormat="1" ht="30" hidden="1" customHeight="1" x14ac:dyDescent="0.25">
      <c r="A224" s="45" t="str">
        <f>IF('Arbre filou'!A16="","",'Arbre filou'!A16)</f>
        <v/>
      </c>
      <c r="B224" s="55" t="str">
        <f>IF('Arbre filou'!B16="","",'Arbre filou'!B16)</f>
        <v>Arnaqueur - Niveau 1</v>
      </c>
      <c r="C224" s="94" t="str">
        <f>IF('Arbre filou'!C16="","",'Arbre filou'!C16)</f>
        <v>Après négociation, l'arnaqueur peut augmenter le prix d'un objet de 20% - 1 fois par live O</v>
      </c>
      <c r="D224" s="94"/>
      <c r="E224" s="94"/>
      <c r="F224" s="94"/>
      <c r="G224" s="94"/>
      <c r="H224" s="94"/>
      <c r="I224" s="94"/>
      <c r="J224" s="41">
        <f>IF('Arbre filou'!J16="","",'Arbre filou'!J16)</f>
        <v>2</v>
      </c>
    </row>
    <row r="225" spans="1:10" s="43" customFormat="1" ht="30" hidden="1" customHeight="1" x14ac:dyDescent="0.25">
      <c r="A225" s="45" t="str">
        <f>IF('Arbre filou'!A17="","",'Arbre filou'!A17)</f>
        <v/>
      </c>
      <c r="B225" s="55" t="str">
        <f>IF('Arbre filou'!B17="","",'Arbre filou'!B17)</f>
        <v>Arnaqueur - Niveau 2</v>
      </c>
      <c r="C225" s="94" t="str">
        <f>IF('Arbre filou'!C17="","",'Arbre filou'!C17)</f>
        <v>Après négociation, l'arnaqueur peut augmenter le prix d'un objet de 20% - 2 fois par live OO</v>
      </c>
      <c r="D225" s="94"/>
      <c r="E225" s="94"/>
      <c r="F225" s="94"/>
      <c r="G225" s="94"/>
      <c r="H225" s="94"/>
      <c r="I225" s="94"/>
      <c r="J225" s="41">
        <f>IF('Arbre filou'!J17="","",'Arbre filou'!J17)</f>
        <v>4</v>
      </c>
    </row>
    <row r="226" spans="1:10" s="43" customFormat="1" ht="30" hidden="1" customHeight="1" x14ac:dyDescent="0.25">
      <c r="A226" s="45" t="str">
        <f>IF('Arbre filou'!A18="","",'Arbre filou'!A18)</f>
        <v/>
      </c>
      <c r="B226" s="55" t="str">
        <f>IF('Arbre filou'!B18="","",'Arbre filou'!B18)</f>
        <v>Arnaqueur - Niveau 3</v>
      </c>
      <c r="C226" s="94" t="str">
        <f>IF('Arbre filou'!C18="","",'Arbre filou'!C18)</f>
        <v>Après négociation, l'arnaqueur peut augmenter le prix d'un objet de 20% - 3 fois par live OOO</v>
      </c>
      <c r="D226" s="94"/>
      <c r="E226" s="94"/>
      <c r="F226" s="94"/>
      <c r="G226" s="94"/>
      <c r="H226" s="94"/>
      <c r="I226" s="94"/>
      <c r="J226" s="41">
        <f>IF('Arbre filou'!J18="","",'Arbre filou'!J18)</f>
        <v>6</v>
      </c>
    </row>
    <row r="227" spans="1:10" s="43" customFormat="1" ht="30" hidden="1" customHeight="1" x14ac:dyDescent="0.25">
      <c r="A227" s="45" t="str">
        <f>IF('Arbre filou'!A19="","",'Arbre filou'!A19)</f>
        <v/>
      </c>
      <c r="B227" s="55" t="str">
        <f>IF('Arbre filou'!B19="","",'Arbre filou'!B19)</f>
        <v>Assomement</v>
      </c>
      <c r="C227" s="94" t="str">
        <f>IF('Arbre filou'!C19="","",'Arbre filou'!C19)</f>
        <v>Permet d'assomer une cible en passant dans son dos discrètement et annoncer en mettant sa main sur l'épaule : "Assomement". La cible est alors évanouie pour 2 minutes (Résistance automatique si la cible porte une camaille, un casque en métal ou équivalent)</v>
      </c>
      <c r="D227" s="94"/>
      <c r="E227" s="94"/>
      <c r="F227" s="94"/>
      <c r="G227" s="94"/>
      <c r="H227" s="94"/>
      <c r="I227" s="94"/>
      <c r="J227" s="41">
        <f>IF('Arbre filou'!J19="","",'Arbre filou'!J19)</f>
        <v>8</v>
      </c>
    </row>
    <row r="228" spans="1:10" s="43" customFormat="1" ht="30" hidden="1" customHeight="1" x14ac:dyDescent="0.25">
      <c r="A228" s="45" t="str">
        <f>IF('Arbre filou'!A20="","",'Arbre filou'!A20)</f>
        <v/>
      </c>
      <c r="B228" s="55" t="str">
        <f>IF('Arbre filou'!B20="","",'Arbre filou'!B20)</f>
        <v>Bourreau - Niveau 1</v>
      </c>
      <c r="C228" s="94" t="str">
        <f>IF('Arbre filou'!C20="","",'Arbre filou'!C20)</f>
        <v>Permet de poser 1 question à une persone après une torture de 10 minutes. La victime perd 1 PV (passe armure) et doit répondre la vérité en 1 seul mot (oui, non, un nom, un lieu,…)</v>
      </c>
      <c r="D228" s="94"/>
      <c r="E228" s="94"/>
      <c r="F228" s="94"/>
      <c r="G228" s="94"/>
      <c r="H228" s="94"/>
      <c r="I228" s="94"/>
      <c r="J228" s="41">
        <f>IF('Arbre filou'!J20="","",'Arbre filou'!J20)</f>
        <v>2</v>
      </c>
    </row>
    <row r="229" spans="1:10" s="43" customFormat="1" ht="30" hidden="1" customHeight="1" x14ac:dyDescent="0.25">
      <c r="A229" s="45" t="str">
        <f>IF('Arbre filou'!A21="","",'Arbre filou'!A21)</f>
        <v/>
      </c>
      <c r="B229" s="55" t="str">
        <f>IF('Arbre filou'!B21="","",'Arbre filou'!B21)</f>
        <v>Bourreau - Niveau 2</v>
      </c>
      <c r="C229" s="94" t="str">
        <f>IF('Arbre filou'!C21="","",'Arbre filou'!C21)</f>
        <v>Permet de poser 2 questions à une persone après une torture de 10 minutes. La victime perd 1 PV (passe armure) et doit répondre la vérité en 1 seul mot (oui, non, un nom, un lieu,…)</v>
      </c>
      <c r="D229" s="94"/>
      <c r="E229" s="94"/>
      <c r="F229" s="94"/>
      <c r="G229" s="94"/>
      <c r="H229" s="94"/>
      <c r="I229" s="94"/>
      <c r="J229" s="41">
        <f>IF('Arbre filou'!J21="","",'Arbre filou'!J21)</f>
        <v>4</v>
      </c>
    </row>
    <row r="230" spans="1:10" s="43" customFormat="1" ht="30" hidden="1" customHeight="1" x14ac:dyDescent="0.25">
      <c r="A230" s="45" t="str">
        <f>IF('Arbre filou'!A22="","",'Arbre filou'!A22)</f>
        <v/>
      </c>
      <c r="B230" s="55" t="str">
        <f>IF('Arbre filou'!B22="","",'Arbre filou'!B22)</f>
        <v>Bourreau - Niveau 3</v>
      </c>
      <c r="C230" s="94" t="str">
        <f>IF('Arbre filou'!C22="","",'Arbre filou'!C22)</f>
        <v>Permet de poser 3 questions à une persone après une torture de 10 minutes. La victime perd 1 PV (passe armure) et doit répondre la vérité en 1 seul mot (oui, non, un nom, un lieu,…)</v>
      </c>
      <c r="D230" s="94"/>
      <c r="E230" s="94"/>
      <c r="F230" s="94"/>
      <c r="G230" s="94"/>
      <c r="H230" s="94"/>
      <c r="I230" s="94"/>
      <c r="J230" s="41">
        <f>IF('Arbre filou'!J22="","",'Arbre filou'!J22)</f>
        <v>6</v>
      </c>
    </row>
    <row r="231" spans="1:10" s="43" customFormat="1" ht="30" hidden="1" customHeight="1" x14ac:dyDescent="0.25">
      <c r="A231" s="45" t="str">
        <f>IF('Arbre filou'!A23="","",'Arbre filou'!A23)</f>
        <v/>
      </c>
      <c r="B231" s="55" t="str">
        <f>IF('Arbre filou'!B23="","",'Arbre filou'!B23)</f>
        <v>Création / Pose de piège - Niveau 1</v>
      </c>
      <c r="C231" s="94" t="str">
        <f>IF('Arbre filou'!C23="","",'Arbre filou'!C23)</f>
        <v>Permet de créer et de placer un piège de niveau 1, 1 fois par jour (Recette) O / O / O</v>
      </c>
      <c r="D231" s="94"/>
      <c r="E231" s="94"/>
      <c r="F231" s="94"/>
      <c r="G231" s="94"/>
      <c r="H231" s="94"/>
      <c r="I231" s="94"/>
      <c r="J231" s="41">
        <f>IF('Arbre filou'!J23="","",'Arbre filou'!J23)</f>
        <v>2</v>
      </c>
    </row>
    <row r="232" spans="1:10" s="43" customFormat="1" ht="30" hidden="1" customHeight="1" x14ac:dyDescent="0.25">
      <c r="A232" s="45" t="str">
        <f>IF('Arbre filou'!A24="","",'Arbre filou'!A24)</f>
        <v/>
      </c>
      <c r="B232" s="55" t="str">
        <f>IF('Arbre filou'!B24="","",'Arbre filou'!B24)</f>
        <v>Création / Pose de piège - Niveau 2</v>
      </c>
      <c r="C232" s="94" t="str">
        <f>IF('Arbre filou'!C24="","",'Arbre filou'!C24)</f>
        <v>Permet de créer et de placer un piège de niveau 2, 2 fois par jour (Recette) OO/OO/OO</v>
      </c>
      <c r="D232" s="94"/>
      <c r="E232" s="94"/>
      <c r="F232" s="94"/>
      <c r="G232" s="94"/>
      <c r="H232" s="94"/>
      <c r="I232" s="94"/>
      <c r="J232" s="41">
        <f>IF('Arbre filou'!J24="","",'Arbre filou'!J24)</f>
        <v>4</v>
      </c>
    </row>
    <row r="233" spans="1:10" s="43" customFormat="1" ht="30" hidden="1" customHeight="1" x14ac:dyDescent="0.25">
      <c r="A233" s="45" t="str">
        <f>IF('Arbre filou'!A25="","",'Arbre filou'!A25)</f>
        <v/>
      </c>
      <c r="B233" s="55" t="str">
        <f>IF('Arbre filou'!B25="","",'Arbre filou'!B25)</f>
        <v>Création / Pose de piège - Niveau 3</v>
      </c>
      <c r="C233" s="94" t="str">
        <f>IF('Arbre filou'!C25="","",'Arbre filou'!C25)</f>
        <v>Permet de créer et de placer un piège de niveau 3, 3 fois par jours (Recette) OOO/OOO/OOO</v>
      </c>
      <c r="D233" s="94"/>
      <c r="E233" s="94"/>
      <c r="F233" s="94"/>
      <c r="G233" s="94"/>
      <c r="H233" s="94"/>
      <c r="I233" s="94"/>
      <c r="J233" s="41">
        <f>IF('Arbre filou'!J25="","",'Arbre filou'!J25)</f>
        <v>6</v>
      </c>
    </row>
    <row r="234" spans="1:10" s="43" customFormat="1" ht="30" hidden="1" customHeight="1" x14ac:dyDescent="0.25">
      <c r="A234" s="45" t="str">
        <f>IF('Arbre filou'!A26="","",'Arbre filou'!A26)</f>
        <v/>
      </c>
      <c r="B234" s="55" t="str">
        <f>IF('Arbre filou'!B26="","",'Arbre filou'!B26)</f>
        <v>Crochetage mécanique - Niveau 1</v>
      </c>
      <c r="C234" s="94" t="str">
        <f>IF('Arbre filou'!C26="","",'Arbre filou'!C26)</f>
        <v>Permet de déverrouiller une serrure mécanique de niveau 1. Impossible à refermer</v>
      </c>
      <c r="D234" s="94"/>
      <c r="E234" s="94"/>
      <c r="F234" s="94"/>
      <c r="G234" s="94"/>
      <c r="H234" s="94"/>
      <c r="I234" s="94"/>
      <c r="J234" s="41">
        <f>IF('Arbre filou'!J26="","",'Arbre filou'!J26)</f>
        <v>2</v>
      </c>
    </row>
    <row r="235" spans="1:10" s="43" customFormat="1" ht="30" hidden="1" customHeight="1" x14ac:dyDescent="0.25">
      <c r="A235" s="45" t="str">
        <f>IF('Arbre filou'!A27="","",'Arbre filou'!A27)</f>
        <v/>
      </c>
      <c r="B235" s="55" t="str">
        <f>IF('Arbre filou'!B27="","",'Arbre filou'!B27)</f>
        <v>Crochetage mécanique - Niveau 2</v>
      </c>
      <c r="C235" s="94" t="str">
        <f>IF('Arbre filou'!C27="","",'Arbre filou'!C27)</f>
        <v>Permet de déverrouiller une serrure mécanique de niveau 2. La serrure refermée perd 1 niveau.</v>
      </c>
      <c r="D235" s="94"/>
      <c r="E235" s="94"/>
      <c r="F235" s="94"/>
      <c r="G235" s="94"/>
      <c r="H235" s="94"/>
      <c r="I235" s="94"/>
      <c r="J235" s="41">
        <f>IF('Arbre filou'!J27="","",'Arbre filou'!J27)</f>
        <v>4</v>
      </c>
    </row>
    <row r="236" spans="1:10" s="43" customFormat="1" ht="30" hidden="1" customHeight="1" x14ac:dyDescent="0.25">
      <c r="A236" s="45" t="str">
        <f>IF('Arbre filou'!A28="","",'Arbre filou'!A28)</f>
        <v/>
      </c>
      <c r="B236" s="55" t="str">
        <f>IF('Arbre filou'!B28="","",'Arbre filou'!B28)</f>
        <v>Crochetage mécanique - Niveau 3</v>
      </c>
      <c r="C236" s="94" t="str">
        <f>IF('Arbre filou'!C28="","",'Arbre filou'!C28)</f>
        <v>Permet de déverrouiller une serrure mécanique de niveau 3. La serrure refermée perd 1 niveau.</v>
      </c>
      <c r="D236" s="94"/>
      <c r="E236" s="94"/>
      <c r="F236" s="94"/>
      <c r="G236" s="94"/>
      <c r="H236" s="94"/>
      <c r="I236" s="94"/>
      <c r="J236" s="41">
        <f>IF('Arbre filou'!J28="","",'Arbre filou'!J28)</f>
        <v>6</v>
      </c>
    </row>
    <row r="237" spans="1:10" s="43" customFormat="1" ht="30" hidden="1" customHeight="1" x14ac:dyDescent="0.25">
      <c r="A237" s="45" t="str">
        <f>IF('Arbre filou'!A29="","",'Arbre filou'!A29)</f>
        <v/>
      </c>
      <c r="B237" s="55" t="str">
        <f>IF('Arbre filou'!B29="","",'Arbre filou'!B29)</f>
        <v>Désamorçage mécanique - Niveau 1</v>
      </c>
      <c r="C237" s="94" t="str">
        <f>IF('Arbre filou'!C29="","",'Arbre filou'!C29)</f>
        <v>Permet de désamorcer un piège mécanique de niveau 1. Impossible à réamorcer.
Si le piège est de niveau supérieur, il se déclenche automatiquement dès le début de l'opération.</v>
      </c>
      <c r="D237" s="94"/>
      <c r="E237" s="94"/>
      <c r="F237" s="94"/>
      <c r="G237" s="94"/>
      <c r="H237" s="94"/>
      <c r="I237" s="94"/>
      <c r="J237" s="41">
        <f>IF('Arbre filou'!J29="","",'Arbre filou'!J29)</f>
        <v>2</v>
      </c>
    </row>
    <row r="238" spans="1:10" s="43" customFormat="1" ht="30" hidden="1" customHeight="1" x14ac:dyDescent="0.25">
      <c r="A238" s="45" t="str">
        <f>IF('Arbre filou'!A30="","",'Arbre filou'!A30)</f>
        <v/>
      </c>
      <c r="B238" s="55" t="str">
        <f>IF('Arbre filou'!B30="","",'Arbre filou'!B30)</f>
        <v>Désamorçage mécanique - Niveau 2</v>
      </c>
      <c r="C238" s="94" t="str">
        <f>IF('Arbre filou'!C30="","",'Arbre filou'!C30)</f>
        <v>Permet de désamorcer un piège mécanique de niveau 2. Le réamorçage fait perdre 1 niveau au piège. Le piège n'est pas déplaçable. Si le piège est de niveau supérieur, il se déclenche automatiquement dès le début de l'opération.</v>
      </c>
      <c r="D238" s="94"/>
      <c r="E238" s="94"/>
      <c r="F238" s="94"/>
      <c r="G238" s="94"/>
      <c r="H238" s="94"/>
      <c r="I238" s="94"/>
      <c r="J238" s="41">
        <f>IF('Arbre filou'!J30="","",'Arbre filou'!J30)</f>
        <v>4</v>
      </c>
    </row>
    <row r="239" spans="1:10" s="43" customFormat="1" ht="30" hidden="1" customHeight="1" x14ac:dyDescent="0.25">
      <c r="A239" s="45" t="str">
        <f>IF('Arbre filou'!A31="","",'Arbre filou'!A31)</f>
        <v/>
      </c>
      <c r="B239" s="55" t="str">
        <f>IF('Arbre filou'!B31="","",'Arbre filou'!B31)</f>
        <v>Désamorçage mécanique - Niveau 3</v>
      </c>
      <c r="C239" s="94" t="str">
        <f>IF('Arbre filou'!C31="","",'Arbre filou'!C31)</f>
        <v>Permet de désamorcer un piège mécanique de niveau 3. Le réamorçage fait perdre 1 niveau au piège. Le piège n'est pas déplaçable. Si le piège est de niveau supérieur, il se déclenche automatiquement dès le début de l'opération.</v>
      </c>
      <c r="D239" s="94"/>
      <c r="E239" s="94"/>
      <c r="F239" s="94"/>
      <c r="G239" s="94"/>
      <c r="H239" s="94"/>
      <c r="I239" s="94"/>
      <c r="J239" s="41">
        <f>IF('Arbre filou'!J31="","",'Arbre filou'!J31)</f>
        <v>6</v>
      </c>
    </row>
    <row r="240" spans="1:10" s="43" customFormat="1" ht="30" hidden="1" customHeight="1" x14ac:dyDescent="0.25">
      <c r="A240" s="45" t="str">
        <f>IF('Arbre filou'!A32="","",'Arbre filou'!A32)</f>
        <v/>
      </c>
      <c r="B240" s="55" t="str">
        <f>IF('Arbre filou'!B32="","",'Arbre filou'!B32)</f>
        <v>Détection des pièges mécaniques - Niveau 1</v>
      </c>
      <c r="C240" s="94" t="str">
        <f>IF('Arbre filou'!C32="","",'Arbre filou'!C32)</f>
        <v>Permet de détecter un piège de niveau 1. Si le piège est de niveau supérieur, on a l'impression que l'objet est simplement fermé.</v>
      </c>
      <c r="D240" s="94"/>
      <c r="E240" s="94"/>
      <c r="F240" s="94"/>
      <c r="G240" s="94"/>
      <c r="H240" s="94"/>
      <c r="I240" s="94"/>
      <c r="J240" s="41">
        <f>IF('Arbre filou'!J32="","",'Arbre filou'!J32)</f>
        <v>2</v>
      </c>
    </row>
    <row r="241" spans="1:10" s="43" customFormat="1" ht="30" hidden="1" customHeight="1" x14ac:dyDescent="0.25">
      <c r="A241" s="45" t="str">
        <f>IF('Arbre filou'!A33="","",'Arbre filou'!A33)</f>
        <v/>
      </c>
      <c r="B241" s="55" t="str">
        <f>IF('Arbre filou'!B33="","",'Arbre filou'!B33)</f>
        <v>Détection des pièges mécaniques - Niveau 2</v>
      </c>
      <c r="C241" s="94" t="str">
        <f>IF('Arbre filou'!C33="","",'Arbre filou'!C33)</f>
        <v>Permet de détecter un piège de niveau 2. Si le piège est de niveau supérieur, on a l'impression que l'objet est simplement fermé.</v>
      </c>
      <c r="D241" s="94"/>
      <c r="E241" s="94"/>
      <c r="F241" s="94"/>
      <c r="G241" s="94"/>
      <c r="H241" s="94"/>
      <c r="I241" s="94"/>
      <c r="J241" s="41">
        <f>IF('Arbre filou'!J33="","",'Arbre filou'!J33)</f>
        <v>4</v>
      </c>
    </row>
    <row r="242" spans="1:10" s="43" customFormat="1" ht="30" hidden="1" customHeight="1" x14ac:dyDescent="0.25">
      <c r="A242" s="45" t="str">
        <f>IF('Arbre filou'!A34="","",'Arbre filou'!A34)</f>
        <v/>
      </c>
      <c r="B242" s="55" t="str">
        <f>IF('Arbre filou'!B34="","",'Arbre filou'!B34)</f>
        <v>Détection des pièges mécaniques - Niveau 3</v>
      </c>
      <c r="C242" s="94" t="str">
        <f>IF('Arbre filou'!C34="","",'Arbre filou'!C34)</f>
        <v>Permet de détecter un piège de niveau 3. Si le piège est de niveau supérieur, on a l'impression que l'objet est simplement fermé.</v>
      </c>
      <c r="D242" s="94"/>
      <c r="E242" s="94"/>
      <c r="F242" s="94"/>
      <c r="G242" s="94"/>
      <c r="H242" s="94"/>
      <c r="I242" s="94"/>
      <c r="J242" s="41">
        <f>IF('Arbre filou'!J34="","",'Arbre filou'!J34)</f>
        <v>6</v>
      </c>
    </row>
    <row r="243" spans="1:10" s="43" customFormat="1" ht="30" hidden="1" customHeight="1" x14ac:dyDescent="0.25">
      <c r="A243" s="45" t="str">
        <f>IF('Arbre filou'!A35="","",'Arbre filou'!A35)</f>
        <v/>
      </c>
      <c r="B243" s="55" t="str">
        <f>IF('Arbre filou'!B35="","",'Arbre filou'!B35)</f>
        <v>Faussaire / Identification - Niveau 1</v>
      </c>
      <c r="C243" s="94" t="str">
        <f>IF('Arbre filou'!C35="","",'Arbre filou'!C35)</f>
        <v>Permet d'avoir accès à du matériel de faux en écriture (répliques de cachets, certificats, document officiel,… sauf la monnaie) - VOIR TABLE ORGA - 1 faux document par jour O/O/O</v>
      </c>
      <c r="D243" s="94"/>
      <c r="E243" s="94"/>
      <c r="F243" s="94"/>
      <c r="G243" s="94"/>
      <c r="H243" s="94"/>
      <c r="I243" s="94"/>
      <c r="J243" s="41">
        <f>IF('Arbre filou'!J35="","",'Arbre filou'!J35)</f>
        <v>2</v>
      </c>
    </row>
    <row r="244" spans="1:10" s="43" customFormat="1" ht="30" hidden="1" customHeight="1" x14ac:dyDescent="0.25">
      <c r="A244" s="45" t="str">
        <f>IF('Arbre filou'!A36="","",'Arbre filou'!A36)</f>
        <v/>
      </c>
      <c r="B244" s="55" t="str">
        <f>IF('Arbre filou'!B36="","",'Arbre filou'!B36)</f>
        <v>Faussaire / Identification - Niveau 2</v>
      </c>
      <c r="C244" s="94" t="str">
        <f>IF('Arbre filou'!C36="","",'Arbre filou'!C36)</f>
        <v>Permet d'avoir accès à du matériel de faux en écriture (répliques de cachets, certificats, document officiel,… sauf la monnaie) - VOIR TABLE ORGA - 2 faux document par jour OO/OO/OO</v>
      </c>
      <c r="D244" s="94"/>
      <c r="E244" s="94"/>
      <c r="F244" s="94"/>
      <c r="G244" s="94"/>
      <c r="H244" s="94"/>
      <c r="I244" s="94"/>
      <c r="J244" s="41">
        <f>IF('Arbre filou'!J36="","",'Arbre filou'!J36)</f>
        <v>4</v>
      </c>
    </row>
    <row r="245" spans="1:10" s="43" customFormat="1" ht="30" hidden="1" customHeight="1" x14ac:dyDescent="0.25">
      <c r="A245" s="45" t="str">
        <f>IF('Arbre filou'!A37="","",'Arbre filou'!A37)</f>
        <v/>
      </c>
      <c r="B245" s="55" t="str">
        <f>IF('Arbre filou'!B37="","",'Arbre filou'!B37)</f>
        <v>Faussaire / Identification - Niveau 3</v>
      </c>
      <c r="C245" s="94" t="str">
        <f>IF('Arbre filou'!C37="","",'Arbre filou'!C37)</f>
        <v>Permet d'avoir accès à du matériel de faux en écriture (répliques de cachets, certificats, document officiel,… sauf la monnaie) - VOIR TABLE ORGA - 3 faux document par jour OOO/OOO/OOO</v>
      </c>
      <c r="D245" s="94"/>
      <c r="E245" s="94"/>
      <c r="F245" s="94"/>
      <c r="G245" s="94"/>
      <c r="H245" s="94"/>
      <c r="I245" s="94"/>
      <c r="J245" s="41">
        <f>IF('Arbre filou'!J37="","",'Arbre filou'!J37)</f>
        <v>6</v>
      </c>
    </row>
    <row r="246" spans="1:10" s="43" customFormat="1" ht="30" hidden="1" customHeight="1" x14ac:dyDescent="0.25">
      <c r="A246" s="45" t="str">
        <f>IF('Arbre filou'!A38="","",'Arbre filou'!A38)</f>
        <v/>
      </c>
      <c r="B246" s="55" t="str">
        <f>IF('Arbre filou'!B38="","",'Arbre filou'!B38)</f>
        <v>Mimétisme - Niveau 1</v>
      </c>
      <c r="C246" s="94" t="str">
        <f>IF('Arbre filou'!C38="","",'Arbre filou'!C38)</f>
        <v>Permet de changer de "classe social" en vous faisant passer pour une autre personne - 1 fois par live (paysan, noble, etc.) O</v>
      </c>
      <c r="D246" s="94"/>
      <c r="E246" s="94"/>
      <c r="F246" s="94"/>
      <c r="G246" s="94"/>
      <c r="H246" s="94"/>
      <c r="I246" s="94"/>
      <c r="J246" s="41">
        <f>IF('Arbre filou'!J38="","",'Arbre filou'!J38)</f>
        <v>2</v>
      </c>
    </row>
    <row r="247" spans="1:10" s="43" customFormat="1" ht="30" hidden="1" customHeight="1" x14ac:dyDescent="0.25">
      <c r="A247" s="45" t="str">
        <f>IF('Arbre filou'!A39="","",'Arbre filou'!A39)</f>
        <v/>
      </c>
      <c r="B247" s="55" t="str">
        <f>IF('Arbre filou'!B39="","",'Arbre filou'!B39)</f>
        <v>Mimétisme - Niveau 2</v>
      </c>
      <c r="C247" s="94" t="str">
        <f>IF('Arbre filou'!C39="","",'Arbre filou'!C39)</f>
        <v>Permet de changer aussi de "classe" - 2 fois par live (mage, guerrier, etc.) OO</v>
      </c>
      <c r="D247" s="94"/>
      <c r="E247" s="94"/>
      <c r="F247" s="94"/>
      <c r="G247" s="94"/>
      <c r="H247" s="94"/>
      <c r="I247" s="94"/>
      <c r="J247" s="41">
        <f>IF('Arbre filou'!J39="","",'Arbre filou'!J39)</f>
        <v>4</v>
      </c>
    </row>
    <row r="248" spans="1:10" s="43" customFormat="1" ht="30" hidden="1" customHeight="1" x14ac:dyDescent="0.25">
      <c r="A248" s="45" t="str">
        <f>IF('Arbre filou'!A40="","",'Arbre filou'!A40)</f>
        <v/>
      </c>
      <c r="B248" s="55" t="str">
        <f>IF('Arbre filou'!B40="","",'Arbre filou'!B40)</f>
        <v>Mimétisme - Niveau 3</v>
      </c>
      <c r="C248" s="94" t="str">
        <f>IF('Arbre filou'!C40="","",'Arbre filou'!C40)</f>
        <v>Permet de changer aussi de "race" - 3 fois par live (humain, elfe, etc.) OOO</v>
      </c>
      <c r="D248" s="94"/>
      <c r="E248" s="94"/>
      <c r="F248" s="94"/>
      <c r="G248" s="94"/>
      <c r="H248" s="94"/>
      <c r="I248" s="94"/>
      <c r="J248" s="41">
        <f>IF('Arbre filou'!J40="","",'Arbre filou'!J40)</f>
        <v>6</v>
      </c>
    </row>
    <row r="249" spans="1:10" s="43" customFormat="1" ht="30" hidden="1" customHeight="1" x14ac:dyDescent="0.25">
      <c r="A249" s="45" t="str">
        <f>IF('Arbre filou'!A41="","",'Arbre filou'!A41)</f>
        <v/>
      </c>
      <c r="B249" s="55" t="str">
        <f>IF('Arbre filou'!B41="","",'Arbre filou'!B41)</f>
        <v>Résistance à l'assomement</v>
      </c>
      <c r="C249" s="94" t="str">
        <f>IF('Arbre filou'!C41="","",'Arbre filou'!C41)</f>
        <v>Permet au joueur de résister à l’assommement.  Le joueur annonce « résiste » lors d’une tentative d’assommement.</v>
      </c>
      <c r="D249" s="94"/>
      <c r="E249" s="94"/>
      <c r="F249" s="94"/>
      <c r="G249" s="94"/>
      <c r="H249" s="94"/>
      <c r="I249" s="94"/>
      <c r="J249" s="41">
        <f>IF('Arbre filou'!J41="","",'Arbre filou'!J41)</f>
        <v>8</v>
      </c>
    </row>
    <row r="250" spans="1:10" s="43" customFormat="1" ht="30" hidden="1" customHeight="1" x14ac:dyDescent="0.25">
      <c r="A250" s="45" t="str">
        <f>IF('Arbre filou'!A42="","",'Arbre filou'!A42)</f>
        <v/>
      </c>
      <c r="B250" s="55" t="str">
        <f>IF('Arbre filou'!B42="","",'Arbre filou'!B42)</f>
        <v>Résistance à la torture - Niveau 1</v>
      </c>
      <c r="C250" s="94" t="str">
        <f>IF('Arbre filou'!C42="","",'Arbre filou'!C42)</f>
        <v>Permet de mentir, de ne pas répondre à 1 question et de ne pas perdre de PV durant une séance de torture de niveau 1</v>
      </c>
      <c r="D250" s="94"/>
      <c r="E250" s="94"/>
      <c r="F250" s="94"/>
      <c r="G250" s="94"/>
      <c r="H250" s="94"/>
      <c r="I250" s="94"/>
      <c r="J250" s="41">
        <f>IF('Arbre filou'!J42="","",'Arbre filou'!J42)</f>
        <v>4</v>
      </c>
    </row>
    <row r="251" spans="1:10" s="43" customFormat="1" ht="30" hidden="1" customHeight="1" x14ac:dyDescent="0.25">
      <c r="A251" s="45" t="str">
        <f>IF('Arbre filou'!A43="","",'Arbre filou'!A43)</f>
        <v/>
      </c>
      <c r="B251" s="55" t="str">
        <f>IF('Arbre filou'!B43="","",'Arbre filou'!B43)</f>
        <v>Résistance à la torture - Niveau 2</v>
      </c>
      <c r="C251" s="94" t="str">
        <f>IF('Arbre filou'!C43="","",'Arbre filou'!C43)</f>
        <v>Permet de mentir, de ne pas répondre à 2 question et de ne pas perdre de PV durant une séance de torture de niveau 2 ou moins</v>
      </c>
      <c r="D251" s="94"/>
      <c r="E251" s="94"/>
      <c r="F251" s="94"/>
      <c r="G251" s="94"/>
      <c r="H251" s="94"/>
      <c r="I251" s="94"/>
      <c r="J251" s="41">
        <f>IF('Arbre filou'!J43="","",'Arbre filou'!J43)</f>
        <v>6</v>
      </c>
    </row>
    <row r="252" spans="1:10" s="43" customFormat="1" ht="30" hidden="1" customHeight="1" x14ac:dyDescent="0.25">
      <c r="A252" s="45" t="str">
        <f>IF('Arbre filou'!A44="","",'Arbre filou'!A44)</f>
        <v/>
      </c>
      <c r="B252" s="55" t="str">
        <f>IF('Arbre filou'!B44="","",'Arbre filou'!B44)</f>
        <v>Vol - Niveau 1</v>
      </c>
      <c r="C252" s="94" t="str">
        <f>IF('Arbre filou'!C44="","",'Arbre filou'!C44)</f>
        <v>Vous possédez 3 colçons que vous devez attaché à l'objet désiré et prévenir un orga qui se chargera de récupérer le du. A vos risques et périls.</v>
      </c>
      <c r="D252" s="94"/>
      <c r="E252" s="94"/>
      <c r="F252" s="94"/>
      <c r="G252" s="94"/>
      <c r="H252" s="94"/>
      <c r="I252" s="94"/>
      <c r="J252" s="41">
        <f>IF('Arbre filou'!J44="","",'Arbre filou'!J44)</f>
        <v>4</v>
      </c>
    </row>
    <row r="253" spans="1:10" s="43" customFormat="1" ht="30" hidden="1" customHeight="1" x14ac:dyDescent="0.25">
      <c r="A253" s="45" t="str">
        <f>IF('Arbre filou'!A45="","",'Arbre filou'!A45)</f>
        <v/>
      </c>
      <c r="B253" s="55" t="str">
        <f>IF('Arbre filou'!B45="","",'Arbre filou'!B45)</f>
        <v>Vol - Niveau 2</v>
      </c>
      <c r="C253" s="94" t="str">
        <f>IF('Arbre filou'!C45="","",'Arbre filou'!C45)</f>
        <v>Vous possédez 6 colçons que vous devez attaché à l'objet désiré et prévenir un orga qui se chargera de récupérer le du. A vos risques et périls.</v>
      </c>
      <c r="D253" s="94"/>
      <c r="E253" s="94"/>
      <c r="F253" s="94"/>
      <c r="G253" s="94"/>
      <c r="H253" s="94"/>
      <c r="I253" s="94"/>
      <c r="J253" s="41">
        <f>IF('Arbre filou'!J45="","",'Arbre filou'!J45)</f>
        <v>6</v>
      </c>
    </row>
    <row r="254" spans="1:10" s="43" customFormat="1" ht="30" hidden="1" customHeight="1" x14ac:dyDescent="0.25">
      <c r="A254" s="45" t="str">
        <f>IF('Arbre filou'!A46="","",'Arbre filou'!A46)</f>
        <v/>
      </c>
      <c r="B254" s="55" t="str">
        <f>IF('Arbre filou'!B46="","",'Arbre filou'!B46)</f>
        <v>Vol - Niveau 3</v>
      </c>
      <c r="C254" s="94" t="str">
        <f>IF('Arbre filou'!C46="","",'Arbre filou'!C46)</f>
        <v>Vous possédez 9 colçons que vous devez attaché à l'objet désiré et prévenir un orga qui se chargera de récupérer le du. A vos risques et périls.</v>
      </c>
      <c r="D254" s="94"/>
      <c r="E254" s="94"/>
      <c r="F254" s="94"/>
      <c r="G254" s="94"/>
      <c r="H254" s="94"/>
      <c r="I254" s="94"/>
      <c r="J254" s="41">
        <f>IF('Arbre filou'!J46="","",'Arbre filou'!J46)</f>
        <v>8</v>
      </c>
    </row>
    <row r="255" spans="1:10" s="43" customFormat="1" ht="30" hidden="1" customHeight="1" x14ac:dyDescent="0.25">
      <c r="A255" s="47" t="str">
        <f>IF('Arbre combattant'!A276="","",'Arbre combattant'!A276)</f>
        <v/>
      </c>
      <c r="B255" s="56"/>
      <c r="C255" s="32"/>
      <c r="D255" s="32"/>
      <c r="E255" s="32"/>
      <c r="F255" s="32"/>
      <c r="G255" s="32"/>
      <c r="H255" s="32"/>
      <c r="I255" s="32"/>
      <c r="J255" s="41" t="str">
        <f>IF('Arbre filou'!J47="","",'Arbre filou'!J47)</f>
        <v/>
      </c>
    </row>
    <row r="256" spans="1:10" s="43" customFormat="1" ht="30" hidden="1" customHeight="1" x14ac:dyDescent="0.25">
      <c r="A256" s="45" t="str">
        <f>IF('Arbre civil'!A16="","",'Arbre civil'!A16)</f>
        <v/>
      </c>
      <c r="B256" s="55" t="str">
        <f>IF('Arbre civil'!B16="","",'Arbre civil'!B16)</f>
        <v>Lire et écrire</v>
      </c>
      <c r="C256" s="94" t="str">
        <f>IF('Arbre civil'!C16="","",'Arbre civil'!C16)</f>
        <v>Permet de… lire et écrire</v>
      </c>
      <c r="D256" s="94"/>
      <c r="E256" s="94"/>
      <c r="F256" s="94"/>
      <c r="G256" s="94"/>
      <c r="H256" s="94"/>
      <c r="I256" s="94"/>
      <c r="J256" s="41">
        <f>IF('Arbre civil'!J16="","",'Arbre civil'!J16)</f>
        <v>1</v>
      </c>
    </row>
    <row r="257" spans="1:10" s="43" customFormat="1" ht="30" hidden="1" customHeight="1" x14ac:dyDescent="0.25">
      <c r="A257" s="45" t="str">
        <f>IF('Arbre civil'!A20="","",'Arbre civil'!A20)</f>
        <v/>
      </c>
      <c r="B257" s="55" t="str">
        <f>IF('Arbre civil'!B20="","",'Arbre civil'!B20)</f>
        <v>Chasse et pêche - Niveau 1</v>
      </c>
      <c r="C257" s="94" t="str">
        <f>IF('Arbre civil'!C20="","",'Arbre civil'!C20)</f>
        <v>Permet de récolter des peaux, du cuirs, de la nourriture, etc. 4 points de récolte par jour</v>
      </c>
      <c r="D257" s="94"/>
      <c r="E257" s="94"/>
      <c r="F257" s="94"/>
      <c r="G257" s="94"/>
      <c r="H257" s="94"/>
      <c r="I257" s="94"/>
      <c r="J257" s="41">
        <f>IF('Arbre civil'!J20="","",'Arbre civil'!J20)</f>
        <v>2</v>
      </c>
    </row>
    <row r="258" spans="1:10" s="43" customFormat="1" ht="30" hidden="1" customHeight="1" x14ac:dyDescent="0.25">
      <c r="A258" s="45" t="str">
        <f>IF('Arbre civil'!A21="","",'Arbre civil'!A21)</f>
        <v/>
      </c>
      <c r="B258" s="55" t="str">
        <f>IF('Arbre civil'!B21="","",'Arbre civil'!B21)</f>
        <v>Chasse et pêche - Niveau 2</v>
      </c>
      <c r="C258" s="94" t="str">
        <f>IF('Arbre civil'!C21="","",'Arbre civil'!C21)</f>
        <v>Permet de récolter des peaux, du cuirs, de la nourriture, etc. 8 points de récolte par jour</v>
      </c>
      <c r="D258" s="94"/>
      <c r="E258" s="94"/>
      <c r="F258" s="94"/>
      <c r="G258" s="94"/>
      <c r="H258" s="94"/>
      <c r="I258" s="94"/>
      <c r="J258" s="41">
        <f>IF('Arbre civil'!J21="","",'Arbre civil'!J21)</f>
        <v>4</v>
      </c>
    </row>
    <row r="259" spans="1:10" s="43" customFormat="1" ht="30" hidden="1" customHeight="1" x14ac:dyDescent="0.25">
      <c r="A259" s="45" t="str">
        <f>IF('Arbre civil'!A22="","",'Arbre civil'!A22)</f>
        <v/>
      </c>
      <c r="B259" s="55" t="str">
        <f>IF('Arbre civil'!B22="","",'Arbre civil'!B22)</f>
        <v>Chasse et pêche - Niveau 3</v>
      </c>
      <c r="C259" s="94" t="str">
        <f>IF('Arbre civil'!C22="","",'Arbre civil'!C22)</f>
        <v>Permet de récolter des peaux, du cuirs, de la nourriture, etc. 12 points de récolte par jour</v>
      </c>
      <c r="D259" s="94"/>
      <c r="E259" s="94"/>
      <c r="F259" s="94"/>
      <c r="G259" s="94"/>
      <c r="H259" s="94"/>
      <c r="I259" s="94"/>
      <c r="J259" s="41">
        <f>IF('Arbre civil'!J22="","",'Arbre civil'!J22)</f>
        <v>6</v>
      </c>
    </row>
    <row r="260" spans="1:10" s="43" customFormat="1" ht="30" hidden="1" customHeight="1" x14ac:dyDescent="0.25">
      <c r="A260" s="45" t="str">
        <f>IF('Arbre civil'!A23="","",'Arbre civil'!A23)</f>
        <v/>
      </c>
      <c r="B260" s="55" t="str">
        <f>IF('Arbre civil'!B23="","",'Arbre civil'!B23)</f>
        <v>Cueilleur et bûcheron - Niveau 1</v>
      </c>
      <c r="C260" s="94" t="str">
        <f>IF('Arbre civil'!C23="","",'Arbre civil'!C23)</f>
        <v>Permet de récolter des essences d'arbres et des plantes. 4 points de récolte par jour</v>
      </c>
      <c r="D260" s="94"/>
      <c r="E260" s="94"/>
      <c r="F260" s="94"/>
      <c r="G260" s="94"/>
      <c r="H260" s="94"/>
      <c r="I260" s="94"/>
      <c r="J260" s="41">
        <f>IF('Arbre civil'!J23="","",'Arbre civil'!J23)</f>
        <v>2</v>
      </c>
    </row>
    <row r="261" spans="1:10" s="43" customFormat="1" ht="30" hidden="1" customHeight="1" x14ac:dyDescent="0.25">
      <c r="A261" s="45" t="str">
        <f>IF('Arbre civil'!A24="","",'Arbre civil'!A24)</f>
        <v/>
      </c>
      <c r="B261" s="55" t="str">
        <f>IF('Arbre civil'!B24="","",'Arbre civil'!B24)</f>
        <v>Cueilleur et bûcheron - Niveau 2</v>
      </c>
      <c r="C261" s="94" t="str">
        <f>IF('Arbre civil'!C24="","",'Arbre civil'!C24)</f>
        <v>Permet de récolter des essences d'arbres et des plantes. 8 points de récolte par jour</v>
      </c>
      <c r="D261" s="94"/>
      <c r="E261" s="94"/>
      <c r="F261" s="94"/>
      <c r="G261" s="94"/>
      <c r="H261" s="94"/>
      <c r="I261" s="94"/>
      <c r="J261" s="41">
        <f>IF('Arbre civil'!J24="","",'Arbre civil'!J24)</f>
        <v>4</v>
      </c>
    </row>
    <row r="262" spans="1:10" s="43" customFormat="1" ht="30" hidden="1" customHeight="1" x14ac:dyDescent="0.25">
      <c r="A262" s="45" t="str">
        <f>IF('Arbre civil'!A25="","",'Arbre civil'!A25)</f>
        <v/>
      </c>
      <c r="B262" s="55" t="str">
        <f>IF('Arbre civil'!B25="","",'Arbre civil'!B25)</f>
        <v>Cueilleur et bûcheron - Niveau 3</v>
      </c>
      <c r="C262" s="94" t="str">
        <f>IF('Arbre civil'!C25="","",'Arbre civil'!C25)</f>
        <v xml:space="preserve">Permet de récolter des essences d'arbres et des plantes. 12 points de récolte par jour </v>
      </c>
      <c r="D262" s="94"/>
      <c r="E262" s="94"/>
      <c r="F262" s="94"/>
      <c r="G262" s="94"/>
      <c r="H262" s="94"/>
      <c r="I262" s="94"/>
      <c r="J262" s="41">
        <f>IF('Arbre civil'!J25="","",'Arbre civil'!J25)</f>
        <v>6</v>
      </c>
    </row>
    <row r="263" spans="1:10" s="43" customFormat="1" ht="30" hidden="1" customHeight="1" x14ac:dyDescent="0.25">
      <c r="A263" s="45" t="str">
        <f>IF('Arbre civil'!A26="","",'Arbre civil'!A26)</f>
        <v/>
      </c>
      <c r="B263" s="55" t="str">
        <f>IF('Arbre civil'!B26="","",'Arbre civil'!B26)</f>
        <v>Mineur - Niveau 1</v>
      </c>
      <c r="C263" s="94" t="str">
        <f>IF('Arbre civil'!C26="","",'Arbre civil'!C26)</f>
        <v>Permet de récolter des gemmes et des minerais. 4 points de récolte par jour</v>
      </c>
      <c r="D263" s="94"/>
      <c r="E263" s="94"/>
      <c r="F263" s="94"/>
      <c r="G263" s="94"/>
      <c r="H263" s="94"/>
      <c r="I263" s="94"/>
      <c r="J263" s="41">
        <f>IF('Arbre civil'!J26="","",'Arbre civil'!J26)</f>
        <v>2</v>
      </c>
    </row>
    <row r="264" spans="1:10" s="43" customFormat="1" ht="30" hidden="1" customHeight="1" x14ac:dyDescent="0.25">
      <c r="A264" s="45" t="str">
        <f>IF('Arbre civil'!A27="","",'Arbre civil'!A27)</f>
        <v/>
      </c>
      <c r="B264" s="55" t="str">
        <f>IF('Arbre civil'!B27="","",'Arbre civil'!B27)</f>
        <v>Mineur - Niveau 2</v>
      </c>
      <c r="C264" s="94" t="str">
        <f>IF('Arbre civil'!C27="","",'Arbre civil'!C27)</f>
        <v>Permet de récolter des gemmes et des minerais. 8 points de récolte par jour</v>
      </c>
      <c r="D264" s="94"/>
      <c r="E264" s="94"/>
      <c r="F264" s="94"/>
      <c r="G264" s="94"/>
      <c r="H264" s="94"/>
      <c r="I264" s="94"/>
      <c r="J264" s="41">
        <f>IF('Arbre civil'!J27="","",'Arbre civil'!J27)</f>
        <v>4</v>
      </c>
    </row>
    <row r="265" spans="1:10" s="43" customFormat="1" ht="30" hidden="1" customHeight="1" x14ac:dyDescent="0.25">
      <c r="A265" s="45" t="str">
        <f>IF('Arbre civil'!A28="","",'Arbre civil'!A28)</f>
        <v/>
      </c>
      <c r="B265" s="55" t="str">
        <f>IF('Arbre civil'!B28="","",'Arbre civil'!B28)</f>
        <v>Mineur - Niveau 3</v>
      </c>
      <c r="C265" s="94" t="str">
        <f>IF('Arbre civil'!C28="","",'Arbre civil'!C28)</f>
        <v>Permet de récolter des gemmes et des minerais. 12 points de récolte par jour</v>
      </c>
      <c r="D265" s="94"/>
      <c r="E265" s="94"/>
      <c r="F265" s="94"/>
      <c r="G265" s="94"/>
      <c r="H265" s="94"/>
      <c r="I265" s="94"/>
      <c r="J265" s="41">
        <f>IF('Arbre civil'!J28="","",'Arbre civil'!J28)</f>
        <v>6</v>
      </c>
    </row>
    <row r="266" spans="1:10" s="43" customFormat="1" ht="30" hidden="1" customHeight="1" x14ac:dyDescent="0.25">
      <c r="A266" s="45" t="str">
        <f>IF('Arbre civil'!A29="","",'Arbre civil'!A29)</f>
        <v/>
      </c>
      <c r="B266" s="55" t="str">
        <f>IF('Arbre civil'!B29="","",'Arbre civil'!B29)</f>
        <v>Alchimie - Niveau 1</v>
      </c>
      <c r="C266" s="94" t="str">
        <f>IF('Arbre civil'!C29="","",'Arbre civil'!C29)</f>
        <v>Permet d'accéder à la liste des recettes d'alchimie de niveau 1 et de pouvoir réaliser des potions et composants particuliers. (bougies, encres, …)</v>
      </c>
      <c r="D266" s="94"/>
      <c r="E266" s="94"/>
      <c r="F266" s="94"/>
      <c r="G266" s="94"/>
      <c r="H266" s="94"/>
      <c r="I266" s="94"/>
      <c r="J266" s="41">
        <f>IF('Arbre civil'!J29="","",'Arbre civil'!J29)</f>
        <v>2</v>
      </c>
    </row>
    <row r="267" spans="1:10" s="43" customFormat="1" ht="30" hidden="1" customHeight="1" x14ac:dyDescent="0.25">
      <c r="A267" s="45" t="str">
        <f>IF('Arbre civil'!A30="","",'Arbre civil'!A30)</f>
        <v/>
      </c>
      <c r="B267" s="55" t="str">
        <f>IF('Arbre civil'!B30="","",'Arbre civil'!B30)</f>
        <v>Alchimie - Niveau 2</v>
      </c>
      <c r="C267" s="94" t="str">
        <f>IF('Arbre civil'!C30="","",'Arbre civil'!C30)</f>
        <v>Permet d'accéder à la liste des recettes d'alchimie de niveau 2 et de pouvoir réaliser des potions et composants particuliers. (bougies, encres, …)</v>
      </c>
      <c r="D267" s="94"/>
      <c r="E267" s="94"/>
      <c r="F267" s="94"/>
      <c r="G267" s="94"/>
      <c r="H267" s="94"/>
      <c r="I267" s="94"/>
      <c r="J267" s="41">
        <f>IF('Arbre civil'!J30="","",'Arbre civil'!J30)</f>
        <v>4</v>
      </c>
    </row>
    <row r="268" spans="1:10" s="43" customFormat="1" ht="30" hidden="1" customHeight="1" x14ac:dyDescent="0.25">
      <c r="A268" s="45" t="str">
        <f>IF('Arbre civil'!A31="","",'Arbre civil'!A31)</f>
        <v/>
      </c>
      <c r="B268" s="55" t="str">
        <f>IF('Arbre civil'!B31="","",'Arbre civil'!B31)</f>
        <v>Alchimie - Niveau 3</v>
      </c>
      <c r="C268" s="94" t="str">
        <f>IF('Arbre civil'!C31="","",'Arbre civil'!C31)</f>
        <v>Permet d'accéder à la liste des recettes d'alchimie de niveau 3 et de pouvoir réaliser des potions et composants particuliers. (bougies, encres, …)</v>
      </c>
      <c r="D268" s="94"/>
      <c r="E268" s="94"/>
      <c r="F268" s="94"/>
      <c r="G268" s="94"/>
      <c r="H268" s="94"/>
      <c r="I268" s="94"/>
      <c r="J268" s="41">
        <f>IF('Arbre civil'!J31="","",'Arbre civil'!J31)</f>
        <v>6</v>
      </c>
    </row>
    <row r="269" spans="1:10" s="43" customFormat="1" ht="30" hidden="1" customHeight="1" x14ac:dyDescent="0.25">
      <c r="A269" s="45" t="str">
        <f>IF('Arbre civil'!A32="","",'Arbre civil'!A32)</f>
        <v/>
      </c>
      <c r="B269" s="55" t="str">
        <f>IF('Arbre civil'!B32="","",'Arbre civil'!B32)</f>
        <v>Artisant fins - Niveau 1</v>
      </c>
      <c r="C269" s="94" t="str">
        <f>IF('Arbre civil'!C32="","",'Arbre civil'!C32)</f>
        <v>Permet d'accéder à la liste des recettes d'artisanat fins de niveau 1 et de pouvoir produire des matériaux de précisions.</v>
      </c>
      <c r="D269" s="94"/>
      <c r="E269" s="94"/>
      <c r="F269" s="94"/>
      <c r="G269" s="94"/>
      <c r="H269" s="94"/>
      <c r="I269" s="94"/>
      <c r="J269" s="41">
        <f>IF('Arbre civil'!J32="","",'Arbre civil'!J32)</f>
        <v>2</v>
      </c>
    </row>
    <row r="270" spans="1:10" s="43" customFormat="1" ht="30" hidden="1" customHeight="1" x14ac:dyDescent="0.25">
      <c r="A270" s="45" t="str">
        <f>IF('Arbre civil'!A33="","",'Arbre civil'!A33)</f>
        <v/>
      </c>
      <c r="B270" s="55" t="str">
        <f>IF('Arbre civil'!B33="","",'Arbre civil'!B33)</f>
        <v>Artisant fins - Niveau 2</v>
      </c>
      <c r="C270" s="94" t="str">
        <f>IF('Arbre civil'!C33="","",'Arbre civil'!C33)</f>
        <v>Permet d'accéder à la liste des recettes d'artisanat fins de niveau 2 et de pouvoir produire des matériaux de précisions.</v>
      </c>
      <c r="D270" s="94"/>
      <c r="E270" s="94"/>
      <c r="F270" s="94"/>
      <c r="G270" s="94"/>
      <c r="H270" s="94"/>
      <c r="I270" s="94"/>
      <c r="J270" s="41">
        <f>IF('Arbre civil'!J33="","",'Arbre civil'!J33)</f>
        <v>4</v>
      </c>
    </row>
    <row r="271" spans="1:10" s="43" customFormat="1" ht="30" hidden="1" customHeight="1" x14ac:dyDescent="0.25">
      <c r="A271" s="45" t="str">
        <f>IF('Arbre civil'!A34="","",'Arbre civil'!A34)</f>
        <v/>
      </c>
      <c r="B271" s="55" t="str">
        <f>IF('Arbre civil'!B34="","",'Arbre civil'!B34)</f>
        <v>Artisant fins - Niveau 3</v>
      </c>
      <c r="C271" s="94" t="str">
        <f>IF('Arbre civil'!C34="","",'Arbre civil'!C34)</f>
        <v>Permet d'accéder à la liste des recettes d'artisanat fins de niveau 3 et de pouvoir produire des matériaux de précisions.</v>
      </c>
      <c r="D271" s="94"/>
      <c r="E271" s="94"/>
      <c r="F271" s="94"/>
      <c r="G271" s="94"/>
      <c r="H271" s="94"/>
      <c r="I271" s="94"/>
      <c r="J271" s="41">
        <f>IF('Arbre civil'!J34="","",'Arbre civil'!J34)</f>
        <v>6</v>
      </c>
    </row>
    <row r="272" spans="1:10" s="43" customFormat="1" ht="30" hidden="1" customHeight="1" x14ac:dyDescent="0.25">
      <c r="A272" s="45" t="str">
        <f>IF('Arbre civil'!A35="","",'Arbre civil'!A35)</f>
        <v/>
      </c>
      <c r="B272" s="55" t="str">
        <f>IF('Arbre civil'!B35="","",'Arbre civil'!B35)</f>
        <v>Forgeron - Niveau 1</v>
      </c>
      <c r="C272" s="94" t="str">
        <f>IF('Arbre civil'!C35="","",'Arbre civil'!C35)</f>
        <v>Permet d'accéder à la liste des recettes de forgeron de niveau 1 et de pouvoir produire des armes, des armures lourdes et autre matériel lié au minerai.</v>
      </c>
      <c r="D272" s="94"/>
      <c r="E272" s="94"/>
      <c r="F272" s="94"/>
      <c r="G272" s="94"/>
      <c r="H272" s="94"/>
      <c r="I272" s="94"/>
      <c r="J272" s="41">
        <f>IF('Arbre civil'!J35="","",'Arbre civil'!J35)</f>
        <v>2</v>
      </c>
    </row>
    <row r="273" spans="1:10" s="43" customFormat="1" ht="30" hidden="1" customHeight="1" x14ac:dyDescent="0.25">
      <c r="A273" s="45" t="str">
        <f>IF('Arbre civil'!A36="","",'Arbre civil'!A36)</f>
        <v/>
      </c>
      <c r="B273" s="55" t="str">
        <f>IF('Arbre civil'!B36="","",'Arbre civil'!B36)</f>
        <v>Forgeron - Niveau 2</v>
      </c>
      <c r="C273" s="94" t="str">
        <f>IF('Arbre civil'!C36="","",'Arbre civil'!C36)</f>
        <v>Permet d'accéder à la liste des recettes de forgeron de niveau 2 et de pouvoir produire des armes, des armures lourdes et autre matériel lié au minerai.</v>
      </c>
      <c r="D273" s="94"/>
      <c r="E273" s="94"/>
      <c r="F273" s="94"/>
      <c r="G273" s="94"/>
      <c r="H273" s="94"/>
      <c r="I273" s="94"/>
      <c r="J273" s="41">
        <f>IF('Arbre civil'!J36="","",'Arbre civil'!J36)</f>
        <v>4</v>
      </c>
    </row>
    <row r="274" spans="1:10" s="43" customFormat="1" ht="30" hidden="1" customHeight="1" x14ac:dyDescent="0.25">
      <c r="A274" s="45" t="str">
        <f>IF('Arbre civil'!A37="","",'Arbre civil'!A37)</f>
        <v/>
      </c>
      <c r="B274" s="55" t="str">
        <f>IF('Arbre civil'!B37="","",'Arbre civil'!B37)</f>
        <v>Forgeron - Niveau 3</v>
      </c>
      <c r="C274" s="94" t="str">
        <f>IF('Arbre civil'!C37="","",'Arbre civil'!C37)</f>
        <v>Permet d'accéder à la liste des recettes de forgeron de niveau 3 et de pouvoir produire des armes, des armures lourdes et autre matériel lié au minerai.</v>
      </c>
      <c r="D274" s="94"/>
      <c r="E274" s="94"/>
      <c r="F274" s="94"/>
      <c r="G274" s="94"/>
      <c r="H274" s="94"/>
      <c r="I274" s="94"/>
      <c r="J274" s="41">
        <f>IF('Arbre civil'!J37="","",'Arbre civil'!J37)</f>
        <v>6</v>
      </c>
    </row>
    <row r="275" spans="1:10" s="43" customFormat="1" ht="30" hidden="1" customHeight="1" x14ac:dyDescent="0.25">
      <c r="A275" s="45" t="str">
        <f>IF('Arbre civil'!A38="","",'Arbre civil'!A38)</f>
        <v/>
      </c>
      <c r="B275" s="55" t="str">
        <f>IF('Arbre civil'!B38="","",'Arbre civil'!B38)</f>
        <v>Artisants bruts - Niveau 1</v>
      </c>
      <c r="C275" s="94" t="str">
        <f>IF('Arbre civil'!C38="","",'Arbre civil'!C38)</f>
        <v>Permet d'accéder à la liste des recettes d'artisants bruts de niveau 1 et de pouvoir produire des armes, des armures lourdes et autre matériel lié au bois.</v>
      </c>
      <c r="D275" s="94"/>
      <c r="E275" s="94"/>
      <c r="F275" s="94"/>
      <c r="G275" s="94"/>
      <c r="H275" s="94"/>
      <c r="I275" s="94"/>
      <c r="J275" s="41">
        <f>IF('Arbre civil'!J38="","",'Arbre civil'!J38)</f>
        <v>2</v>
      </c>
    </row>
    <row r="276" spans="1:10" s="43" customFormat="1" ht="30" hidden="1" customHeight="1" x14ac:dyDescent="0.25">
      <c r="A276" s="45" t="str">
        <f>IF('Arbre civil'!A39="","",'Arbre civil'!A39)</f>
        <v/>
      </c>
      <c r="B276" s="55" t="str">
        <f>IF('Arbre civil'!B39="","",'Arbre civil'!B39)</f>
        <v>Artisants bruts - Niveau 2</v>
      </c>
      <c r="C276" s="94" t="str">
        <f>IF('Arbre civil'!C39="","",'Arbre civil'!C39)</f>
        <v>Permet d'accéder à la liste des recettes d'artisants bruts de niveau 2 et de pouvoir produire des armes, des armures lourdes et autre matériel lié au bois.</v>
      </c>
      <c r="D276" s="94"/>
      <c r="E276" s="94"/>
      <c r="F276" s="94"/>
      <c r="G276" s="94"/>
      <c r="H276" s="94"/>
      <c r="I276" s="94"/>
      <c r="J276" s="41">
        <f>IF('Arbre civil'!J39="","",'Arbre civil'!J39)</f>
        <v>4</v>
      </c>
    </row>
    <row r="277" spans="1:10" s="43" customFormat="1" ht="30" hidden="1" customHeight="1" x14ac:dyDescent="0.25">
      <c r="A277" s="45" t="str">
        <f>IF('Arbre civil'!A40="","",'Arbre civil'!A40)</f>
        <v/>
      </c>
      <c r="B277" s="55" t="str">
        <f>IF('Arbre civil'!B40="","",'Arbre civil'!B40)</f>
        <v>Artisants bruts - Niveau 3</v>
      </c>
      <c r="C277" s="94" t="str">
        <f>IF('Arbre civil'!C40="","",'Arbre civil'!C40)</f>
        <v>Permet d'accéder à la liste des recettes d'artisants bruts de niveau 3 et de pouvoir produire des armes, des armures lourdes et autre matériel lié au bois.</v>
      </c>
      <c r="D277" s="94"/>
      <c r="E277" s="94"/>
      <c r="F277" s="94"/>
      <c r="G277" s="94"/>
      <c r="H277" s="94"/>
      <c r="I277" s="94"/>
      <c r="J277" s="41">
        <f>IF('Arbre civil'!J40="","",'Arbre civil'!J40)</f>
        <v>6</v>
      </c>
    </row>
    <row r="278" spans="1:10" s="43" customFormat="1" ht="30" hidden="1" customHeight="1" x14ac:dyDescent="0.25">
      <c r="A278" s="45" t="str">
        <f>IF('Arbre civil'!A41="","",'Arbre civil'!A41)</f>
        <v/>
      </c>
      <c r="B278" s="55" t="str">
        <f>IF('Arbre civil'!B41="","",'Arbre civil'!B41)</f>
        <v>Barde - Niveau 1</v>
      </c>
      <c r="C278" s="94" t="str">
        <f>IF('Arbre civil'!C41="","",'Arbre civil'!C41)</f>
        <v>Permet, grâce à un instrument, de jouer de la musique avec des effets positifs ou négatifs sur les personnes visées - Accès au chants niveau 1</v>
      </c>
      <c r="D278" s="94"/>
      <c r="E278" s="94"/>
      <c r="F278" s="94"/>
      <c r="G278" s="94"/>
      <c r="H278" s="94"/>
      <c r="I278" s="94"/>
      <c r="J278" s="41">
        <f>IF('Arbre civil'!J41="","",'Arbre civil'!J41)</f>
        <v>2</v>
      </c>
    </row>
    <row r="279" spans="1:10" s="43" customFormat="1" ht="30" hidden="1" customHeight="1" x14ac:dyDescent="0.25">
      <c r="A279" s="45" t="str">
        <f>IF('Arbre civil'!A42="","",'Arbre civil'!A42)</f>
        <v/>
      </c>
      <c r="B279" s="55" t="str">
        <f>IF('Arbre civil'!B42="","",'Arbre civil'!B42)</f>
        <v>Barde - Niveau 2</v>
      </c>
      <c r="C279" s="94" t="str">
        <f>IF('Arbre civil'!C42="","",'Arbre civil'!C42)</f>
        <v>Permet, grâce à un instrument, de jouer de la musique avec des effets positifs ou négatifs sur les personnes visées - Accès au chants niveau 2</v>
      </c>
      <c r="D279" s="94"/>
      <c r="E279" s="94"/>
      <c r="F279" s="94"/>
      <c r="G279" s="94"/>
      <c r="H279" s="94"/>
      <c r="I279" s="94"/>
      <c r="J279" s="41">
        <f>IF('Arbre civil'!J42="","",'Arbre civil'!J42)</f>
        <v>4</v>
      </c>
    </row>
    <row r="280" spans="1:10" s="43" customFormat="1" ht="30" hidden="1" customHeight="1" x14ac:dyDescent="0.25">
      <c r="A280" s="45" t="str">
        <f>IF('Arbre civil'!A43="","",'Arbre civil'!A43)</f>
        <v/>
      </c>
      <c r="B280" s="55" t="str">
        <f>IF('Arbre civil'!B43="","",'Arbre civil'!B43)</f>
        <v>Barde - Niveau 3</v>
      </c>
      <c r="C280" s="94" t="str">
        <f>IF('Arbre civil'!C43="","",'Arbre civil'!C43)</f>
        <v>Permet, grâce à un instrument, de jouer de la musique avec des effets positifs ou négatifs sur les personnes visées - Accès au chants niveau 3</v>
      </c>
      <c r="D280" s="94"/>
      <c r="E280" s="94"/>
      <c r="F280" s="94"/>
      <c r="G280" s="94"/>
      <c r="H280" s="94"/>
      <c r="I280" s="94"/>
      <c r="J280" s="41">
        <f>IF('Arbre civil'!J43="","",'Arbre civil'!J43)</f>
        <v>6</v>
      </c>
    </row>
    <row r="281" spans="1:10" s="43" customFormat="1" ht="30" hidden="1" customHeight="1" x14ac:dyDescent="0.25">
      <c r="A281" s="45" t="str">
        <f>IF('Arbre civil'!A47="","",'Arbre civil'!A47)</f>
        <v/>
      </c>
      <c r="B281" s="55" t="str">
        <f>IF('Arbre civil'!B47="","",'Arbre civil'!B47)</f>
        <v>Premier soin - Niveau 1</v>
      </c>
      <c r="C281" s="94" t="str">
        <f>IF('Arbre civil'!C47="","",'Arbre civil'!C47)</f>
        <v>Permet de stabiliser 1 personne par combat, grâce à un bandage, qui est dans le coma (0PV) et de le remettre à 1PV. Le premier soin dure 3 minutes sans interruotion</v>
      </c>
      <c r="D281" s="94"/>
      <c r="E281" s="94"/>
      <c r="F281" s="94"/>
      <c r="G281" s="94"/>
      <c r="H281" s="94"/>
      <c r="I281" s="94"/>
      <c r="J281" s="41">
        <f>IF('Arbre civil'!J47="","",'Arbre civil'!J47)</f>
        <v>2</v>
      </c>
    </row>
    <row r="282" spans="1:10" s="43" customFormat="1" ht="30" hidden="1" customHeight="1" x14ac:dyDescent="0.25">
      <c r="A282" s="45" t="str">
        <f>IF('Arbre civil'!A48="","",'Arbre civil'!A48)</f>
        <v/>
      </c>
      <c r="B282" s="55" t="str">
        <f>IF('Arbre civil'!B48="","",'Arbre civil'!B48)</f>
        <v>Premier soin - Niveau 2</v>
      </c>
      <c r="C282" s="94" t="str">
        <f>IF('Arbre civil'!C48="","",'Arbre civil'!C48)</f>
        <v>Permet de stabiliser 2 personne par combat, grâce à un bandage, qui est dans le coma (0PV) et de le remettre à 1PV. Le premier soin dure 3 minutes sans interruotion</v>
      </c>
      <c r="D282" s="94"/>
      <c r="E282" s="94"/>
      <c r="F282" s="94"/>
      <c r="G282" s="94"/>
      <c r="H282" s="94"/>
      <c r="I282" s="94"/>
      <c r="J282" s="41">
        <f>IF('Arbre civil'!J48="","",'Arbre civil'!J48)</f>
        <v>4</v>
      </c>
    </row>
    <row r="283" spans="1:10" s="43" customFormat="1" ht="30" hidden="1" customHeight="1" x14ac:dyDescent="0.25">
      <c r="A283" s="45" t="str">
        <f>IF('Arbre civil'!A49="","",'Arbre civil'!A49)</f>
        <v/>
      </c>
      <c r="B283" s="55" t="str">
        <f>IF('Arbre civil'!B49="","",'Arbre civil'!B49)</f>
        <v>Premier soin - Niveau 3</v>
      </c>
      <c r="C283" s="94" t="str">
        <f>IF('Arbre civil'!C49="","",'Arbre civil'!C49)</f>
        <v>Permet de stabiliser 3 personne par combat, grâce à un bandage, qui est dans le coma (0PV) et de le remettre à 1PV. Le premier soin dure 3 minutes sans interruotion</v>
      </c>
      <c r="D283" s="94"/>
      <c r="E283" s="94"/>
      <c r="F283" s="94"/>
      <c r="G283" s="94"/>
      <c r="H283" s="94"/>
      <c r="I283" s="94"/>
      <c r="J283" s="41">
        <f>IF('Arbre civil'!J49="","",'Arbre civil'!J49)</f>
        <v>6</v>
      </c>
    </row>
    <row r="284" spans="1:10" s="43" customFormat="1" ht="30" hidden="1" customHeight="1" x14ac:dyDescent="0.25">
      <c r="A284" s="45" t="str">
        <f>IF('Arbre civil'!A50="","",'Arbre civil'!A50)</f>
        <v/>
      </c>
      <c r="B284" s="55" t="str">
        <f>IF('Arbre civil'!B50="","",'Arbre civil'!B50)</f>
        <v>Médecin - Niveau 1</v>
      </c>
      <c r="C284" s="94" t="str">
        <f>IF('Arbre civil'!C50="","",'Arbre civil'!C50)</f>
        <v>Permet de diagnostiquer les maladies de niveau 1 qu'il connait et de fournir une prescription. Permet aussi de soigner des blessures à raison de 1PV pour 10 minutes + 1PV toutes les 5 minutes suivantes.</v>
      </c>
      <c r="D284" s="94"/>
      <c r="E284" s="94"/>
      <c r="F284" s="94"/>
      <c r="G284" s="94"/>
      <c r="H284" s="94"/>
      <c r="I284" s="94"/>
      <c r="J284" s="41">
        <f>IF('Arbre civil'!J50="","",'Arbre civil'!J50)</f>
        <v>2</v>
      </c>
    </row>
    <row r="285" spans="1:10" s="43" customFormat="1" ht="30" hidden="1" customHeight="1" x14ac:dyDescent="0.25">
      <c r="A285" s="45" t="str">
        <f>IF('Arbre civil'!A51="","",'Arbre civil'!A51)</f>
        <v/>
      </c>
      <c r="B285" s="55" t="str">
        <f>IF('Arbre civil'!B51="","",'Arbre civil'!B51)</f>
        <v>Médecin - Niveau 2</v>
      </c>
      <c r="C285" s="94" t="str">
        <f>IF('Arbre civil'!C51="","",'Arbre civil'!C51)</f>
        <v>Permet de diagnostiquer les maladies de niveau 2 ou moins qu'il connait et de fournir une prescription. Permet aussi de soigner des blessures à raison de 1PV pour 10 minutes + 1PV toutes les 4 minutes suivantes.</v>
      </c>
      <c r="D285" s="94"/>
      <c r="E285" s="94"/>
      <c r="F285" s="94"/>
      <c r="G285" s="94"/>
      <c r="H285" s="94"/>
      <c r="I285" s="94"/>
      <c r="J285" s="41">
        <f>IF('Arbre civil'!J51="","",'Arbre civil'!J51)</f>
        <v>4</v>
      </c>
    </row>
    <row r="286" spans="1:10" s="43" customFormat="1" ht="30" hidden="1" customHeight="1" x14ac:dyDescent="0.25">
      <c r="A286" s="45" t="str">
        <f>IF('Arbre civil'!A52="","",'Arbre civil'!A52)</f>
        <v/>
      </c>
      <c r="B286" s="55" t="str">
        <f>IF('Arbre civil'!B52="","",'Arbre civil'!B52)</f>
        <v>Médecin - Niveau 3</v>
      </c>
      <c r="C286" s="94" t="str">
        <f>IF('Arbre civil'!C52="","",'Arbre civil'!C52)</f>
        <v>Permet de diagnostiquer les maladies de niveau 3 ou moins qu'il connait et de fournir une prescription. Permet aussi de soigner des blessures à raison de 1PV pour 10 minutes + 1PV toutes les 3 minutes suivantes.</v>
      </c>
      <c r="D286" s="94"/>
      <c r="E286" s="94"/>
      <c r="F286" s="94"/>
      <c r="G286" s="94"/>
      <c r="H286" s="94"/>
      <c r="I286" s="94"/>
      <c r="J286" s="41">
        <f>IF('Arbre civil'!J52="","",'Arbre civil'!J52)</f>
        <v>6</v>
      </c>
    </row>
    <row r="287" spans="1:10" s="43" customFormat="1" ht="30" hidden="1" customHeight="1" x14ac:dyDescent="0.25">
      <c r="A287" s="45" t="str">
        <f>IF('Arbre civil'!A53="","",'Arbre civil'!A53)</f>
        <v/>
      </c>
      <c r="B287" s="55" t="str">
        <f>IF('Arbre civil'!B53="","",'Arbre civil'!B53)</f>
        <v>Massage - Niveau 1</v>
      </c>
      <c r="C287" s="94" t="str">
        <f>IF('Arbre civil'!C53="","",'Arbre civil'!C53)</f>
        <v>Permet de rendre des ponts de Mana en prodiguant un massage à raison de 1PM pour 10 minutes + 1PM toutes les 5 minutes suivantes</v>
      </c>
      <c r="D287" s="94"/>
      <c r="E287" s="94"/>
      <c r="F287" s="94"/>
      <c r="G287" s="94"/>
      <c r="H287" s="94"/>
      <c r="I287" s="94"/>
      <c r="J287" s="41">
        <f>IF('Arbre civil'!J53="","",'Arbre civil'!J53)</f>
        <v>2</v>
      </c>
    </row>
    <row r="288" spans="1:10" s="43" customFormat="1" ht="30" hidden="1" customHeight="1" x14ac:dyDescent="0.25">
      <c r="A288" s="45" t="str">
        <f>IF('Arbre civil'!A54="","",'Arbre civil'!A54)</f>
        <v/>
      </c>
      <c r="B288" s="55" t="str">
        <f>IF('Arbre civil'!B54="","",'Arbre civil'!B54)</f>
        <v>Massage - Niveau 2</v>
      </c>
      <c r="C288" s="94" t="str">
        <f>IF('Arbre civil'!C54="","",'Arbre civil'!C54)</f>
        <v>Permet de rendre des ponts de Mana en prodiguant un massage à raison de 1PM pour 10 minutes + 1PM toutes les 4 minutes suivantes</v>
      </c>
      <c r="D288" s="94"/>
      <c r="E288" s="94"/>
      <c r="F288" s="94"/>
      <c r="G288" s="94"/>
      <c r="H288" s="94"/>
      <c r="I288" s="94"/>
      <c r="J288" s="41">
        <f>IF('Arbre civil'!J54="","",'Arbre civil'!J54)</f>
        <v>4</v>
      </c>
    </row>
    <row r="289" spans="1:10" s="43" customFormat="1" ht="30" hidden="1" customHeight="1" x14ac:dyDescent="0.25">
      <c r="A289" s="45" t="str">
        <f>IF('Arbre civil'!A55="","",'Arbre civil'!A55)</f>
        <v/>
      </c>
      <c r="B289" s="55" t="str">
        <f>IF('Arbre civil'!B55="","",'Arbre civil'!B55)</f>
        <v>Massage - Niveau 3</v>
      </c>
      <c r="C289" s="94" t="str">
        <f>IF('Arbre civil'!C55="","",'Arbre civil'!C55)</f>
        <v>Permet de rendre des ponts de Mana en prodiguant un massage à raison de 1PM pour 10 minutes + 1PM toutes les 3 minutes suivantes</v>
      </c>
      <c r="D289" s="94"/>
      <c r="E289" s="94"/>
      <c r="F289" s="94"/>
      <c r="G289" s="94"/>
      <c r="H289" s="94"/>
      <c r="I289" s="94"/>
      <c r="J289" s="41">
        <f>IF('Arbre civil'!J55="","",'Arbre civil'!J55)</f>
        <v>6</v>
      </c>
    </row>
    <row r="290" spans="1:10" s="43" customFormat="1" ht="30" hidden="1" customHeight="1" x14ac:dyDescent="0.25">
      <c r="A290" s="45" t="str">
        <f>IF('Arbre civil'!A56="","",'Arbre civil'!A56)</f>
        <v/>
      </c>
      <c r="B290" s="55" t="str">
        <f>IF('Arbre civil'!B56="","",'Arbre civil'!B56)</f>
        <v>Acupuncteur - Niveau 1</v>
      </c>
      <c r="C290" s="94" t="str">
        <f>IF('Arbre civil'!C56="","",'Arbre civil'!C56)</f>
        <v>Permet de rendre 5 PM via des manipulations 1 fois par jour (séance de 10 minutes) O/O/O</v>
      </c>
      <c r="D290" s="94"/>
      <c r="E290" s="94"/>
      <c r="F290" s="94"/>
      <c r="G290" s="94"/>
      <c r="H290" s="94"/>
      <c r="I290" s="94"/>
      <c r="J290" s="41">
        <f>IF('Arbre civil'!J56="","",'Arbre civil'!J56)</f>
        <v>6</v>
      </c>
    </row>
    <row r="291" spans="1:10" s="43" customFormat="1" ht="30" hidden="1" customHeight="1" x14ac:dyDescent="0.25">
      <c r="A291" s="45" t="str">
        <f>IF('Arbre civil'!A57="","",'Arbre civil'!A57)</f>
        <v/>
      </c>
      <c r="B291" s="55" t="str">
        <f>IF('Arbre civil'!B57="","",'Arbre civil'!B57)</f>
        <v>Chirurgien - Niveau 1</v>
      </c>
      <c r="C291" s="94" t="str">
        <f>IF('Arbre civil'!C57="","",'Arbre civil'!C57)</f>
        <v>Permet de réaliser des actes chirurgicaux connus de niveau 1. Permet également de faire récupérer 5 PV à une personne 1 fois par jour. O / O / O</v>
      </c>
      <c r="D291" s="94"/>
      <c r="E291" s="94"/>
      <c r="F291" s="94"/>
      <c r="G291" s="94"/>
      <c r="H291" s="94"/>
      <c r="I291" s="94"/>
      <c r="J291" s="41">
        <f>IF('Arbre civil'!J57="","",'Arbre civil'!J57)</f>
        <v>6</v>
      </c>
    </row>
    <row r="292" spans="1:10" s="43" customFormat="1" ht="30" hidden="1" customHeight="1" x14ac:dyDescent="0.25">
      <c r="A292" s="45" t="str">
        <f>IF('Arbre civil'!A58="","",'Arbre civil'!A58)</f>
        <v/>
      </c>
      <c r="B292" s="55" t="str">
        <f>IF('Arbre civil'!B58="","",'Arbre civil'!B58)</f>
        <v>Psychiatre - Niveau 1</v>
      </c>
      <c r="C292" s="94" t="str">
        <f>IF('Arbre civil'!C58="","",'Arbre civil'!C58)</f>
        <v>Permet de soigner des maladies psychologiques connues de niveau 1. Permet après analyse de savoir si une personne ment ou non 1 fois par live. O</v>
      </c>
      <c r="D292" s="94"/>
      <c r="E292" s="94"/>
      <c r="F292" s="94"/>
      <c r="G292" s="94"/>
      <c r="H292" s="94"/>
      <c r="I292" s="94"/>
      <c r="J292" s="41">
        <f>IF('Arbre civil'!J58="","",'Arbre civil'!J58)</f>
        <v>6</v>
      </c>
    </row>
    <row r="293" spans="1:10" s="43" customFormat="1" ht="30" hidden="1" customHeight="1" x14ac:dyDescent="0.25">
      <c r="A293" s="45" t="str">
        <f>IF('Arbre civil'!A62="","",'Arbre civil'!A62)</f>
        <v/>
      </c>
      <c r="B293" s="55" t="str">
        <f>IF('Arbre civil'!B62="","",'Arbre civil'!B62)</f>
        <v>Marchandage - Niveau 1</v>
      </c>
      <c r="C293" s="94" t="str">
        <f>IF('Arbre civil'!C62="","",'Arbre civil'!C62)</f>
        <v>Après négociation, le marchand peut diminuer de 20% le prix d'un objet ou de maximum 250Po par cartes. - 1 fois par live O</v>
      </c>
      <c r="D293" s="94"/>
      <c r="E293" s="94"/>
      <c r="F293" s="94"/>
      <c r="G293" s="94"/>
      <c r="H293" s="94"/>
      <c r="I293" s="94"/>
      <c r="J293" s="41">
        <f>IF('Arbre civil'!J62="","",'Arbre civil'!J62)</f>
        <v>2</v>
      </c>
    </row>
    <row r="294" spans="1:10" s="43" customFormat="1" ht="30" hidden="1" customHeight="1" x14ac:dyDescent="0.25">
      <c r="A294" s="45" t="str">
        <f>IF('Arbre civil'!A63="","",'Arbre civil'!A63)</f>
        <v/>
      </c>
      <c r="B294" s="55" t="str">
        <f>IF('Arbre civil'!B63="","",'Arbre civil'!B63)</f>
        <v>Marchandage - Niveau 2</v>
      </c>
      <c r="C294" s="94" t="str">
        <f>IF('Arbre civil'!C63="","",'Arbre civil'!C63)</f>
        <v>Après négociation, le marchand peut diminuer de 20% le prix d'un objet ou de maximum 250Po par cartes. - 2 fois par live OO</v>
      </c>
      <c r="D294" s="94"/>
      <c r="E294" s="94"/>
      <c r="F294" s="94"/>
      <c r="G294" s="94"/>
      <c r="H294" s="94"/>
      <c r="I294" s="94"/>
      <c r="J294" s="41">
        <f>IF('Arbre civil'!J63="","",'Arbre civil'!J63)</f>
        <v>4</v>
      </c>
    </row>
    <row r="295" spans="1:10" s="43" customFormat="1" ht="30" hidden="1" customHeight="1" x14ac:dyDescent="0.25">
      <c r="A295" s="45" t="str">
        <f>IF('Arbre civil'!A64="","",'Arbre civil'!A64)</f>
        <v/>
      </c>
      <c r="B295" s="55" t="str">
        <f>IF('Arbre civil'!B64="","",'Arbre civil'!B64)</f>
        <v>Marchandage - Niveau 3</v>
      </c>
      <c r="C295" s="94" t="str">
        <f>IF('Arbre civil'!C64="","",'Arbre civil'!C64)</f>
        <v>Après négociation, le marchand peut diminuer de 20% le prix d'un objet ou de maximum 250Po par cartes. - 3 fois par live OOO</v>
      </c>
      <c r="D295" s="94"/>
      <c r="E295" s="94"/>
      <c r="F295" s="94"/>
      <c r="G295" s="94"/>
      <c r="H295" s="94"/>
      <c r="I295" s="94"/>
      <c r="J295" s="41">
        <f>IF('Arbre civil'!J64="","",'Arbre civil'!J64)</f>
        <v>6</v>
      </c>
    </row>
    <row r="296" spans="1:10" s="43" customFormat="1" ht="30" hidden="1" customHeight="1" x14ac:dyDescent="0.25">
      <c r="A296" s="45" t="str">
        <f>IF('Arbre civil'!A65="","",'Arbre civil'!A65)</f>
        <v/>
      </c>
      <c r="B296" s="55" t="str">
        <f>IF('Arbre civil'!B65="","",'Arbre civil'!B65)</f>
        <v>Identification de document - Niveau 1</v>
      </c>
      <c r="C296" s="94" t="str">
        <f>IF('Arbre civil'!C65="","",'Arbre civil'!C65)</f>
        <v>Permet d'identifier la véracité d'un document - 1 fois par live O</v>
      </c>
      <c r="D296" s="94"/>
      <c r="E296" s="94"/>
      <c r="F296" s="94"/>
      <c r="G296" s="94"/>
      <c r="H296" s="94"/>
      <c r="I296" s="94"/>
      <c r="J296" s="41">
        <f>IF('Arbre civil'!J65="","",'Arbre civil'!J65)</f>
        <v>2</v>
      </c>
    </row>
    <row r="297" spans="1:10" s="43" customFormat="1" ht="30" hidden="1" customHeight="1" x14ac:dyDescent="0.25">
      <c r="A297" s="45" t="str">
        <f>IF('Arbre civil'!A66="","",'Arbre civil'!A66)</f>
        <v/>
      </c>
      <c r="B297" s="55" t="str">
        <f>IF('Arbre civil'!B66="","",'Arbre civil'!B66)</f>
        <v>Identification de document - Niveau 2</v>
      </c>
      <c r="C297" s="94" t="str">
        <f>IF('Arbre civil'!C66="","",'Arbre civil'!C66)</f>
        <v>Permet d'identifier la véracité d'un document - 2 fois par live OO</v>
      </c>
      <c r="D297" s="94"/>
      <c r="E297" s="94"/>
      <c r="F297" s="94"/>
      <c r="G297" s="94"/>
      <c r="H297" s="94"/>
      <c r="I297" s="94"/>
      <c r="J297" s="41">
        <f>IF('Arbre civil'!J66="","",'Arbre civil'!J66)</f>
        <v>4</v>
      </c>
    </row>
    <row r="298" spans="1:10" s="43" customFormat="1" ht="30" hidden="1" customHeight="1" x14ac:dyDescent="0.25">
      <c r="A298" s="45" t="str">
        <f>IF('Arbre civil'!A67="","",'Arbre civil'!A67)</f>
        <v/>
      </c>
      <c r="B298" s="55" t="str">
        <f>IF('Arbre civil'!B67="","",'Arbre civil'!B67)</f>
        <v>Identification de document - Niveau 3</v>
      </c>
      <c r="C298" s="94" t="str">
        <f>IF('Arbre civil'!C67="","",'Arbre civil'!C67)</f>
        <v>Permet d'identifier la véracité d'un document - 3 fois par live OOO</v>
      </c>
      <c r="D298" s="94"/>
      <c r="E298" s="94"/>
      <c r="F298" s="94"/>
      <c r="G298" s="94"/>
      <c r="H298" s="94"/>
      <c r="I298" s="94"/>
      <c r="J298" s="41">
        <f>IF('Arbre civil'!J67="","",'Arbre civil'!J67)</f>
        <v>6</v>
      </c>
    </row>
    <row r="299" spans="1:10" hidden="1" x14ac:dyDescent="0.25"/>
    <row r="300" spans="1:10" hidden="1" x14ac:dyDescent="0.25"/>
    <row r="301" spans="1:10" hidden="1" x14ac:dyDescent="0.25"/>
    <row r="302" spans="1:10" hidden="1" x14ac:dyDescent="0.25"/>
    <row r="303" spans="1:10" hidden="1" x14ac:dyDescent="0.25"/>
    <row r="304" spans="1:10"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hidden="1" x14ac:dyDescent="0.25"/>
    <row r="531" hidden="1" x14ac:dyDescent="0.25"/>
    <row r="532" hidden="1" x14ac:dyDescent="0.25"/>
    <row r="533" hidden="1" x14ac:dyDescent="0.25"/>
    <row r="534" hidden="1" x14ac:dyDescent="0.25"/>
    <row r="535" hidden="1" x14ac:dyDescent="0.25"/>
    <row r="536" hidden="1" x14ac:dyDescent="0.25"/>
    <row r="537" hidden="1" x14ac:dyDescent="0.25"/>
    <row r="538" hidden="1" x14ac:dyDescent="0.25"/>
    <row r="539" hidden="1" x14ac:dyDescent="0.25"/>
    <row r="540" hidden="1" x14ac:dyDescent="0.25"/>
    <row r="541" hidden="1" x14ac:dyDescent="0.25"/>
    <row r="542" hidden="1" x14ac:dyDescent="0.25"/>
    <row r="543" hidden="1" x14ac:dyDescent="0.25"/>
    <row r="544" hidden="1" x14ac:dyDescent="0.25"/>
    <row r="545" hidden="1" x14ac:dyDescent="0.25"/>
    <row r="546" hidden="1" x14ac:dyDescent="0.25"/>
    <row r="547" hidden="1" x14ac:dyDescent="0.25"/>
    <row r="548" hidden="1" x14ac:dyDescent="0.25"/>
    <row r="549" hidden="1" x14ac:dyDescent="0.25"/>
    <row r="550" hidden="1" x14ac:dyDescent="0.25"/>
    <row r="551" hidden="1" x14ac:dyDescent="0.25"/>
    <row r="552" hidden="1" x14ac:dyDescent="0.25"/>
    <row r="553" hidden="1" x14ac:dyDescent="0.25"/>
    <row r="554" hidden="1" x14ac:dyDescent="0.25"/>
    <row r="555" hidden="1" x14ac:dyDescent="0.25"/>
    <row r="556" hidden="1" x14ac:dyDescent="0.25"/>
    <row r="557" hidden="1" x14ac:dyDescent="0.25"/>
    <row r="558" hidden="1" x14ac:dyDescent="0.25"/>
    <row r="559" hidden="1" x14ac:dyDescent="0.25"/>
    <row r="560"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hidden="1" x14ac:dyDescent="0.25"/>
    <row r="866" hidden="1" x14ac:dyDescent="0.25"/>
    <row r="867" hidden="1" x14ac:dyDescent="0.25"/>
    <row r="868" hidden="1" x14ac:dyDescent="0.25"/>
    <row r="869" hidden="1" x14ac:dyDescent="0.25"/>
    <row r="870" hidden="1" x14ac:dyDescent="0.25"/>
    <row r="871" hidden="1" x14ac:dyDescent="0.25"/>
    <row r="872" hidden="1" x14ac:dyDescent="0.25"/>
    <row r="873" hidden="1" x14ac:dyDescent="0.25"/>
    <row r="874" hidden="1" x14ac:dyDescent="0.25"/>
    <row r="875" hidden="1" x14ac:dyDescent="0.25"/>
    <row r="876" hidden="1" x14ac:dyDescent="0.25"/>
    <row r="877" hidden="1" x14ac:dyDescent="0.25"/>
    <row r="878" hidden="1" x14ac:dyDescent="0.25"/>
    <row r="879" hidden="1" x14ac:dyDescent="0.25"/>
    <row r="880" hidden="1" x14ac:dyDescent="0.25"/>
    <row r="881" hidden="1" x14ac:dyDescent="0.25"/>
    <row r="882" hidden="1" x14ac:dyDescent="0.25"/>
    <row r="883" hidden="1" x14ac:dyDescent="0.25"/>
    <row r="884" hidden="1" x14ac:dyDescent="0.25"/>
    <row r="885" hidden="1" x14ac:dyDescent="0.25"/>
    <row r="886" hidden="1" x14ac:dyDescent="0.25"/>
    <row r="887" hidden="1" x14ac:dyDescent="0.25"/>
    <row r="888" hidden="1" x14ac:dyDescent="0.25"/>
    <row r="889" hidden="1" x14ac:dyDescent="0.25"/>
    <row r="890" hidden="1" x14ac:dyDescent="0.25"/>
    <row r="891" hidden="1" x14ac:dyDescent="0.25"/>
    <row r="892" hidden="1" x14ac:dyDescent="0.25"/>
    <row r="893" hidden="1" x14ac:dyDescent="0.25"/>
    <row r="894" hidden="1" x14ac:dyDescent="0.25"/>
    <row r="895" hidden="1" x14ac:dyDescent="0.25"/>
    <row r="896" hidden="1" x14ac:dyDescent="0.25"/>
    <row r="897" hidden="1" x14ac:dyDescent="0.25"/>
    <row r="898" hidden="1" x14ac:dyDescent="0.25"/>
    <row r="899" hidden="1" x14ac:dyDescent="0.25"/>
    <row r="900" hidden="1" x14ac:dyDescent="0.25"/>
    <row r="901" hidden="1" x14ac:dyDescent="0.25"/>
    <row r="902" hidden="1" x14ac:dyDescent="0.25"/>
    <row r="903" hidden="1" x14ac:dyDescent="0.25"/>
    <row r="904" hidden="1" x14ac:dyDescent="0.25"/>
    <row r="905" hidden="1" x14ac:dyDescent="0.25"/>
    <row r="906" hidden="1" x14ac:dyDescent="0.25"/>
    <row r="907" hidden="1" x14ac:dyDescent="0.25"/>
    <row r="908" hidden="1" x14ac:dyDescent="0.25"/>
    <row r="909" hidden="1" x14ac:dyDescent="0.25"/>
    <row r="910" hidden="1" x14ac:dyDescent="0.25"/>
    <row r="911" hidden="1" x14ac:dyDescent="0.25"/>
    <row r="912" hidden="1" x14ac:dyDescent="0.25"/>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hidden="1" x14ac:dyDescent="0.25"/>
    <row r="930" hidden="1" x14ac:dyDescent="0.25"/>
    <row r="931" hidden="1" x14ac:dyDescent="0.25"/>
    <row r="932" hidden="1" x14ac:dyDescent="0.25"/>
    <row r="933" hidden="1" x14ac:dyDescent="0.25"/>
    <row r="934" hidden="1" x14ac:dyDescent="0.25"/>
    <row r="935" hidden="1" x14ac:dyDescent="0.25"/>
    <row r="936" hidden="1" x14ac:dyDescent="0.25"/>
    <row r="937" hidden="1" x14ac:dyDescent="0.25"/>
    <row r="938" hidden="1" x14ac:dyDescent="0.25"/>
    <row r="939" hidden="1" x14ac:dyDescent="0.25"/>
    <row r="940" hidden="1" x14ac:dyDescent="0.25"/>
    <row r="941" hidden="1" x14ac:dyDescent="0.25"/>
    <row r="942" hidden="1" x14ac:dyDescent="0.25"/>
    <row r="943" hidden="1" x14ac:dyDescent="0.25"/>
    <row r="944" hidden="1" x14ac:dyDescent="0.25"/>
    <row r="945" hidden="1" x14ac:dyDescent="0.25"/>
    <row r="946" hidden="1" x14ac:dyDescent="0.25"/>
    <row r="947" hidden="1" x14ac:dyDescent="0.25"/>
    <row r="948" hidden="1" x14ac:dyDescent="0.25"/>
    <row r="949" hidden="1" x14ac:dyDescent="0.25"/>
    <row r="950" hidden="1" x14ac:dyDescent="0.25"/>
    <row r="951" hidden="1" x14ac:dyDescent="0.25"/>
    <row r="952" hidden="1" x14ac:dyDescent="0.25"/>
    <row r="953" hidden="1" x14ac:dyDescent="0.25"/>
    <row r="954" hidden="1" x14ac:dyDescent="0.25"/>
    <row r="955" hidden="1" x14ac:dyDescent="0.25"/>
    <row r="956" hidden="1" x14ac:dyDescent="0.25"/>
    <row r="957" hidden="1" x14ac:dyDescent="0.25"/>
    <row r="958" hidden="1" x14ac:dyDescent="0.25"/>
    <row r="959" hidden="1" x14ac:dyDescent="0.25"/>
    <row r="960"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sheetData>
  <autoFilter ref="A3:J3" xr:uid="{26C5A62B-B1EB-4417-809A-2E93512652FA}">
    <filterColumn colId="2" showButton="0"/>
    <filterColumn colId="3" showButton="0"/>
    <filterColumn colId="4" showButton="0"/>
    <filterColumn colId="5" showButton="0"/>
    <filterColumn colId="6" showButton="0"/>
    <filterColumn colId="7" showButton="0"/>
  </autoFilter>
  <mergeCells count="295">
    <mergeCell ref="C4:I4"/>
    <mergeCell ref="C26:I26"/>
    <mergeCell ref="C28:I28"/>
    <mergeCell ref="C21:I21"/>
    <mergeCell ref="C22:I22"/>
    <mergeCell ref="C23:I23"/>
    <mergeCell ref="C24:I24"/>
    <mergeCell ref="C9:I9"/>
    <mergeCell ref="C10:I10"/>
    <mergeCell ref="C11:I11"/>
    <mergeCell ref="C12:I12"/>
    <mergeCell ref="C19:I19"/>
    <mergeCell ref="C20:I20"/>
    <mergeCell ref="C13:I13"/>
    <mergeCell ref="C14:I14"/>
    <mergeCell ref="C15:I15"/>
    <mergeCell ref="C16:I16"/>
    <mergeCell ref="C17:I17"/>
    <mergeCell ref="C18:I18"/>
    <mergeCell ref="C5:I5"/>
    <mergeCell ref="C6:I6"/>
    <mergeCell ref="C7:I7"/>
    <mergeCell ref="C8:I8"/>
    <mergeCell ref="C27:I27"/>
    <mergeCell ref="C25:I25"/>
    <mergeCell ref="C44:I44"/>
    <mergeCell ref="C45:I45"/>
    <mergeCell ref="C46:I46"/>
    <mergeCell ref="C47:I47"/>
    <mergeCell ref="C48:I48"/>
    <mergeCell ref="C49:I49"/>
    <mergeCell ref="C39:I39"/>
    <mergeCell ref="C40:I40"/>
    <mergeCell ref="C41:I41"/>
    <mergeCell ref="C42:I42"/>
    <mergeCell ref="C43:I43"/>
    <mergeCell ref="C35:I35"/>
    <mergeCell ref="C36:I36"/>
    <mergeCell ref="C37:I37"/>
    <mergeCell ref="C38:I38"/>
    <mergeCell ref="C29:I29"/>
    <mergeCell ref="C30:I30"/>
    <mergeCell ref="C31:I31"/>
    <mergeCell ref="C32:I32"/>
    <mergeCell ref="C33:I33"/>
    <mergeCell ref="C34:I34"/>
    <mergeCell ref="C56:I56"/>
    <mergeCell ref="C57:I57"/>
    <mergeCell ref="C58:I58"/>
    <mergeCell ref="C50:I50"/>
    <mergeCell ref="C51:I51"/>
    <mergeCell ref="C52:I52"/>
    <mergeCell ref="C53:I53"/>
    <mergeCell ref="C54:I54"/>
    <mergeCell ref="C55:I55"/>
    <mergeCell ref="C65:I65"/>
    <mergeCell ref="C66:I66"/>
    <mergeCell ref="C67:I67"/>
    <mergeCell ref="C68:I68"/>
    <mergeCell ref="C70:I70"/>
    <mergeCell ref="C71:I71"/>
    <mergeCell ref="C59:I59"/>
    <mergeCell ref="C60:I60"/>
    <mergeCell ref="C61:I61"/>
    <mergeCell ref="C62:I62"/>
    <mergeCell ref="C63:I63"/>
    <mergeCell ref="C64:I64"/>
    <mergeCell ref="C78:I78"/>
    <mergeCell ref="C79:I79"/>
    <mergeCell ref="C80:I80"/>
    <mergeCell ref="C81:I81"/>
    <mergeCell ref="C82:I82"/>
    <mergeCell ref="C83:I83"/>
    <mergeCell ref="C72:I72"/>
    <mergeCell ref="C73:I73"/>
    <mergeCell ref="C74:I74"/>
    <mergeCell ref="C75:I75"/>
    <mergeCell ref="C76:I76"/>
    <mergeCell ref="C77:I77"/>
    <mergeCell ref="C90:I90"/>
    <mergeCell ref="C91:I91"/>
    <mergeCell ref="C92:I92"/>
    <mergeCell ref="C93:I93"/>
    <mergeCell ref="C94:I94"/>
    <mergeCell ref="C95:I95"/>
    <mergeCell ref="C84:I84"/>
    <mergeCell ref="C85:I85"/>
    <mergeCell ref="C86:I86"/>
    <mergeCell ref="C87:I87"/>
    <mergeCell ref="C88:I88"/>
    <mergeCell ref="C89:I89"/>
    <mergeCell ref="C102:I102"/>
    <mergeCell ref="C103:I103"/>
    <mergeCell ref="C104:I104"/>
    <mergeCell ref="C105:I105"/>
    <mergeCell ref="C106:I106"/>
    <mergeCell ref="C107:I107"/>
    <mergeCell ref="C96:I96"/>
    <mergeCell ref="C97:I97"/>
    <mergeCell ref="C98:I98"/>
    <mergeCell ref="C99:I99"/>
    <mergeCell ref="C100:I100"/>
    <mergeCell ref="C101:I101"/>
    <mergeCell ref="C114:I114"/>
    <mergeCell ref="C115:I115"/>
    <mergeCell ref="C116:I116"/>
    <mergeCell ref="C117:I117"/>
    <mergeCell ref="C118:I118"/>
    <mergeCell ref="C119:I119"/>
    <mergeCell ref="C108:I108"/>
    <mergeCell ref="C109:I109"/>
    <mergeCell ref="C110:I110"/>
    <mergeCell ref="C111:I111"/>
    <mergeCell ref="C112:I112"/>
    <mergeCell ref="C113:I113"/>
    <mergeCell ref="C126:I126"/>
    <mergeCell ref="C127:I127"/>
    <mergeCell ref="C128:I128"/>
    <mergeCell ref="C129:I129"/>
    <mergeCell ref="C130:I130"/>
    <mergeCell ref="C131:I131"/>
    <mergeCell ref="C120:I120"/>
    <mergeCell ref="C121:I121"/>
    <mergeCell ref="C122:I122"/>
    <mergeCell ref="C123:I123"/>
    <mergeCell ref="C124:I124"/>
    <mergeCell ref="C125:I125"/>
    <mergeCell ref="C138:I138"/>
    <mergeCell ref="C139:I139"/>
    <mergeCell ref="C140:I140"/>
    <mergeCell ref="C141:I141"/>
    <mergeCell ref="C142:I142"/>
    <mergeCell ref="C143:I143"/>
    <mergeCell ref="C132:I132"/>
    <mergeCell ref="C133:I133"/>
    <mergeCell ref="C134:I134"/>
    <mergeCell ref="C135:I135"/>
    <mergeCell ref="C136:I136"/>
    <mergeCell ref="C137:I137"/>
    <mergeCell ref="C150:I150"/>
    <mergeCell ref="C151:I151"/>
    <mergeCell ref="C152:I152"/>
    <mergeCell ref="C153:I153"/>
    <mergeCell ref="C154:I154"/>
    <mergeCell ref="C155:I155"/>
    <mergeCell ref="C144:I144"/>
    <mergeCell ref="C145:I145"/>
    <mergeCell ref="C146:I146"/>
    <mergeCell ref="C147:I147"/>
    <mergeCell ref="C148:I148"/>
    <mergeCell ref="C149:I149"/>
    <mergeCell ref="C162:I162"/>
    <mergeCell ref="C163:I163"/>
    <mergeCell ref="C164:I164"/>
    <mergeCell ref="C165:I165"/>
    <mergeCell ref="C166:I166"/>
    <mergeCell ref="C167:I167"/>
    <mergeCell ref="C156:I156"/>
    <mergeCell ref="C157:I157"/>
    <mergeCell ref="C158:I158"/>
    <mergeCell ref="C159:I159"/>
    <mergeCell ref="C160:I160"/>
    <mergeCell ref="C161:I161"/>
    <mergeCell ref="C174:I174"/>
    <mergeCell ref="C175:I175"/>
    <mergeCell ref="C176:I176"/>
    <mergeCell ref="C177:I177"/>
    <mergeCell ref="C178:I178"/>
    <mergeCell ref="C179:I179"/>
    <mergeCell ref="C168:I168"/>
    <mergeCell ref="C169:I169"/>
    <mergeCell ref="C170:I170"/>
    <mergeCell ref="C171:I171"/>
    <mergeCell ref="C172:I172"/>
    <mergeCell ref="C173:I173"/>
    <mergeCell ref="C186:I186"/>
    <mergeCell ref="C187:I187"/>
    <mergeCell ref="C188:I188"/>
    <mergeCell ref="C189:I189"/>
    <mergeCell ref="C190:I190"/>
    <mergeCell ref="C191:I191"/>
    <mergeCell ref="C180:I180"/>
    <mergeCell ref="C181:I181"/>
    <mergeCell ref="C182:I182"/>
    <mergeCell ref="C183:I183"/>
    <mergeCell ref="C184:I184"/>
    <mergeCell ref="C185:I185"/>
    <mergeCell ref="C198:I198"/>
    <mergeCell ref="C199:I199"/>
    <mergeCell ref="C200:I200"/>
    <mergeCell ref="C201:I201"/>
    <mergeCell ref="C202:I202"/>
    <mergeCell ref="C203:I203"/>
    <mergeCell ref="C192:I192"/>
    <mergeCell ref="C193:I193"/>
    <mergeCell ref="C194:I194"/>
    <mergeCell ref="C195:I195"/>
    <mergeCell ref="C196:I196"/>
    <mergeCell ref="C197:I197"/>
    <mergeCell ref="C210:I210"/>
    <mergeCell ref="C211:I211"/>
    <mergeCell ref="C212:I212"/>
    <mergeCell ref="C213:I213"/>
    <mergeCell ref="C214:I214"/>
    <mergeCell ref="C215:I215"/>
    <mergeCell ref="C204:I204"/>
    <mergeCell ref="C205:I205"/>
    <mergeCell ref="C206:I206"/>
    <mergeCell ref="C207:I207"/>
    <mergeCell ref="C208:I208"/>
    <mergeCell ref="C209:I209"/>
    <mergeCell ref="C222:I222"/>
    <mergeCell ref="C224:I224"/>
    <mergeCell ref="C225:I225"/>
    <mergeCell ref="C226:I226"/>
    <mergeCell ref="C227:I227"/>
    <mergeCell ref="C228:I228"/>
    <mergeCell ref="C216:I216"/>
    <mergeCell ref="C217:I217"/>
    <mergeCell ref="C218:I218"/>
    <mergeCell ref="C219:I219"/>
    <mergeCell ref="C220:I220"/>
    <mergeCell ref="C221:I221"/>
    <mergeCell ref="C235:I235"/>
    <mergeCell ref="C236:I236"/>
    <mergeCell ref="C237:I237"/>
    <mergeCell ref="C238:I238"/>
    <mergeCell ref="C239:I239"/>
    <mergeCell ref="C240:I240"/>
    <mergeCell ref="C229:I229"/>
    <mergeCell ref="C230:I230"/>
    <mergeCell ref="C231:I231"/>
    <mergeCell ref="C232:I232"/>
    <mergeCell ref="C233:I233"/>
    <mergeCell ref="C234:I234"/>
    <mergeCell ref="C247:I247"/>
    <mergeCell ref="C248:I248"/>
    <mergeCell ref="C249:I249"/>
    <mergeCell ref="C250:I250"/>
    <mergeCell ref="C251:I251"/>
    <mergeCell ref="C252:I252"/>
    <mergeCell ref="C241:I241"/>
    <mergeCell ref="C242:I242"/>
    <mergeCell ref="C243:I243"/>
    <mergeCell ref="C244:I244"/>
    <mergeCell ref="C245:I245"/>
    <mergeCell ref="C246:I246"/>
    <mergeCell ref="C260:I260"/>
    <mergeCell ref="C261:I261"/>
    <mergeCell ref="C262:I262"/>
    <mergeCell ref="C263:I263"/>
    <mergeCell ref="C264:I264"/>
    <mergeCell ref="C265:I265"/>
    <mergeCell ref="C253:I253"/>
    <mergeCell ref="C254:I254"/>
    <mergeCell ref="C256:I256"/>
    <mergeCell ref="C257:I257"/>
    <mergeCell ref="C258:I258"/>
    <mergeCell ref="C259:I259"/>
    <mergeCell ref="C272:I272"/>
    <mergeCell ref="C273:I273"/>
    <mergeCell ref="C274:I274"/>
    <mergeCell ref="C275:I275"/>
    <mergeCell ref="C276:I276"/>
    <mergeCell ref="C277:I277"/>
    <mergeCell ref="C266:I266"/>
    <mergeCell ref="C267:I267"/>
    <mergeCell ref="C268:I268"/>
    <mergeCell ref="C269:I269"/>
    <mergeCell ref="C270:I270"/>
    <mergeCell ref="C271:I271"/>
    <mergeCell ref="B1:I1"/>
    <mergeCell ref="B2:I2"/>
    <mergeCell ref="C296:I296"/>
    <mergeCell ref="C297:I297"/>
    <mergeCell ref="C298:I298"/>
    <mergeCell ref="C3:I3"/>
    <mergeCell ref="C293:I293"/>
    <mergeCell ref="C294:I294"/>
    <mergeCell ref="C295:I295"/>
    <mergeCell ref="C287:I287"/>
    <mergeCell ref="C288:I288"/>
    <mergeCell ref="C289:I289"/>
    <mergeCell ref="C290:I290"/>
    <mergeCell ref="C291:I291"/>
    <mergeCell ref="C292:I292"/>
    <mergeCell ref="C281:I281"/>
    <mergeCell ref="C282:I282"/>
    <mergeCell ref="C283:I283"/>
    <mergeCell ref="C284:I284"/>
    <mergeCell ref="C285:I285"/>
    <mergeCell ref="C286:I286"/>
    <mergeCell ref="C278:I278"/>
    <mergeCell ref="C279:I279"/>
    <mergeCell ref="C280:I280"/>
  </mergeCells>
  <printOptions horizontalCentered="1"/>
  <pageMargins left="0.23622047244094491" right="0.23622047244094491" top="0.74803149606299213" bottom="0.74803149606299213" header="0.31496062992125984" footer="0.31496062992125984"/>
  <pageSetup paperSize="9" scale="79" pageOrder="overThenDown"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A6DDB8B-B7CE-47ED-9C31-1EAFBA73EC7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8</vt:i4>
      </vt:variant>
    </vt:vector>
  </HeadingPairs>
  <TitlesOfParts>
    <vt:vector size="15" baseType="lpstr">
      <vt:lpstr>Infos générales</vt:lpstr>
      <vt:lpstr>Arbre combattant</vt:lpstr>
      <vt:lpstr>Arbre de la magie</vt:lpstr>
      <vt:lpstr>Arbre filou</vt:lpstr>
      <vt:lpstr>Arbre civil</vt:lpstr>
      <vt:lpstr>Récapitulatif</vt:lpstr>
      <vt:lpstr>Toutes les compétences</vt:lpstr>
      <vt:lpstr>Colonne_A_AC</vt:lpstr>
      <vt:lpstr>Magieair</vt:lpstr>
      <vt:lpstr>Magieeau</vt:lpstr>
      <vt:lpstr>Magiefeu</vt:lpstr>
      <vt:lpstr>Magieterre</vt:lpstr>
      <vt:lpstr>RaceDuJoueur</vt:lpstr>
      <vt:lpstr>Récapitulatif!Zone_d_impression</vt:lpstr>
      <vt:lpstr>'Toutes les compétences'!Zone_d_impression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cp:lastPrinted>2017-09-19T09:33:35Z</cp:lastPrinted>
  <dcterms:created xsi:type="dcterms:W3CDTF">2017-09-11T18:06:10Z</dcterms:created>
  <dcterms:modified xsi:type="dcterms:W3CDTF">2017-09-19T18:31:27Z</dcterms:modified>
</cp:coreProperties>
</file>