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Classeurs Excel\"/>
    </mc:Choice>
  </mc:AlternateContent>
  <bookViews>
    <workbookView xWindow="0" yWindow="0" windowWidth="30720" windowHeight="12435"/>
  </bookViews>
  <sheets>
    <sheet name="Menu" sheetId="2" r:id="rId1"/>
    <sheet name="Livre" sheetId="1" r:id="rId2"/>
    <sheet name="Base" sheetId="9" r:id="rId3"/>
    <sheet name="Remb" sheetId="5" r:id="rId4"/>
    <sheet name="Taux_R" sheetId="7" r:id="rId5"/>
    <sheet name="Fuseaux" sheetId="8" state="hidden" r:id="rId6"/>
    <sheet name="Feuil1" sheetId="4" state="hidden" r:id="rId7"/>
  </sheets>
  <definedNames>
    <definedName name="_xlnm._FilterDatabase" localSheetId="1" hidden="1">Livre!$A$1:$Q$10</definedName>
    <definedName name="_xlnm.Criteria" localSheetId="1">Livre!$O:$O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5" l="1"/>
  <c r="D29" i="5" s="1"/>
  <c r="G29" i="5" l="1"/>
  <c r="H29" i="5"/>
  <c r="I29" i="5" s="1"/>
  <c r="G9" i="7"/>
  <c r="C12" i="2" l="1"/>
  <c r="C15" i="2"/>
  <c r="D12" i="2" l="1"/>
  <c r="E2" i="7"/>
  <c r="F12" i="2" l="1"/>
  <c r="E33" i="5"/>
  <c r="E28" i="5"/>
  <c r="G28" i="5" s="1"/>
  <c r="D28" i="5" l="1"/>
  <c r="D33" i="5"/>
  <c r="H33" i="5"/>
  <c r="G33" i="5"/>
  <c r="E31" i="5"/>
  <c r="G31" i="5" s="1"/>
  <c r="I33" i="5" l="1"/>
  <c r="D31" i="5"/>
  <c r="H31" i="5"/>
  <c r="Q1" i="1"/>
  <c r="E30" i="5"/>
  <c r="G30" i="5" l="1"/>
  <c r="H30" i="5"/>
  <c r="D30" i="5"/>
  <c r="I31" i="5"/>
  <c r="E32" i="5"/>
  <c r="G32" i="5" s="1"/>
  <c r="I30" i="5" l="1"/>
  <c r="D32" i="5"/>
  <c r="E11" i="5"/>
  <c r="G11" i="5" s="1"/>
  <c r="E10" i="5"/>
  <c r="D11" i="5" l="1"/>
  <c r="H11" i="5" s="1"/>
  <c r="I11" i="5" s="1"/>
  <c r="D10" i="5"/>
  <c r="H10" i="5"/>
  <c r="G10" i="5"/>
  <c r="S8" i="5"/>
  <c r="T7" i="5"/>
  <c r="I10" i="5" l="1"/>
  <c r="E26" i="5"/>
  <c r="H26" i="5" s="1"/>
  <c r="E27" i="5"/>
  <c r="H27" i="5" s="1"/>
  <c r="E25" i="5"/>
  <c r="H25" i="5" s="1"/>
  <c r="E24" i="5"/>
  <c r="H24" i="5" s="1"/>
  <c r="E23" i="5"/>
  <c r="H23" i="5" s="1"/>
  <c r="E22" i="5"/>
  <c r="H22" i="5" s="1"/>
  <c r="E21" i="5"/>
  <c r="H21" i="5" s="1"/>
  <c r="E19" i="5"/>
  <c r="H19" i="5" s="1"/>
  <c r="E17" i="5"/>
  <c r="H17" i="5" s="1"/>
  <c r="E18" i="5"/>
  <c r="H18" i="5" s="1"/>
  <c r="E16" i="5"/>
  <c r="H16" i="5" s="1"/>
  <c r="E12" i="5"/>
  <c r="H12" i="5" s="1"/>
  <c r="E13" i="5"/>
  <c r="H13" i="5" s="1"/>
  <c r="E14" i="5"/>
  <c r="H14" i="5" s="1"/>
  <c r="E15" i="5"/>
  <c r="H15" i="5" s="1"/>
  <c r="E20" i="5"/>
  <c r="H20" i="5" s="1"/>
  <c r="E9" i="5"/>
  <c r="H9" i="5" s="1"/>
  <c r="E8" i="5"/>
  <c r="H8" i="5" s="1"/>
  <c r="E7" i="5"/>
  <c r="H7" i="5" s="1"/>
  <c r="E6" i="5"/>
  <c r="H6" i="5" s="1"/>
  <c r="E5" i="5"/>
  <c r="D5" i="5" l="1"/>
  <c r="H5" i="5"/>
  <c r="D14" i="5"/>
  <c r="G18" i="5"/>
  <c r="D22" i="5"/>
  <c r="G27" i="5"/>
  <c r="D13" i="5"/>
  <c r="I13" i="5" s="1"/>
  <c r="G17" i="5"/>
  <c r="D23" i="5"/>
  <c r="I23" i="5" s="1"/>
  <c r="D26" i="5"/>
  <c r="D6" i="5"/>
  <c r="I6" i="5" s="1"/>
  <c r="G20" i="5"/>
  <c r="D12" i="5"/>
  <c r="I12" i="5" s="1"/>
  <c r="G19" i="5"/>
  <c r="G24" i="5"/>
  <c r="G7" i="5"/>
  <c r="D15" i="5"/>
  <c r="I15" i="5" s="1"/>
  <c r="D16" i="5"/>
  <c r="D21" i="5"/>
  <c r="I21" i="5" s="1"/>
  <c r="G25" i="5"/>
  <c r="G8" i="5"/>
  <c r="D9" i="5"/>
  <c r="I9" i="5" s="1"/>
  <c r="D24" i="5"/>
  <c r="I24" i="5" s="1"/>
  <c r="G6" i="5"/>
  <c r="G22" i="5"/>
  <c r="G16" i="5"/>
  <c r="G15" i="5"/>
  <c r="G14" i="5"/>
  <c r="D18" i="5"/>
  <c r="I18" i="5" s="1"/>
  <c r="D25" i="5"/>
  <c r="I25" i="5" s="1"/>
  <c r="G26" i="5"/>
  <c r="D27" i="5"/>
  <c r="G23" i="5"/>
  <c r="G21" i="5"/>
  <c r="D20" i="5"/>
  <c r="I20" i="5" s="1"/>
  <c r="G13" i="5"/>
  <c r="G12" i="5"/>
  <c r="G5" i="5"/>
  <c r="D8" i="5"/>
  <c r="I8" i="5" s="1"/>
  <c r="G9" i="5"/>
  <c r="D7" i="5"/>
  <c r="D19" i="5"/>
  <c r="I19" i="5" s="1"/>
  <c r="D17" i="5"/>
  <c r="I17" i="5" s="1"/>
  <c r="I5" i="5" l="1"/>
  <c r="I22" i="5"/>
  <c r="I14" i="5"/>
  <c r="I7" i="5"/>
  <c r="I16" i="5"/>
  <c r="I26" i="5"/>
  <c r="I27" i="5"/>
</calcChain>
</file>

<file path=xl/sharedStrings.xml><?xml version="1.0" encoding="utf-8"?>
<sst xmlns="http://schemas.openxmlformats.org/spreadsheetml/2006/main" count="278" uniqueCount="247">
  <si>
    <t>A</t>
  </si>
  <si>
    <t>B</t>
  </si>
  <si>
    <t>C</t>
  </si>
  <si>
    <t>D</t>
  </si>
  <si>
    <t>E</t>
  </si>
  <si>
    <t>F</t>
  </si>
  <si>
    <t>G</t>
  </si>
  <si>
    <t>H</t>
  </si>
  <si>
    <t xml:space="preserve"> </t>
  </si>
  <si>
    <t>TM2018</t>
  </si>
  <si>
    <t>BRSS2018</t>
  </si>
  <si>
    <t>BASE</t>
  </si>
  <si>
    <t>REMBST SS</t>
  </si>
  <si>
    <t>FRANCHISE</t>
  </si>
  <si>
    <t>PLAFOND</t>
  </si>
  <si>
    <t>% BRSS</t>
  </si>
  <si>
    <r>
      <t>CF-</t>
    </r>
    <r>
      <rPr>
        <b/>
        <sz val="11"/>
        <color theme="1"/>
        <rFont val="Calibri"/>
        <family val="2"/>
        <scheme val="minor"/>
      </rPr>
      <t>Spécialiste OPTAM</t>
    </r>
    <r>
      <rPr>
        <sz val="11"/>
        <color theme="1"/>
        <rFont val="Calibri"/>
        <family val="2"/>
        <scheme val="minor"/>
      </rPr>
      <t xml:space="preserve"> includ. Chirurgiens (PS)</t>
    </r>
  </si>
  <si>
    <r>
      <t>CB-Consult.</t>
    </r>
    <r>
      <rPr>
        <b/>
        <sz val="11"/>
        <color theme="1"/>
        <rFont val="Calibri"/>
        <family val="2"/>
        <scheme val="minor"/>
      </rPr>
      <t xml:space="preserve"> Généraliste</t>
    </r>
    <r>
      <rPr>
        <sz val="11"/>
        <color theme="1"/>
        <rFont val="Calibri"/>
        <family val="2"/>
        <scheme val="minor"/>
      </rPr>
      <t xml:space="preserve">. Secteur 2/ </t>
    </r>
    <r>
      <rPr>
        <b/>
        <sz val="11"/>
        <color theme="1"/>
        <rFont val="Calibri"/>
        <family val="2"/>
        <scheme val="minor"/>
      </rPr>
      <t xml:space="preserve">non OPTAM </t>
    </r>
    <r>
      <rPr>
        <sz val="11"/>
        <color theme="1"/>
        <rFont val="Calibri"/>
        <family val="2"/>
        <scheme val="minor"/>
      </rPr>
      <t>(PS)</t>
    </r>
  </si>
  <si>
    <r>
      <t>CC-Psychiatres/neurologues Secteur 1.</t>
    </r>
    <r>
      <rPr>
        <b/>
        <sz val="11"/>
        <color theme="1"/>
        <rFont val="Calibri"/>
        <family val="2"/>
        <scheme val="minor"/>
      </rPr>
      <t>OPTAM</t>
    </r>
  </si>
  <si>
    <r>
      <t>CD-Psychiatre/Neuropsychiatre/Neurologue Secteur 2</t>
    </r>
    <r>
      <rPr>
        <b/>
        <sz val="11"/>
        <color theme="1"/>
        <rFont val="Calibri"/>
        <family val="2"/>
        <scheme val="minor"/>
      </rPr>
      <t xml:space="preserve"> Non OPTAM</t>
    </r>
  </si>
  <si>
    <r>
      <t xml:space="preserve">CE-Médecin Urgences au 15/116-117 secteur 1 &amp; </t>
    </r>
    <r>
      <rPr>
        <b/>
        <sz val="11"/>
        <color theme="1"/>
        <rFont val="Calibri"/>
        <family val="2"/>
        <scheme val="minor"/>
      </rPr>
      <t>OPTAM</t>
    </r>
  </si>
  <si>
    <r>
      <t xml:space="preserve">CG-Médecins Secteur 3 non Conventionnés </t>
    </r>
    <r>
      <rPr>
        <b/>
        <sz val="11"/>
        <color theme="1"/>
        <rFont val="Calibri"/>
        <family val="2"/>
        <scheme val="minor"/>
      </rPr>
      <t>Hors OPTAM</t>
    </r>
  </si>
  <si>
    <r>
      <t>CH-</t>
    </r>
    <r>
      <rPr>
        <b/>
        <sz val="11"/>
        <color theme="1"/>
        <rFont val="Calibri"/>
        <family val="2"/>
        <scheme val="minor"/>
      </rPr>
      <t>Généraliste</t>
    </r>
    <r>
      <rPr>
        <sz val="11"/>
        <color theme="1"/>
        <rFont val="Calibri"/>
        <family val="2"/>
        <scheme val="minor"/>
      </rPr>
      <t xml:space="preserve"> Sec1/ </t>
    </r>
    <r>
      <rPr>
        <b/>
        <sz val="11"/>
        <color theme="1"/>
        <rFont val="Calibri"/>
        <family val="2"/>
        <scheme val="minor"/>
      </rPr>
      <t>OPTAM</t>
    </r>
    <r>
      <rPr>
        <sz val="11"/>
        <color theme="1"/>
        <rFont val="Calibri"/>
        <family val="2"/>
        <scheme val="minor"/>
      </rPr>
      <t xml:space="preserve"> sur </t>
    </r>
    <r>
      <rPr>
        <b/>
        <sz val="11"/>
        <color theme="1"/>
        <rFont val="Calibri"/>
        <family val="2"/>
        <scheme val="minor"/>
      </rPr>
      <t>demande médecin traitant</t>
    </r>
  </si>
  <si>
    <r>
      <t>CI-</t>
    </r>
    <r>
      <rPr>
        <b/>
        <sz val="11"/>
        <color theme="1"/>
        <rFont val="Calibri"/>
        <family val="2"/>
        <scheme val="minor"/>
      </rPr>
      <t>Spécialiste</t>
    </r>
    <r>
      <rPr>
        <sz val="11"/>
        <color theme="1"/>
        <rFont val="Calibri"/>
        <family val="2"/>
        <scheme val="minor"/>
      </rPr>
      <t xml:space="preserve"> Secteur 1/OP</t>
    </r>
    <r>
      <rPr>
        <b/>
        <sz val="11"/>
        <color theme="1"/>
        <rFont val="Calibri"/>
        <family val="2"/>
        <scheme val="minor"/>
      </rPr>
      <t>TAM sur demande médecin traitant (PS-SR)</t>
    </r>
  </si>
  <si>
    <r>
      <t>CJ-</t>
    </r>
    <r>
      <rPr>
        <b/>
        <sz val="11"/>
        <color theme="1"/>
        <rFont val="Calibri"/>
        <family val="2"/>
        <scheme val="minor"/>
      </rPr>
      <t>Généraliste</t>
    </r>
    <r>
      <rPr>
        <sz val="11"/>
        <color theme="1"/>
        <rFont val="Calibri"/>
        <family val="2"/>
        <scheme val="minor"/>
      </rPr>
      <t xml:space="preserve"> Secteur 2 </t>
    </r>
    <r>
      <rPr>
        <b/>
        <sz val="11"/>
        <color theme="1"/>
        <rFont val="Calibri"/>
        <family val="2"/>
        <scheme val="minor"/>
      </rPr>
      <t>non OPTAM sur demande médecin traitant (PS-SR)</t>
    </r>
  </si>
  <si>
    <r>
      <t>CK-</t>
    </r>
    <r>
      <rPr>
        <b/>
        <sz val="11"/>
        <color theme="1"/>
        <rFont val="Calibri"/>
        <family val="2"/>
        <scheme val="minor"/>
      </rPr>
      <t>Spécialiste NON OPTAM</t>
    </r>
    <r>
      <rPr>
        <sz val="11"/>
        <color theme="1"/>
        <rFont val="Calibri"/>
        <family val="2"/>
        <scheme val="minor"/>
      </rPr>
      <t>/</t>
    </r>
    <r>
      <rPr>
        <b/>
        <sz val="11"/>
        <color theme="1"/>
        <rFont val="Calibri"/>
        <family val="2"/>
        <scheme val="minor"/>
      </rPr>
      <t>Spécialiste</t>
    </r>
    <r>
      <rPr>
        <sz val="11"/>
        <color theme="1"/>
        <rFont val="Calibri"/>
        <family val="2"/>
        <scheme val="minor"/>
      </rPr>
      <t xml:space="preserve"> Secteur 2 </t>
    </r>
    <r>
      <rPr>
        <b/>
        <sz val="11"/>
        <color theme="1"/>
        <rFont val="Calibri"/>
        <family val="2"/>
        <scheme val="minor"/>
      </rPr>
      <t>sur demande médecin traitant (PS-SR)</t>
    </r>
  </si>
  <si>
    <r>
      <t>CL-Psychiatre, Neuropsychitare,Neurologue</t>
    </r>
    <r>
      <rPr>
        <b/>
        <sz val="11"/>
        <color theme="1"/>
        <rFont val="Calibri"/>
        <family val="2"/>
        <scheme val="minor"/>
      </rPr>
      <t xml:space="preserve"> OPTAM sur demande médecin traitant (PS-SR)</t>
    </r>
  </si>
  <si>
    <r>
      <t>CM-Psychiatre, Neuropsychitare,Neurologue</t>
    </r>
    <r>
      <rPr>
        <b/>
        <sz val="11"/>
        <color theme="1"/>
        <rFont val="Calibri"/>
        <family val="2"/>
        <scheme val="minor"/>
      </rPr>
      <t xml:space="preserve"> non OPTAM sur demande médecin traitant (PS-SR)</t>
    </r>
  </si>
  <si>
    <r>
      <t>CN-Cardiologue Secteur 1/</t>
    </r>
    <r>
      <rPr>
        <b/>
        <sz val="11"/>
        <color theme="1"/>
        <rFont val="Calibri"/>
        <family val="2"/>
        <scheme val="minor"/>
      </rPr>
      <t>OPTAM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sur demande médecin traitant (PS-SR)</t>
    </r>
  </si>
  <si>
    <r>
      <t>CO-Cardiologue Secteur 2/</t>
    </r>
    <r>
      <rPr>
        <b/>
        <sz val="11"/>
        <color theme="1"/>
        <rFont val="Calibri"/>
        <family val="2"/>
        <scheme val="minor"/>
      </rPr>
      <t>Non OPTAM sur demande médecin traitant (PS-SR)</t>
    </r>
  </si>
  <si>
    <r>
      <t>CP-</t>
    </r>
    <r>
      <rPr>
        <b/>
        <sz val="11"/>
        <color theme="1"/>
        <rFont val="Calibri"/>
        <family val="2"/>
        <scheme val="minor"/>
      </rPr>
      <t xml:space="preserve">Spécialiste </t>
    </r>
    <r>
      <rPr>
        <sz val="11"/>
        <color theme="1"/>
        <rFont val="Calibri"/>
        <family val="2"/>
        <scheme val="minor"/>
      </rPr>
      <t>Secteur 1/</t>
    </r>
    <r>
      <rPr>
        <b/>
        <sz val="11"/>
        <color theme="1"/>
        <rFont val="Calibri"/>
        <family val="2"/>
        <scheme val="minor"/>
      </rPr>
      <t>OPTAM sur demande médecin traitant (PS-SP)</t>
    </r>
  </si>
  <si>
    <t>PS=parcours de Santé /OPTAM=Option Pratique Tarifaire Maitrisée SR=Suivii régulier SP=Suivi ponctuel</t>
  </si>
  <si>
    <r>
      <t>CQ-</t>
    </r>
    <r>
      <rPr>
        <b/>
        <sz val="11"/>
        <color theme="1"/>
        <rFont val="Calibri"/>
        <family val="2"/>
        <scheme val="minor"/>
      </rPr>
      <t xml:space="preserve">Spécialiste </t>
    </r>
    <r>
      <rPr>
        <sz val="11"/>
        <color theme="1"/>
        <rFont val="Calibri"/>
        <family val="2"/>
        <scheme val="minor"/>
      </rPr>
      <t>Secteur 2/</t>
    </r>
    <r>
      <rPr>
        <b/>
        <sz val="11"/>
        <color theme="1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OPTAM sur demande médecin traitant (PS-SP)</t>
    </r>
  </si>
  <si>
    <r>
      <t>CR-Psychiatre, Neuropsychitare,Neurologue</t>
    </r>
    <r>
      <rPr>
        <b/>
        <sz val="11"/>
        <color theme="1"/>
        <rFont val="Calibri"/>
        <family val="2"/>
        <scheme val="minor"/>
      </rPr>
      <t xml:space="preserve"> OPTAM sur demande médecin traitant (PS-SP)</t>
    </r>
  </si>
  <si>
    <r>
      <t>CS-Psychiatre, Neuropsychitare,Neurologue</t>
    </r>
    <r>
      <rPr>
        <b/>
        <sz val="11"/>
        <color theme="1"/>
        <rFont val="Calibri"/>
        <family val="2"/>
        <scheme val="minor"/>
      </rPr>
      <t xml:space="preserve"> non OPTAM sur demande médecin traitant (PS-SR)</t>
    </r>
  </si>
  <si>
    <r>
      <t xml:space="preserve">CT-Professeur/Praticien hospitalier secteur 1  sur </t>
    </r>
    <r>
      <rPr>
        <b/>
        <sz val="11"/>
        <color theme="1"/>
        <rFont val="Calibri"/>
        <family val="2"/>
        <scheme val="minor"/>
      </rPr>
      <t>demande médecin traitant</t>
    </r>
    <r>
      <rPr>
        <sz val="11"/>
        <color theme="1"/>
        <rFont val="Calibri"/>
        <family val="2"/>
        <scheme val="minor"/>
      </rPr>
      <t xml:space="preserve"> (PS-SP)</t>
    </r>
  </si>
  <si>
    <r>
      <t xml:space="preserve">CU-Professeur/Praticien hospitalier secteur 2  sur </t>
    </r>
    <r>
      <rPr>
        <b/>
        <sz val="11"/>
        <color theme="1"/>
        <rFont val="Calibri"/>
        <family val="2"/>
        <scheme val="minor"/>
      </rPr>
      <t>demande médecin traitant</t>
    </r>
    <r>
      <rPr>
        <sz val="11"/>
        <color theme="1"/>
        <rFont val="Calibri"/>
        <family val="2"/>
        <scheme val="minor"/>
      </rPr>
      <t xml:space="preserve"> (PS-SP)</t>
    </r>
  </si>
  <si>
    <r>
      <t>CV-</t>
    </r>
    <r>
      <rPr>
        <b/>
        <sz val="11"/>
        <color theme="1"/>
        <rFont val="Calibri"/>
        <family val="2"/>
        <scheme val="minor"/>
      </rPr>
      <t>Ophtalmologue</t>
    </r>
    <r>
      <rPr>
        <sz val="11"/>
        <color theme="1"/>
        <rFont val="Calibri"/>
        <family val="2"/>
        <scheme val="minor"/>
      </rPr>
      <t xml:space="preserve"> Secteur 1/</t>
    </r>
    <r>
      <rPr>
        <b/>
        <sz val="11"/>
        <color theme="1"/>
        <rFont val="Calibri"/>
        <family val="2"/>
        <scheme val="minor"/>
      </rPr>
      <t xml:space="preserve">OPTAM en accès direct </t>
    </r>
  </si>
  <si>
    <r>
      <t>CW-</t>
    </r>
    <r>
      <rPr>
        <b/>
        <sz val="11"/>
        <color theme="1"/>
        <rFont val="Calibri"/>
        <family val="2"/>
        <scheme val="minor"/>
      </rPr>
      <t>Ophtalmologue</t>
    </r>
    <r>
      <rPr>
        <sz val="11"/>
        <color theme="1"/>
        <rFont val="Calibri"/>
        <family val="2"/>
        <scheme val="minor"/>
      </rPr>
      <t xml:space="preserve"> Secteur 2/</t>
    </r>
    <r>
      <rPr>
        <b/>
        <sz val="11"/>
        <color theme="1"/>
        <rFont val="Calibri"/>
        <family val="2"/>
        <scheme val="minor"/>
      </rPr>
      <t xml:space="preserve">Non OPTAM en accès direct </t>
    </r>
  </si>
  <si>
    <t>PART SS</t>
  </si>
  <si>
    <t>ACTE/DENOMINATION</t>
  </si>
  <si>
    <t>TM</t>
  </si>
  <si>
    <r>
      <t xml:space="preserve">OA-Lentilles </t>
    </r>
    <r>
      <rPr>
        <b/>
        <sz val="11"/>
        <color theme="1"/>
        <rFont val="Calibri"/>
        <family val="2"/>
        <scheme val="minor"/>
      </rPr>
      <t>Non remboursées par la S.S</t>
    </r>
    <r>
      <rPr>
        <sz val="11"/>
        <color theme="1"/>
        <rFont val="Calibri"/>
        <family val="2"/>
        <scheme val="minor"/>
      </rPr>
      <t>/ Forfait 100€ par œil par année civile</t>
    </r>
  </si>
  <si>
    <t>DA-Consultation Dentiste</t>
  </si>
  <si>
    <r>
      <t>NR-Acte/</t>
    </r>
    <r>
      <rPr>
        <b/>
        <sz val="11"/>
        <color theme="1"/>
        <rFont val="Calibri"/>
        <family val="2"/>
        <scheme val="minor"/>
      </rPr>
      <t>Dépenses Hors remboursement Sécurité Sociale &amp; Mutuelle</t>
    </r>
  </si>
  <si>
    <t>%BRSS</t>
  </si>
  <si>
    <t>SOINS INFIRMIERS SUR ORDONNANCE MEDICALE</t>
  </si>
  <si>
    <t>XX-Soins ou prestations sans plancher de remboursement OU Non prise en charge SS</t>
  </si>
  <si>
    <t>ACTE NON COUVERT 100% A CHARGE</t>
  </si>
  <si>
    <t>LENTILLES NON REMBOURSEES SECURITE SOCIALE</t>
  </si>
  <si>
    <t>INFOS</t>
  </si>
  <si>
    <t>2*100€/AN</t>
  </si>
  <si>
    <t>PHARMACIE NON PRISE EN CHARGE</t>
  </si>
  <si>
    <t>PHARMACIE 65%</t>
  </si>
  <si>
    <t>PHARMACIE 30%</t>
  </si>
  <si>
    <t>PHARMACIE 15%</t>
  </si>
  <si>
    <t>FORFAIT</t>
  </si>
  <si>
    <t>BASE FORF.</t>
  </si>
  <si>
    <t>Chèque</t>
  </si>
  <si>
    <t>Bienvenue sur la page de garde</t>
  </si>
  <si>
    <t>Aujourd'hui</t>
  </si>
  <si>
    <t>Fuseau Horaire</t>
  </si>
  <si>
    <t>TU</t>
  </si>
  <si>
    <t>UTC</t>
  </si>
  <si>
    <t>Heure de Paris</t>
  </si>
  <si>
    <t>H. Locale</t>
  </si>
  <si>
    <t xml:space="preserve"> Heure locale négative -vers l'Ouest-</t>
  </si>
  <si>
    <t>Que voulez-vous faire ?</t>
  </si>
  <si>
    <t>Choisir</t>
  </si>
  <si>
    <t>DATE</t>
  </si>
  <si>
    <t>REFERENCE</t>
  </si>
  <si>
    <t>PRATICIEN OU PRESTATAIRE OU ETABLISSEMENT</t>
  </si>
  <si>
    <t>TYPE D'ACTE OU PRESCRIPTION</t>
  </si>
  <si>
    <t>PRIX</t>
  </si>
  <si>
    <t>MODE PAYT</t>
  </si>
  <si>
    <t>PART MUT</t>
  </si>
  <si>
    <t>A CHARGE</t>
  </si>
  <si>
    <t>DATE REMB</t>
  </si>
  <si>
    <t>STATUT</t>
  </si>
  <si>
    <t>REMB SS</t>
  </si>
  <si>
    <t>REMB MUT</t>
  </si>
  <si>
    <t>Nom/Raison Sociale</t>
  </si>
  <si>
    <t>Prénom</t>
  </si>
  <si>
    <t>Adresse</t>
  </si>
  <si>
    <t>Code Post.</t>
  </si>
  <si>
    <t>Ville</t>
  </si>
  <si>
    <t>Fixe</t>
  </si>
  <si>
    <t>Portable</t>
  </si>
  <si>
    <t>Spéc/Genre</t>
  </si>
  <si>
    <t>Classement SS</t>
  </si>
  <si>
    <t>Date MAJ</t>
  </si>
  <si>
    <t>MEDECIN GENERALISTE</t>
  </si>
  <si>
    <t xml:space="preserve">GENERALISTE CONV. SECTEUR 2 </t>
  </si>
  <si>
    <t>SPECIALISTE/OPHTALMOLOGISTE</t>
  </si>
  <si>
    <t>OPHTALMO. CONV. SECTEUR 2</t>
  </si>
  <si>
    <t>GASTRO ENTEROLOGUE/HEPATOLOGUE</t>
  </si>
  <si>
    <t>SPECIALISTE.CONV.SECTEUR 2</t>
  </si>
  <si>
    <t>CHIRURGIEN DENTISTE</t>
  </si>
  <si>
    <t>DENTISTE.CONV.SECTEUR 1</t>
  </si>
  <si>
    <t>En cours</t>
  </si>
  <si>
    <t>Temps universel coordonné</t>
  </si>
  <si>
    <t>Seconde 0</t>
  </si>
  <si>
    <t>Londres</t>
  </si>
  <si>
    <t>Seconde 2</t>
  </si>
  <si>
    <t>Paris</t>
  </si>
  <si>
    <t>Seconde 4</t>
  </si>
  <si>
    <t>Athènes</t>
  </si>
  <si>
    <t>Seconde 6</t>
  </si>
  <si>
    <t>Djeddah</t>
  </si>
  <si>
    <t>Seconde 8</t>
  </si>
  <si>
    <t>Dubaï</t>
  </si>
  <si>
    <t>Seconde 10</t>
  </si>
  <si>
    <t>(Karachi)</t>
  </si>
  <si>
    <t>Seconde 12</t>
  </si>
  <si>
    <t>Dhaka</t>
  </si>
  <si>
    <t>Seconde 15</t>
  </si>
  <si>
    <t>Bangkok</t>
  </si>
  <si>
    <t>Seconde 17</t>
  </si>
  <si>
    <t>Hong Kong</t>
  </si>
  <si>
    <t>Seconde 19</t>
  </si>
  <si>
    <t>Tokyo</t>
  </si>
  <si>
    <t>Seconde 22</t>
  </si>
  <si>
    <t>Sydney</t>
  </si>
  <si>
    <t>Seconde 24</t>
  </si>
  <si>
    <t>Nouméa</t>
  </si>
  <si>
    <t>Seconde 26</t>
  </si>
  <si>
    <t>Wellington</t>
  </si>
  <si>
    <t>Seconde 28</t>
  </si>
  <si>
    <t>Île Baker</t>
  </si>
  <si>
    <t>Seconde 36</t>
  </si>
  <si>
    <t>Pago Pago</t>
  </si>
  <si>
    <t>Seconde 38</t>
  </si>
  <si>
    <t>Honolulu</t>
  </si>
  <si>
    <t>Seconde 40</t>
  </si>
  <si>
    <t>Anchorage</t>
  </si>
  <si>
    <t>Seconde 42</t>
  </si>
  <si>
    <t>Los Angeles</t>
  </si>
  <si>
    <t>Seconde 44</t>
  </si>
  <si>
    <t>Denver</t>
  </si>
  <si>
    <t>Seconde 46</t>
  </si>
  <si>
    <t>Chicago</t>
  </si>
  <si>
    <t>Seconde 48</t>
  </si>
  <si>
    <t>New York</t>
  </si>
  <si>
    <t>Seconde 50</t>
  </si>
  <si>
    <t>Santiago</t>
  </si>
  <si>
    <t>Seconde 52</t>
  </si>
  <si>
    <t>Rio de Janeiro</t>
  </si>
  <si>
    <t>Seconde 54</t>
  </si>
  <si>
    <t>Fernando de Noronha</t>
  </si>
  <si>
    <t>Seconde 56</t>
  </si>
  <si>
    <t>Praia</t>
  </si>
  <si>
    <t>Seconde 58</t>
  </si>
  <si>
    <t xml:space="preserve">Correspond au fuseau horaire de </t>
  </si>
  <si>
    <t>LONDRES</t>
  </si>
  <si>
    <t>JEDAH</t>
  </si>
  <si>
    <t>DUBAI</t>
  </si>
  <si>
    <t>KARACHI</t>
  </si>
  <si>
    <t>DHAKA</t>
  </si>
  <si>
    <t>BANGKOK</t>
  </si>
  <si>
    <t>HONG KONG</t>
  </si>
  <si>
    <t>TOKYO</t>
  </si>
  <si>
    <t>SYDNEY</t>
  </si>
  <si>
    <t>NOUMEA</t>
  </si>
  <si>
    <t>WELLINGTON</t>
  </si>
  <si>
    <t>ILE BAKER (INHABITE)</t>
  </si>
  <si>
    <t>PAGO PAGO</t>
  </si>
  <si>
    <t>HONOLULU</t>
  </si>
  <si>
    <t>ANCHORAGE</t>
  </si>
  <si>
    <t>LOS ANGELES</t>
  </si>
  <si>
    <t>DENVER</t>
  </si>
  <si>
    <t>CHICAGO</t>
  </si>
  <si>
    <t>NEW YORK</t>
  </si>
  <si>
    <t>SANTIAGO DU CHILI</t>
  </si>
  <si>
    <t>FERNANDO DE NORONHA</t>
  </si>
  <si>
    <t>PRAIA CABO VERDE</t>
  </si>
  <si>
    <t>BRASILIA / RIO</t>
  </si>
  <si>
    <t xml:space="preserve">PARIS SUM / ATHENES </t>
  </si>
  <si>
    <t xml:space="preserve">PARIS WIN / LISBONNE  </t>
  </si>
  <si>
    <t>PHARMACIE</t>
  </si>
  <si>
    <t>SANS</t>
  </si>
  <si>
    <t>CA-Consult. Gén./Gén. secteur 1/Gén. OPTAM/Spéc. Secteur 1 /Spéc.OPTAM (PS)</t>
  </si>
  <si>
    <t>CARDIOLOGUE</t>
  </si>
  <si>
    <t>CO-Cardiologue Secteur 2/Non OPTAM sur demande médecin traitant (PS-SR)</t>
  </si>
  <si>
    <t>PERSONNE</t>
  </si>
  <si>
    <t>PAUL</t>
  </si>
  <si>
    <t>RHUMATOLOGUE</t>
  </si>
  <si>
    <t>CF-Spécialiste OPTAM includ. Chirurgiens (PS)</t>
  </si>
  <si>
    <t xml:space="preserve">DIETETICIEN </t>
  </si>
  <si>
    <t>CQ-Spécialiste Secteur 2/Non OPTAM sur demande médecin traitant (PS-SP)</t>
  </si>
  <si>
    <t>CHIRGURGIEN DENTISTE</t>
  </si>
  <si>
    <t>FORFAIT HOSPITALIER</t>
  </si>
  <si>
    <t>FRANCHISE HOSPITALISATION ET DEPASSEMENT 18 EUROS</t>
  </si>
  <si>
    <t>FORFAIT REMBOURSEMENT MASSEURS, KINE, PEDICURES, PODOLOGUES</t>
  </si>
  <si>
    <t>XA-Auxiliaires de Santé (Kiné, Infirmières,ostéopathes, etc..) et soins</t>
  </si>
  <si>
    <r>
      <t xml:space="preserve">CA-Consult. </t>
    </r>
    <r>
      <rPr>
        <b/>
        <sz val="11"/>
        <color theme="1"/>
        <rFont val="Calibri"/>
        <family val="2"/>
        <scheme val="minor"/>
      </rPr>
      <t>Gén./Gén. secteur 1/Gén. OPTAM/Spéc. Secteur 1 /Spéc.OPTAM</t>
    </r>
    <r>
      <rPr>
        <sz val="11"/>
        <color theme="1"/>
        <rFont val="Calibri"/>
        <family val="2"/>
        <scheme val="minor"/>
      </rPr>
      <t xml:space="preserve"> (PS) + </t>
    </r>
    <r>
      <rPr>
        <b/>
        <sz val="11"/>
        <color theme="1"/>
        <rFont val="Calibri"/>
        <family val="2"/>
        <scheme val="minor"/>
      </rPr>
      <t>Secteur 2 OPTAM</t>
    </r>
  </si>
  <si>
    <t>AUXILIAIRES MEDICAUX : KINESITHÉRAPEUTES</t>
  </si>
  <si>
    <t>AUXILIAIRES MEDICAUX : INFIRMIERES</t>
  </si>
  <si>
    <t>CA-Consult. Gén./Gén. secteur 1/Gén. OPTAM/Spéc. Secteur 1 /Spéc.OPTAM (PS) + Secteur 2 OPTAM</t>
  </si>
  <si>
    <t>Clôturé</t>
  </si>
  <si>
    <t>[C-Consultations M-Médocs D-Dentaire O-Optique]</t>
  </si>
  <si>
    <t>D1-Prothèse (Dentaire) : Couronne sur implant</t>
  </si>
  <si>
    <t>D2-Dentaire - extraction dent permanente</t>
  </si>
  <si>
    <t>Heure Locale</t>
  </si>
  <si>
    <t>DRLEROU3</t>
  </si>
  <si>
    <t>DR LEROUGE</t>
  </si>
  <si>
    <t>PR LENOIR</t>
  </si>
  <si>
    <t>Carte Vitale</t>
  </si>
  <si>
    <t>DRCLAIR5</t>
  </si>
  <si>
    <t>DR CLAIR</t>
  </si>
  <si>
    <t>CN-Cardiologue Secteur 1/OPTAM sur demande médecin traitant (PS-SR)</t>
  </si>
  <si>
    <t>DRLEBRU6</t>
  </si>
  <si>
    <t>DR LEBRUN</t>
  </si>
  <si>
    <t>CU-Professeur/Praticien hospitalier secteur 2  sur demande médecin traitant (PS-SP)</t>
  </si>
  <si>
    <t>Prélèvement</t>
  </si>
  <si>
    <t>DRLEBLA7</t>
  </si>
  <si>
    <t>DR LEBLANC</t>
  </si>
  <si>
    <t>CC-Psychiatres/neurologues Secteur 1.OPTAM</t>
  </si>
  <si>
    <t>PRLEBLE8</t>
  </si>
  <si>
    <t>PR LEBLEU</t>
  </si>
  <si>
    <t xml:space="preserve">CV-Ophtalmologue Secteur 1/OPTAM en accès direct </t>
  </si>
  <si>
    <t>DRBLANC8</t>
  </si>
  <si>
    <t>DR BLANC</t>
  </si>
  <si>
    <t>DRLEROU9</t>
  </si>
  <si>
    <t>PRLENOI10</t>
  </si>
  <si>
    <t>18/09/2018</t>
  </si>
  <si>
    <t>LEBLEU</t>
  </si>
  <si>
    <t>JACQUES</t>
  </si>
  <si>
    <t xml:space="preserve">LEBLANC </t>
  </si>
  <si>
    <t>PHILIPPE</t>
  </si>
  <si>
    <t>LENOIR</t>
  </si>
  <si>
    <t>PIERRE</t>
  </si>
  <si>
    <t>BLANC</t>
  </si>
  <si>
    <t>DIDIER</t>
  </si>
  <si>
    <t>DOMINIQUE</t>
  </si>
  <si>
    <t>LEBRUN</t>
  </si>
  <si>
    <t>SERGE</t>
  </si>
  <si>
    <t>LEROUX</t>
  </si>
  <si>
    <t>CLAUDE</t>
  </si>
  <si>
    <t>LECLAIR</t>
  </si>
  <si>
    <t>LOUIS</t>
  </si>
  <si>
    <t>LEJEUNE</t>
  </si>
  <si>
    <t>MARCEL</t>
  </si>
  <si>
    <t>UNTEL</t>
  </si>
  <si>
    <t>JEAN</t>
  </si>
  <si>
    <t>DRBERTR11</t>
  </si>
  <si>
    <t>DR BERTRAND</t>
  </si>
  <si>
    <t>CK-Spécialiste NON OPTAM/Spécialiste Secteur 2 sur demande médecin traitant (PS-SR)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</si>
</sst>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h:mm;@"/>
    <numFmt numFmtId="166" formatCode="d/m/yy\ h:mm;@"/>
    <numFmt numFmtId="167" formatCode="00000"/>
    <numFmt numFmtId="168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Arial"/>
      <family val="2"/>
    </font>
    <font>
      <sz val="11"/>
      <color rgb="FF9933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/>
    <xf numFmtId="0" fontId="0" fillId="3" borderId="0" xfId="0" applyFill="1" applyAlignment="1">
      <alignment horizontal="center"/>
    </xf>
    <xf numFmtId="2" fontId="0" fillId="0" borderId="0" xfId="0" applyNumberFormat="1"/>
    <xf numFmtId="14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/>
    </xf>
    <xf numFmtId="0" fontId="0" fillId="0" borderId="4" xfId="0" applyBorder="1"/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0" xfId="0" applyFill="1"/>
    <xf numFmtId="0" fontId="0" fillId="0" borderId="5" xfId="0" applyFill="1" applyBorder="1"/>
    <xf numFmtId="14" fontId="5" fillId="0" borderId="1" xfId="0" applyNumberFormat="1" applyFont="1" applyBorder="1" applyAlignment="1">
      <alignment vertical="center"/>
    </xf>
    <xf numFmtId="22" fontId="0" fillId="0" borderId="0" xfId="0" applyNumberFormat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8" xfId="0" applyBorder="1"/>
    <xf numFmtId="166" fontId="0" fillId="0" borderId="8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6" fillId="0" borderId="7" xfId="0" applyFont="1" applyBorder="1"/>
    <xf numFmtId="14" fontId="6" fillId="0" borderId="0" xfId="0" applyNumberFormat="1" applyFont="1"/>
    <xf numFmtId="0" fontId="7" fillId="0" borderId="0" xfId="0" applyFont="1"/>
    <xf numFmtId="0" fontId="7" fillId="0" borderId="7" xfId="0" applyFont="1" applyBorder="1"/>
    <xf numFmtId="0" fontId="0" fillId="0" borderId="0" xfId="0" applyAlignment="1">
      <alignment horizontal="right"/>
    </xf>
    <xf numFmtId="14" fontId="0" fillId="0" borderId="0" xfId="0" applyNumberFormat="1"/>
    <xf numFmtId="0" fontId="1" fillId="6" borderId="0" xfId="0" applyFont="1" applyFill="1"/>
    <xf numFmtId="167" fontId="0" fillId="0" borderId="0" xfId="0" applyNumberFormat="1"/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left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left" vertical="center" wrapText="1"/>
    </xf>
    <xf numFmtId="0" fontId="3" fillId="8" borderId="9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167" fontId="1" fillId="6" borderId="0" xfId="0" applyNumberFormat="1" applyFont="1" applyFill="1"/>
    <xf numFmtId="168" fontId="1" fillId="6" borderId="0" xfId="0" applyNumberFormat="1" applyFont="1" applyFill="1"/>
    <xf numFmtId="168" fontId="0" fillId="0" borderId="0" xfId="0" applyNumberFormat="1"/>
    <xf numFmtId="0" fontId="0" fillId="9" borderId="2" xfId="0" applyFill="1" applyBorder="1"/>
    <xf numFmtId="0" fontId="0" fillId="9" borderId="4" xfId="0" applyFill="1" applyBorder="1"/>
    <xf numFmtId="0" fontId="0" fillId="9" borderId="1" xfId="0" applyFill="1" applyBorder="1"/>
    <xf numFmtId="168" fontId="1" fillId="6" borderId="0" xfId="0" applyNumberFormat="1" applyFont="1" applyFill="1" applyAlignment="1">
      <alignment horizontal="right"/>
    </xf>
    <xf numFmtId="168" fontId="0" fillId="0" borderId="0" xfId="0" applyNumberFormat="1" applyAlignment="1">
      <alignment horizontal="right"/>
    </xf>
    <xf numFmtId="164" fontId="5" fillId="0" borderId="1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4" fontId="9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0" fontId="0" fillId="0" borderId="0" xfId="0" applyFill="1" applyBorder="1"/>
    <xf numFmtId="2" fontId="0" fillId="0" borderId="0" xfId="0" applyNumberFormat="1" applyBorder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0" xfId="0" applyFont="1" applyFill="1" applyBorder="1" applyAlignment="1">
      <alignment horizontal="center"/>
    </xf>
    <xf numFmtId="2" fontId="0" fillId="0" borderId="11" xfId="0" applyNumberFormat="1" applyFont="1" applyFill="1" applyBorder="1" applyAlignment="1">
      <alignment horizontal="center"/>
    </xf>
    <xf numFmtId="164" fontId="0" fillId="0" borderId="12" xfId="0" applyNumberFormat="1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4" dropStyle="combo" dx="16" fmlaLink="$C$14" fmlaRange="$N$14:$N$38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642149</xdr:colOff>
      <xdr:row>3</xdr:row>
      <xdr:rowOff>31248</xdr:rowOff>
    </xdr:from>
    <xdr:ext cx="4030655" cy="937629"/>
    <xdr:sp macro="" textlink="">
      <xdr:nvSpPr>
        <xdr:cNvPr id="2" name="Rectangle 1"/>
        <xdr:cNvSpPr/>
      </xdr:nvSpPr>
      <xdr:spPr>
        <a:xfrm>
          <a:off x="642149" y="602748"/>
          <a:ext cx="403065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SantéCheck</a:t>
          </a:r>
          <a:r>
            <a:rPr lang="fr-FR" sz="54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 2</a:t>
          </a:r>
          <a:endParaRPr lang="fr-FR" sz="54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50800" dist="38100" dir="18900000" algn="b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180975</xdr:rowOff>
        </xdr:from>
        <xdr:to>
          <xdr:col>1</xdr:col>
          <xdr:colOff>571500</xdr:colOff>
          <xdr:row>14</xdr:row>
          <xdr:rowOff>28575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21</xdr:row>
          <xdr:rowOff>0</xdr:rowOff>
        </xdr:from>
        <xdr:to>
          <xdr:col>2</xdr:col>
          <xdr:colOff>1266825</xdr:colOff>
          <xdr:row>23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Saisir/Rechercher/ Modifier des actes médicaux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24</xdr:row>
          <xdr:rowOff>66675</xdr:rowOff>
        </xdr:from>
        <xdr:to>
          <xdr:col>2</xdr:col>
          <xdr:colOff>1257300</xdr:colOff>
          <xdr:row>27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la liste des opérations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24</xdr:row>
          <xdr:rowOff>38100</xdr:rowOff>
        </xdr:from>
        <xdr:to>
          <xdr:col>7</xdr:col>
          <xdr:colOff>9525</xdr:colOff>
          <xdr:row>27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Valider/Voir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les remboursements  non soldés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20</xdr:row>
          <xdr:rowOff>152400</xdr:rowOff>
        </xdr:from>
        <xdr:to>
          <xdr:col>6</xdr:col>
          <xdr:colOff>752475</xdr:colOff>
          <xdr:row>23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3300"/>
                  </a:solidFill>
                  <a:latin typeface="Verdana"/>
                  <a:ea typeface="Verdana"/>
                </a:rPr>
                <a:t>Revenir sous Windows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714375</xdr:colOff>
          <xdr:row>27</xdr:row>
          <xdr:rowOff>152400</xdr:rowOff>
        </xdr:from>
        <xdr:to>
          <xdr:col>2</xdr:col>
          <xdr:colOff>1238250</xdr:colOff>
          <xdr:row>30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Professionnels de Santé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une fiche 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447675</xdr:colOff>
      <xdr:row>6</xdr:row>
      <xdr:rowOff>161925</xdr:rowOff>
    </xdr:from>
    <xdr:to>
      <xdr:col>4</xdr:col>
      <xdr:colOff>495301</xdr:colOff>
      <xdr:row>8</xdr:row>
      <xdr:rowOff>38100</xdr:rowOff>
    </xdr:to>
    <xdr:sp macro="" textlink="">
      <xdr:nvSpPr>
        <xdr:cNvPr id="3" name="ZoneTexte 2"/>
        <xdr:cNvSpPr txBox="1"/>
      </xdr:nvSpPr>
      <xdr:spPr>
        <a:xfrm>
          <a:off x="3657600" y="1304925"/>
          <a:ext cx="1095376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solidFill>
                <a:schemeClr val="bg1"/>
              </a:solidFill>
            </a:rPr>
            <a:t>SantéCheck V2.4</a:t>
          </a:r>
          <a:r>
            <a:rPr lang="fr-FR" sz="800">
              <a:solidFill>
                <a:schemeClr val="bg1"/>
              </a:solidFill>
              <a:sym typeface="Wingdings 3" panose="05040102010807070707" pitchFamily="18" charset="2"/>
            </a:rPr>
            <a:t> </a:t>
          </a:r>
          <a:r>
            <a:rPr lang="fr-FR" sz="8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  <a:sym typeface="Wingdings 3" panose="05040102010807070707" pitchFamily="18" charset="2"/>
            </a:rPr>
            <a:t>ẞ</a:t>
          </a:r>
          <a:endParaRPr lang="fr-FR" sz="8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27</xdr:row>
          <xdr:rowOff>152400</xdr:rowOff>
        </xdr:from>
        <xdr:to>
          <xdr:col>7</xdr:col>
          <xdr:colOff>19050</xdr:colOff>
          <xdr:row>30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Professionnels de Santé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Mise à jour de la 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image" Target="../media/image1.jpeg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:N38"/>
  <sheetViews>
    <sheetView showGridLines="0" tabSelected="1" topLeftCell="A10" workbookViewId="0">
      <selection activeCell="A18" sqref="A18"/>
    </sheetView>
  </sheetViews>
  <sheetFormatPr baseColWidth="10" defaultRowHeight="15" x14ac:dyDescent="0.25"/>
  <cols>
    <col min="3" max="3" width="25.28515625" bestFit="1" customWidth="1"/>
    <col min="4" max="4" width="15.7109375" bestFit="1" customWidth="1"/>
    <col min="6" max="6" width="14.5703125" customWidth="1"/>
    <col min="14" max="14" width="11.42578125" hidden="1" customWidth="1"/>
  </cols>
  <sheetData>
    <row r="9" spans="1:14" ht="18.75" x14ac:dyDescent="0.3">
      <c r="B9" s="36" t="s">
        <v>59</v>
      </c>
    </row>
    <row r="10" spans="1:14" x14ac:dyDescent="0.25">
      <c r="D10" s="27"/>
    </row>
    <row r="11" spans="1:14" ht="15.75" thickBot="1" x14ac:dyDescent="0.3">
      <c r="B11" s="28"/>
      <c r="C11" s="30" t="s">
        <v>202</v>
      </c>
      <c r="D11" s="30" t="s">
        <v>63</v>
      </c>
      <c r="E11" s="30"/>
      <c r="F11" s="28" t="s">
        <v>64</v>
      </c>
      <c r="G11" s="28"/>
    </row>
    <row r="12" spans="1:14" ht="16.5" thickTop="1" thickBot="1" x14ac:dyDescent="0.3">
      <c r="B12" s="31" t="s">
        <v>60</v>
      </c>
      <c r="C12" s="32">
        <f ca="1">NOW()</f>
        <v>43361.663860879627</v>
      </c>
      <c r="D12" s="32">
        <f ca="1">C12+TIME(3,0,0)</f>
        <v>43361.788860879627</v>
      </c>
      <c r="E12" s="31"/>
      <c r="F12" s="32">
        <f ca="1">D12+TIME(2,0,0)</f>
        <v>43361.872194212963</v>
      </c>
      <c r="G12" s="31"/>
    </row>
    <row r="13" spans="1:14" x14ac:dyDescent="0.25">
      <c r="B13" t="s">
        <v>61</v>
      </c>
    </row>
    <row r="14" spans="1:14" x14ac:dyDescent="0.25">
      <c r="A14" s="38" t="s">
        <v>68</v>
      </c>
      <c r="C14" s="35">
        <v>-3</v>
      </c>
      <c r="N14" t="s">
        <v>62</v>
      </c>
    </row>
    <row r="15" spans="1:14" ht="15.75" thickBot="1" x14ac:dyDescent="0.3">
      <c r="B15" s="29"/>
      <c r="C15" s="34">
        <f>C14-1</f>
        <v>-4</v>
      </c>
      <c r="D15" s="29"/>
      <c r="E15" s="29"/>
      <c r="F15" s="29"/>
      <c r="G15" s="29"/>
      <c r="N15">
        <v>1</v>
      </c>
    </row>
    <row r="16" spans="1:14" x14ac:dyDescent="0.25">
      <c r="B16" t="s">
        <v>65</v>
      </c>
      <c r="C16" s="33">
        <v>43361.656319444446</v>
      </c>
      <c r="D16" t="s">
        <v>66</v>
      </c>
      <c r="N16">
        <v>2</v>
      </c>
    </row>
    <row r="17" spans="2:14" x14ac:dyDescent="0.25">
      <c r="B17" t="s">
        <v>152</v>
      </c>
      <c r="D17" t="s">
        <v>175</v>
      </c>
      <c r="N17">
        <v>3</v>
      </c>
    </row>
    <row r="18" spans="2:14" x14ac:dyDescent="0.25">
      <c r="N18">
        <v>4</v>
      </c>
    </row>
    <row r="19" spans="2:14" x14ac:dyDescent="0.25">
      <c r="N19">
        <v>5</v>
      </c>
    </row>
    <row r="20" spans="2:14" ht="19.5" thickBot="1" x14ac:dyDescent="0.35">
      <c r="B20" s="37" t="s">
        <v>67</v>
      </c>
      <c r="C20" s="29"/>
      <c r="D20" s="29"/>
      <c r="E20" s="29"/>
      <c r="F20" s="29"/>
      <c r="G20" s="29"/>
      <c r="N20">
        <v>6</v>
      </c>
    </row>
    <row r="21" spans="2:14" x14ac:dyDescent="0.25">
      <c r="N21">
        <v>7</v>
      </c>
    </row>
    <row r="22" spans="2:14" x14ac:dyDescent="0.25">
      <c r="N22">
        <v>8</v>
      </c>
    </row>
    <row r="23" spans="2:14" x14ac:dyDescent="0.25">
      <c r="D23" t="s">
        <v>8</v>
      </c>
      <c r="N23">
        <v>9</v>
      </c>
    </row>
    <row r="24" spans="2:14" x14ac:dyDescent="0.25">
      <c r="N24">
        <v>10</v>
      </c>
    </row>
    <row r="25" spans="2:14" x14ac:dyDescent="0.25">
      <c r="N25">
        <v>11</v>
      </c>
    </row>
    <row r="26" spans="2:14" x14ac:dyDescent="0.25">
      <c r="N26">
        <v>12</v>
      </c>
    </row>
    <row r="27" spans="2:14" x14ac:dyDescent="0.25">
      <c r="N27">
        <v>-12</v>
      </c>
    </row>
    <row r="28" spans="2:14" x14ac:dyDescent="0.25">
      <c r="N28">
        <v>-11</v>
      </c>
    </row>
    <row r="29" spans="2:14" x14ac:dyDescent="0.25">
      <c r="N29">
        <v>-10</v>
      </c>
    </row>
    <row r="30" spans="2:14" x14ac:dyDescent="0.25">
      <c r="N30">
        <v>-9</v>
      </c>
    </row>
    <row r="31" spans="2:14" x14ac:dyDescent="0.25">
      <c r="N31">
        <v>-8</v>
      </c>
    </row>
    <row r="32" spans="2:14" x14ac:dyDescent="0.25">
      <c r="N32">
        <v>-7</v>
      </c>
    </row>
    <row r="33" spans="14:14" x14ac:dyDescent="0.25">
      <c r="N33">
        <v>-6</v>
      </c>
    </row>
    <row r="34" spans="14:14" x14ac:dyDescent="0.25">
      <c r="N34">
        <v>-5</v>
      </c>
    </row>
    <row r="35" spans="14:14" x14ac:dyDescent="0.25">
      <c r="N35">
        <v>-4</v>
      </c>
    </row>
    <row r="36" spans="14:14" x14ac:dyDescent="0.25">
      <c r="N36">
        <v>-3</v>
      </c>
    </row>
    <row r="37" spans="14:14" x14ac:dyDescent="0.25">
      <c r="N37">
        <v>-2</v>
      </c>
    </row>
    <row r="38" spans="14:14" x14ac:dyDescent="0.25">
      <c r="N38">
        <v>-1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locked="0" defaultSize="0" autoLine="0" autoPict="0" macro="[0]!Zonecombinée1_QuandChangement">
                <anchor moveWithCells="1">
                  <from>
                    <xdr:col>1</xdr:col>
                    <xdr:colOff>9525</xdr:colOff>
                    <xdr:row>12</xdr:row>
                    <xdr:rowOff>180975</xdr:rowOff>
                  </from>
                  <to>
                    <xdr:col>1</xdr:col>
                    <xdr:colOff>571500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SAISIR">
                <anchor moveWithCells="1" sizeWithCells="1">
                  <from>
                    <xdr:col>0</xdr:col>
                    <xdr:colOff>742950</xdr:colOff>
                    <xdr:row>21</xdr:row>
                    <xdr:rowOff>0</xdr:rowOff>
                  </from>
                  <to>
                    <xdr:col>2</xdr:col>
                    <xdr:colOff>1266825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723900</xdr:colOff>
                    <xdr:row>24</xdr:row>
                    <xdr:rowOff>66675</xdr:rowOff>
                  </from>
                  <to>
                    <xdr:col>2</xdr:col>
                    <xdr:colOff>1257300</xdr:colOff>
                    <xdr:row>27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encours">
                <anchor moveWithCells="1" sizeWithCells="1">
                  <from>
                    <xdr:col>4</xdr:col>
                    <xdr:colOff>457200</xdr:colOff>
                    <xdr:row>24</xdr:row>
                    <xdr:rowOff>38100</xdr:rowOff>
                  </from>
                  <to>
                    <xdr:col>7</xdr:col>
                    <xdr:colOff>9525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447675</xdr:colOff>
                    <xdr:row>20</xdr:row>
                    <xdr:rowOff>152400</xdr:rowOff>
                  </from>
                  <to>
                    <xdr:col>6</xdr:col>
                    <xdr:colOff>752475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6_Cliquer">
                <anchor moveWithCells="1" sizeWithCells="1">
                  <from>
                    <xdr:col>0</xdr:col>
                    <xdr:colOff>714375</xdr:colOff>
                    <xdr:row>27</xdr:row>
                    <xdr:rowOff>152400</xdr:rowOff>
                  </from>
                  <to>
                    <xdr:col>2</xdr:col>
                    <xdr:colOff>1238250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Bouton9_Cliquer">
                <anchor moveWithCells="1" sizeWithCells="1">
                  <from>
                    <xdr:col>4</xdr:col>
                    <xdr:colOff>438150</xdr:colOff>
                    <xdr:row>27</xdr:row>
                    <xdr:rowOff>152400</xdr:rowOff>
                  </from>
                  <to>
                    <xdr:col>7</xdr:col>
                    <xdr:colOff>19050</xdr:colOff>
                    <xdr:row>30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"/>
  <sheetViews>
    <sheetView showGridLines="0" workbookViewId="0"/>
  </sheetViews>
  <sheetFormatPr baseColWidth="10" defaultRowHeight="15" x14ac:dyDescent="0.25"/>
  <cols>
    <col min="1" max="1" width="11.42578125" style="7"/>
    <col min="2" max="2" width="12.5703125" style="7" customWidth="1"/>
    <col min="3" max="3" width="43.7109375" style="7" customWidth="1"/>
    <col min="4" max="4" width="68.28515625" style="7" customWidth="1"/>
    <col min="5" max="5" width="12.42578125" style="13" customWidth="1"/>
    <col min="6" max="6" width="11.28515625" style="8" customWidth="1"/>
    <col min="7" max="7" width="11.42578125" style="61"/>
    <col min="8" max="8" width="12.5703125" style="63" customWidth="1"/>
    <col min="9" max="10" width="11.42578125" style="50" customWidth="1"/>
    <col min="11" max="11" width="15" style="8" customWidth="1"/>
    <col min="12" max="14" width="11.42578125" style="8"/>
    <col min="15" max="15" width="12.85546875" style="8" customWidth="1"/>
    <col min="16" max="16" width="11.42578125" style="8"/>
    <col min="25" max="25" width="14.85546875" customWidth="1"/>
  </cols>
  <sheetData>
    <row r="1" spans="1:17" ht="31.5" customHeight="1" thickBot="1" x14ac:dyDescent="0.3">
      <c r="A1" s="26" t="s">
        <v>69</v>
      </c>
      <c r="B1" s="10" t="s">
        <v>70</v>
      </c>
      <c r="C1" s="10" t="s">
        <v>71</v>
      </c>
      <c r="D1" s="10" t="s">
        <v>72</v>
      </c>
      <c r="E1" s="51" t="s">
        <v>73</v>
      </c>
      <c r="F1" s="12" t="s">
        <v>74</v>
      </c>
      <c r="G1" s="60" t="s">
        <v>39</v>
      </c>
      <c r="H1" s="62" t="s">
        <v>75</v>
      </c>
      <c r="I1" s="48" t="s">
        <v>76</v>
      </c>
      <c r="J1" s="48" t="s">
        <v>13</v>
      </c>
      <c r="K1" s="11" t="s">
        <v>77</v>
      </c>
      <c r="L1" s="11" t="s">
        <v>79</v>
      </c>
      <c r="M1" s="11" t="s">
        <v>77</v>
      </c>
      <c r="N1" s="11" t="s">
        <v>80</v>
      </c>
      <c r="O1" s="11" t="s">
        <v>78</v>
      </c>
      <c r="P1" s="11"/>
      <c r="Q1" s="2">
        <f>SUM(I2:I1000)</f>
        <v>70.98</v>
      </c>
    </row>
    <row r="2" spans="1:17" ht="15.75" thickTop="1" x14ac:dyDescent="0.25">
      <c r="A2" s="6">
        <v>43361</v>
      </c>
      <c r="B2" s="7" t="s">
        <v>203</v>
      </c>
      <c r="C2" s="7" t="s">
        <v>204</v>
      </c>
      <c r="D2" s="7" t="s">
        <v>197</v>
      </c>
      <c r="E2" s="13">
        <v>35</v>
      </c>
      <c r="F2" s="8" t="s">
        <v>58</v>
      </c>
      <c r="G2" s="61">
        <v>17.5</v>
      </c>
      <c r="H2" s="63">
        <v>17.5</v>
      </c>
      <c r="I2" s="50">
        <v>0</v>
      </c>
      <c r="J2" s="50">
        <v>1</v>
      </c>
      <c r="K2" s="9"/>
      <c r="M2" s="9"/>
      <c r="O2" s="8" t="s">
        <v>99</v>
      </c>
      <c r="P2" s="9"/>
    </row>
    <row r="3" spans="1:17" x14ac:dyDescent="0.25">
      <c r="A3" s="6">
        <v>43361</v>
      </c>
      <c r="B3" s="7" t="s">
        <v>207</v>
      </c>
      <c r="C3" s="7" t="s">
        <v>208</v>
      </c>
      <c r="D3" s="7" t="s">
        <v>209</v>
      </c>
      <c r="E3" s="13">
        <v>50</v>
      </c>
      <c r="F3" s="8" t="s">
        <v>58</v>
      </c>
      <c r="G3" s="61">
        <v>15.3</v>
      </c>
      <c r="H3" s="63">
        <v>34.700000000000003</v>
      </c>
      <c r="I3" s="50">
        <v>0</v>
      </c>
      <c r="J3" s="50">
        <v>1</v>
      </c>
      <c r="O3" s="8" t="s">
        <v>99</v>
      </c>
      <c r="P3" s="9"/>
    </row>
    <row r="4" spans="1:17" x14ac:dyDescent="0.25">
      <c r="A4" s="6">
        <v>43361</v>
      </c>
      <c r="B4" s="7" t="s">
        <v>210</v>
      </c>
      <c r="C4" s="7" t="s">
        <v>211</v>
      </c>
      <c r="D4" s="7" t="s">
        <v>212</v>
      </c>
      <c r="E4" s="13">
        <v>80</v>
      </c>
      <c r="F4" s="8" t="s">
        <v>213</v>
      </c>
      <c r="G4" s="61">
        <v>48.3</v>
      </c>
      <c r="H4" s="63">
        <v>31.7</v>
      </c>
      <c r="I4" s="49">
        <v>0</v>
      </c>
      <c r="J4" s="49">
        <v>1</v>
      </c>
      <c r="K4" s="9"/>
      <c r="O4" s="8" t="s">
        <v>99</v>
      </c>
      <c r="P4" s="9"/>
    </row>
    <row r="5" spans="1:17" x14ac:dyDescent="0.25">
      <c r="A5" s="6">
        <v>43361</v>
      </c>
      <c r="B5" s="7" t="s">
        <v>214</v>
      </c>
      <c r="C5" s="7" t="s">
        <v>215</v>
      </c>
      <c r="D5" s="7" t="s">
        <v>216</v>
      </c>
      <c r="E5" s="13">
        <v>100</v>
      </c>
      <c r="F5" s="8" t="s">
        <v>58</v>
      </c>
      <c r="G5" s="61">
        <v>29.19</v>
      </c>
      <c r="H5" s="63">
        <v>40.700000000000003</v>
      </c>
      <c r="I5" s="50">
        <v>30.11</v>
      </c>
      <c r="J5" s="50">
        <v>1</v>
      </c>
      <c r="M5" s="9"/>
      <c r="O5" s="8" t="s">
        <v>99</v>
      </c>
      <c r="P5" s="9"/>
    </row>
    <row r="6" spans="1:17" x14ac:dyDescent="0.25">
      <c r="A6" s="6">
        <v>43361</v>
      </c>
      <c r="B6" s="7" t="s">
        <v>217</v>
      </c>
      <c r="C6" s="7" t="s">
        <v>218</v>
      </c>
      <c r="D6" s="7" t="s">
        <v>219</v>
      </c>
      <c r="E6" s="13">
        <v>52</v>
      </c>
      <c r="F6" s="8" t="s">
        <v>58</v>
      </c>
      <c r="G6" s="61">
        <v>21</v>
      </c>
      <c r="H6" s="63">
        <v>29</v>
      </c>
      <c r="I6" s="50">
        <v>2</v>
      </c>
      <c r="J6" s="50">
        <v>1</v>
      </c>
      <c r="K6" s="9"/>
      <c r="M6" s="9"/>
      <c r="O6" s="8" t="s">
        <v>198</v>
      </c>
      <c r="P6" s="9" t="s">
        <v>224</v>
      </c>
    </row>
    <row r="7" spans="1:17" x14ac:dyDescent="0.25">
      <c r="A7" s="6">
        <v>43361</v>
      </c>
      <c r="B7" s="7" t="s">
        <v>220</v>
      </c>
      <c r="C7" s="7" t="s">
        <v>221</v>
      </c>
      <c r="D7" s="7" t="s">
        <v>43</v>
      </c>
      <c r="E7" s="13">
        <v>48</v>
      </c>
      <c r="F7" s="8" t="s">
        <v>58</v>
      </c>
      <c r="G7" s="61">
        <v>17.5</v>
      </c>
      <c r="H7" s="63">
        <v>18.75</v>
      </c>
      <c r="I7" s="50">
        <v>11.75</v>
      </c>
      <c r="J7" s="50">
        <v>1</v>
      </c>
      <c r="M7" s="9"/>
      <c r="O7" s="8" t="s">
        <v>99</v>
      </c>
      <c r="P7" s="9"/>
    </row>
    <row r="8" spans="1:17" x14ac:dyDescent="0.25">
      <c r="A8" s="6">
        <v>43361</v>
      </c>
      <c r="B8" s="7" t="s">
        <v>222</v>
      </c>
      <c r="C8" s="7" t="s">
        <v>204</v>
      </c>
      <c r="D8" s="7" t="s">
        <v>209</v>
      </c>
      <c r="E8" s="13">
        <v>48</v>
      </c>
      <c r="F8" s="8" t="s">
        <v>58</v>
      </c>
      <c r="G8" s="61">
        <v>15.3</v>
      </c>
      <c r="H8" s="63">
        <v>32.700000000000003</v>
      </c>
      <c r="I8" s="49">
        <v>0</v>
      </c>
      <c r="J8" s="49">
        <v>1</v>
      </c>
      <c r="M8" s="9"/>
      <c r="O8" s="8" t="s">
        <v>99</v>
      </c>
    </row>
    <row r="9" spans="1:17" x14ac:dyDescent="0.25">
      <c r="A9" s="6">
        <v>43361</v>
      </c>
      <c r="B9" s="7" t="s">
        <v>223</v>
      </c>
      <c r="C9" s="7" t="s">
        <v>205</v>
      </c>
      <c r="D9" s="7" t="s">
        <v>212</v>
      </c>
      <c r="E9" s="13">
        <v>62</v>
      </c>
      <c r="F9" s="8" t="s">
        <v>206</v>
      </c>
      <c r="G9" s="61">
        <v>48.3</v>
      </c>
      <c r="H9" s="63">
        <v>13.7</v>
      </c>
      <c r="I9" s="50">
        <v>0</v>
      </c>
      <c r="J9" s="49">
        <v>1</v>
      </c>
      <c r="K9" s="9"/>
      <c r="M9" s="9"/>
      <c r="O9" s="8" t="s">
        <v>99</v>
      </c>
      <c r="P9" s="9"/>
    </row>
    <row r="10" spans="1:17" x14ac:dyDescent="0.25">
      <c r="A10" s="6">
        <v>43361</v>
      </c>
      <c r="B10" s="6" t="s">
        <v>244</v>
      </c>
      <c r="C10" s="7" t="s">
        <v>245</v>
      </c>
      <c r="D10" s="7" t="s">
        <v>246</v>
      </c>
      <c r="E10" s="13">
        <v>62</v>
      </c>
      <c r="F10" s="8" t="s">
        <v>58</v>
      </c>
      <c r="G10" s="61">
        <v>16.100000000000001</v>
      </c>
      <c r="H10" s="63">
        <v>18.78</v>
      </c>
      <c r="I10" s="49">
        <v>27.12</v>
      </c>
      <c r="J10" s="49">
        <v>1</v>
      </c>
      <c r="O10" s="8" t="s">
        <v>99</v>
      </c>
    </row>
    <row r="11" spans="1:17" x14ac:dyDescent="0.25">
      <c r="A11" s="6"/>
    </row>
    <row r="12" spans="1:17" x14ac:dyDescent="0.25">
      <c r="K12" s="9"/>
      <c r="M12" s="9"/>
    </row>
    <row r="13" spans="1:17" x14ac:dyDescent="0.25">
      <c r="M13" s="9"/>
      <c r="P13" s="9"/>
    </row>
  </sheetData>
  <autoFilter ref="A1:Q10"/>
  <sortState ref="A2:O13">
    <sortCondition descending="1" ref="A2:A13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908"/>
  <sheetViews>
    <sheetView workbookViewId="0">
      <selection activeCell="A2" sqref="A2:J110"/>
    </sheetView>
  </sheetViews>
  <sheetFormatPr baseColWidth="10" defaultRowHeight="15" x14ac:dyDescent="0.25"/>
  <cols>
    <col min="1" max="1" width="34.28515625" customWidth="1"/>
    <col min="2" max="2" width="34" customWidth="1"/>
    <col min="3" max="3" width="68.7109375" customWidth="1"/>
    <col min="4" max="4" width="11.42578125" style="41"/>
    <col min="5" max="5" width="58.42578125" customWidth="1"/>
    <col min="6" max="6" width="23.28515625" style="59" customWidth="1"/>
    <col min="7" max="7" width="21.7109375" style="54" customWidth="1"/>
    <col min="8" max="8" width="57.140625" customWidth="1"/>
    <col min="9" max="9" width="34.140625" customWidth="1"/>
    <col min="10" max="10" width="23.42578125" customWidth="1"/>
  </cols>
  <sheetData>
    <row r="1" spans="1:10" x14ac:dyDescent="0.25">
      <c r="A1" s="40" t="s">
        <v>81</v>
      </c>
      <c r="B1" s="40" t="s">
        <v>82</v>
      </c>
      <c r="C1" s="40" t="s">
        <v>83</v>
      </c>
      <c r="D1" s="52" t="s">
        <v>84</v>
      </c>
      <c r="E1" s="40" t="s">
        <v>85</v>
      </c>
      <c r="F1" s="58" t="s">
        <v>86</v>
      </c>
      <c r="G1" s="53" t="s">
        <v>87</v>
      </c>
      <c r="H1" s="40" t="s">
        <v>88</v>
      </c>
      <c r="I1" s="40" t="s">
        <v>89</v>
      </c>
      <c r="J1" s="40" t="s">
        <v>90</v>
      </c>
    </row>
    <row r="2" spans="1:10" x14ac:dyDescent="0.25">
      <c r="A2" t="s">
        <v>225</v>
      </c>
      <c r="B2" t="s">
        <v>226</v>
      </c>
      <c r="H2" t="s">
        <v>91</v>
      </c>
      <c r="I2" t="s">
        <v>92</v>
      </c>
      <c r="J2" s="39">
        <v>43351</v>
      </c>
    </row>
    <row r="3" spans="1:10" x14ac:dyDescent="0.25">
      <c r="A3" t="s">
        <v>231</v>
      </c>
      <c r="B3" t="s">
        <v>232</v>
      </c>
      <c r="H3" t="s">
        <v>196</v>
      </c>
      <c r="I3" t="s">
        <v>193</v>
      </c>
      <c r="J3" s="39">
        <v>43351</v>
      </c>
    </row>
    <row r="4" spans="1:10" x14ac:dyDescent="0.25">
      <c r="A4" t="s">
        <v>227</v>
      </c>
      <c r="B4" t="s">
        <v>228</v>
      </c>
      <c r="H4" t="s">
        <v>189</v>
      </c>
      <c r="I4" t="s">
        <v>43</v>
      </c>
      <c r="J4" s="39">
        <v>43351</v>
      </c>
    </row>
    <row r="5" spans="1:10" x14ac:dyDescent="0.25">
      <c r="A5" t="s">
        <v>225</v>
      </c>
      <c r="B5" t="s">
        <v>233</v>
      </c>
      <c r="H5" t="s">
        <v>97</v>
      </c>
      <c r="I5" t="s">
        <v>98</v>
      </c>
      <c r="J5" s="39">
        <v>43356</v>
      </c>
    </row>
    <row r="6" spans="1:10" x14ac:dyDescent="0.25">
      <c r="A6" t="s">
        <v>234</v>
      </c>
      <c r="B6" t="s">
        <v>235</v>
      </c>
      <c r="H6" t="s">
        <v>93</v>
      </c>
      <c r="I6" t="s">
        <v>94</v>
      </c>
      <c r="J6" s="39">
        <v>43351</v>
      </c>
    </row>
    <row r="7" spans="1:10" x14ac:dyDescent="0.25">
      <c r="A7" t="s">
        <v>238</v>
      </c>
      <c r="B7" t="s">
        <v>239</v>
      </c>
      <c r="H7" t="s">
        <v>91</v>
      </c>
      <c r="I7" t="s">
        <v>180</v>
      </c>
      <c r="J7" s="39">
        <v>43351</v>
      </c>
    </row>
    <row r="8" spans="1:10" x14ac:dyDescent="0.25">
      <c r="A8" t="s">
        <v>240</v>
      </c>
      <c r="B8" t="s">
        <v>241</v>
      </c>
      <c r="H8" t="s">
        <v>95</v>
      </c>
      <c r="I8" t="s">
        <v>96</v>
      </c>
      <c r="J8" s="39">
        <v>43352</v>
      </c>
    </row>
    <row r="9" spans="1:10" x14ac:dyDescent="0.25">
      <c r="A9" t="s">
        <v>229</v>
      </c>
      <c r="B9" t="s">
        <v>230</v>
      </c>
      <c r="H9" t="s">
        <v>196</v>
      </c>
      <c r="I9" t="s">
        <v>193</v>
      </c>
      <c r="J9" s="39">
        <v>43351</v>
      </c>
    </row>
    <row r="10" spans="1:10" x14ac:dyDescent="0.25">
      <c r="A10" t="s">
        <v>236</v>
      </c>
      <c r="B10" t="s">
        <v>237</v>
      </c>
      <c r="H10" t="s">
        <v>97</v>
      </c>
      <c r="I10" t="s">
        <v>98</v>
      </c>
      <c r="J10" s="39">
        <v>43352</v>
      </c>
    </row>
    <row r="11" spans="1:10" x14ac:dyDescent="0.25">
      <c r="A11" t="s">
        <v>183</v>
      </c>
      <c r="B11" t="s">
        <v>184</v>
      </c>
      <c r="H11" t="s">
        <v>181</v>
      </c>
      <c r="I11" t="s">
        <v>182</v>
      </c>
      <c r="J11" s="39">
        <v>43351</v>
      </c>
    </row>
    <row r="12" spans="1:10" x14ac:dyDescent="0.25">
      <c r="A12" t="s">
        <v>242</v>
      </c>
      <c r="B12" t="s">
        <v>243</v>
      </c>
      <c r="H12" t="s">
        <v>195</v>
      </c>
      <c r="I12" t="s">
        <v>193</v>
      </c>
      <c r="J12" s="39">
        <v>43351</v>
      </c>
    </row>
    <row r="13" spans="1:10" x14ac:dyDescent="0.25">
      <c r="H13" t="s">
        <v>185</v>
      </c>
      <c r="I13" t="s">
        <v>186</v>
      </c>
      <c r="J13" s="39">
        <v>43351</v>
      </c>
    </row>
    <row r="14" spans="1:10" x14ac:dyDescent="0.25">
      <c r="H14" t="s">
        <v>178</v>
      </c>
      <c r="I14" t="s">
        <v>179</v>
      </c>
      <c r="J14" s="39">
        <v>43353</v>
      </c>
    </row>
    <row r="15" spans="1:10" x14ac:dyDescent="0.25">
      <c r="H15" t="s">
        <v>187</v>
      </c>
      <c r="I15" t="s">
        <v>188</v>
      </c>
      <c r="J15" s="39">
        <v>43351</v>
      </c>
    </row>
    <row r="17" spans="3:3" x14ac:dyDescent="0.25">
      <c r="C17" s="41"/>
    </row>
    <row r="119" spans="10:10" x14ac:dyDescent="0.25">
      <c r="J119" s="39"/>
    </row>
    <row r="120" spans="10:10" x14ac:dyDescent="0.25">
      <c r="J120" s="39"/>
    </row>
    <row r="121" spans="10:10" x14ac:dyDescent="0.25">
      <c r="J121" s="39"/>
    </row>
    <row r="122" spans="10:10" x14ac:dyDescent="0.25">
      <c r="J122" s="39"/>
    </row>
    <row r="123" spans="10:10" x14ac:dyDescent="0.25">
      <c r="J123" s="39"/>
    </row>
    <row r="124" spans="10:10" x14ac:dyDescent="0.25">
      <c r="J124" s="39"/>
    </row>
    <row r="125" spans="10:10" x14ac:dyDescent="0.25">
      <c r="J125" s="39"/>
    </row>
    <row r="132" spans="3:10" x14ac:dyDescent="0.25">
      <c r="J132" s="39"/>
    </row>
    <row r="134" spans="3:10" x14ac:dyDescent="0.25">
      <c r="C134" s="41"/>
    </row>
    <row r="236" spans="10:10" x14ac:dyDescent="0.25">
      <c r="J236" s="39"/>
    </row>
    <row r="237" spans="10:10" x14ac:dyDescent="0.25">
      <c r="J237" s="39"/>
    </row>
    <row r="238" spans="10:10" x14ac:dyDescent="0.25">
      <c r="J238" s="39"/>
    </row>
    <row r="239" spans="10:10" x14ac:dyDescent="0.25">
      <c r="J239" s="39"/>
    </row>
    <row r="240" spans="10:10" x14ac:dyDescent="0.25">
      <c r="J240" s="39"/>
    </row>
    <row r="241" spans="3:10" x14ac:dyDescent="0.25">
      <c r="J241" s="39"/>
    </row>
    <row r="242" spans="3:10" x14ac:dyDescent="0.25">
      <c r="J242" s="39"/>
    </row>
    <row r="249" spans="3:10" x14ac:dyDescent="0.25">
      <c r="J249" s="39"/>
    </row>
    <row r="251" spans="3:10" x14ac:dyDescent="0.25">
      <c r="C251" s="41"/>
    </row>
    <row r="353" spans="3:3" x14ac:dyDescent="0.25">
      <c r="C353" s="41"/>
    </row>
    <row r="456" spans="3:3" x14ac:dyDescent="0.25">
      <c r="C456" s="41"/>
    </row>
    <row r="659" spans="10:10" x14ac:dyDescent="0.25">
      <c r="J659" s="39"/>
    </row>
    <row r="660" spans="10:10" x14ac:dyDescent="0.25">
      <c r="J660" s="39"/>
    </row>
    <row r="661" spans="10:10" x14ac:dyDescent="0.25">
      <c r="J661" s="39"/>
    </row>
    <row r="662" spans="10:10" x14ac:dyDescent="0.25">
      <c r="J662" s="39"/>
    </row>
    <row r="663" spans="10:10" x14ac:dyDescent="0.25">
      <c r="J663" s="39"/>
    </row>
    <row r="664" spans="10:10" x14ac:dyDescent="0.25">
      <c r="J664" s="39"/>
    </row>
    <row r="665" spans="10:10" x14ac:dyDescent="0.25">
      <c r="J665" s="39"/>
    </row>
    <row r="672" spans="10:10" x14ac:dyDescent="0.25">
      <c r="J672" s="39"/>
    </row>
    <row r="674" spans="3:3" x14ac:dyDescent="0.25">
      <c r="C674" s="41"/>
    </row>
    <row r="776" spans="10:10" x14ac:dyDescent="0.25">
      <c r="J776" s="39"/>
    </row>
    <row r="777" spans="10:10" x14ac:dyDescent="0.25">
      <c r="J777" s="39"/>
    </row>
    <row r="778" spans="10:10" x14ac:dyDescent="0.25">
      <c r="J778" s="39"/>
    </row>
    <row r="779" spans="10:10" x14ac:dyDescent="0.25">
      <c r="J779" s="39"/>
    </row>
    <row r="780" spans="10:10" x14ac:dyDescent="0.25">
      <c r="J780" s="39"/>
    </row>
    <row r="781" spans="10:10" x14ac:dyDescent="0.25">
      <c r="J781" s="39"/>
    </row>
    <row r="782" spans="10:10" x14ac:dyDescent="0.25">
      <c r="J782" s="39"/>
    </row>
    <row r="789" spans="3:10" x14ac:dyDescent="0.25">
      <c r="J789" s="39"/>
    </row>
    <row r="791" spans="3:10" x14ac:dyDescent="0.25">
      <c r="C791" s="41"/>
    </row>
    <row r="893" spans="10:10" x14ac:dyDescent="0.25">
      <c r="J893" s="39"/>
    </row>
    <row r="894" spans="10:10" x14ac:dyDescent="0.25">
      <c r="J894" s="39"/>
    </row>
    <row r="895" spans="10:10" x14ac:dyDescent="0.25">
      <c r="J895" s="39"/>
    </row>
    <row r="896" spans="10:10" x14ac:dyDescent="0.25">
      <c r="J896" s="39"/>
    </row>
    <row r="897" spans="3:10" x14ac:dyDescent="0.25">
      <c r="J897" s="39"/>
    </row>
    <row r="898" spans="3:10" x14ac:dyDescent="0.25">
      <c r="J898" s="39"/>
    </row>
    <row r="899" spans="3:10" x14ac:dyDescent="0.25">
      <c r="J899" s="39"/>
    </row>
    <row r="906" spans="3:10" x14ac:dyDescent="0.25">
      <c r="J906" s="39"/>
    </row>
    <row r="908" spans="3:10" x14ac:dyDescent="0.25">
      <c r="C908" s="41"/>
    </row>
  </sheetData>
  <sortState ref="A3:J110">
    <sortCondition ref="A3:A11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T100"/>
  <sheetViews>
    <sheetView showGridLines="0" workbookViewId="0">
      <selection activeCell="A5" sqref="A5"/>
    </sheetView>
  </sheetViews>
  <sheetFormatPr baseColWidth="10" defaultRowHeight="15" x14ac:dyDescent="0.25"/>
  <cols>
    <col min="1" max="1" width="4.85546875" customWidth="1"/>
    <col min="2" max="2" width="91.28515625" customWidth="1"/>
    <col min="3" max="3" width="7" style="1" customWidth="1"/>
    <col min="4" max="6" width="11.42578125" style="1"/>
    <col min="7" max="7" width="11.42578125" style="71"/>
    <col min="8" max="8" width="11.42578125" style="72"/>
    <col min="9" max="9" width="11.42578125" style="73"/>
    <col min="10" max="10" width="11.42578125" style="24"/>
  </cols>
  <sheetData>
    <row r="2" spans="1:20" x14ac:dyDescent="0.25">
      <c r="B2" t="s">
        <v>31</v>
      </c>
    </row>
    <row r="3" spans="1:20" ht="15.75" thickBot="1" x14ac:dyDescent="0.3"/>
    <row r="4" spans="1:20" ht="15.75" thickBot="1" x14ac:dyDescent="0.3">
      <c r="A4" s="82"/>
      <c r="B4" s="83" t="s">
        <v>199</v>
      </c>
      <c r="C4" s="84" t="s">
        <v>11</v>
      </c>
      <c r="D4" s="84" t="s">
        <v>9</v>
      </c>
      <c r="E4" s="84" t="s">
        <v>10</v>
      </c>
      <c r="F4" s="84" t="s">
        <v>13</v>
      </c>
      <c r="G4" s="79" t="s">
        <v>12</v>
      </c>
      <c r="H4" s="80" t="s">
        <v>15</v>
      </c>
      <c r="I4" s="81" t="s">
        <v>14</v>
      </c>
      <c r="J4" s="78"/>
    </row>
    <row r="5" spans="1:20" x14ac:dyDescent="0.25">
      <c r="A5" s="66"/>
      <c r="B5" s="66" t="s">
        <v>194</v>
      </c>
      <c r="C5" s="65">
        <v>25</v>
      </c>
      <c r="D5" s="65">
        <f>C5-E5</f>
        <v>7.5</v>
      </c>
      <c r="E5" s="65">
        <f>C5*70/100</f>
        <v>17.5</v>
      </c>
      <c r="F5" s="65">
        <v>1</v>
      </c>
      <c r="G5" s="74">
        <f>E5-F5</f>
        <v>16.5</v>
      </c>
      <c r="H5" s="74">
        <f>(E5*70)/100</f>
        <v>12.25</v>
      </c>
      <c r="I5" s="75">
        <f>+(D5+H5)-1</f>
        <v>18.75</v>
      </c>
      <c r="J5" s="76"/>
      <c r="K5" s="5"/>
    </row>
    <row r="6" spans="1:20" x14ac:dyDescent="0.25">
      <c r="A6" s="66"/>
      <c r="B6" s="66" t="s">
        <v>17</v>
      </c>
      <c r="C6" s="65">
        <v>23</v>
      </c>
      <c r="D6" s="65">
        <f>C6-E6</f>
        <v>6.8999999999999986</v>
      </c>
      <c r="E6" s="65">
        <f>C6*70/100</f>
        <v>16.100000000000001</v>
      </c>
      <c r="F6" s="65">
        <v>1</v>
      </c>
      <c r="G6" s="74">
        <f>E6-F6</f>
        <v>15.100000000000001</v>
      </c>
      <c r="H6" s="74">
        <f>(E6*50)/100</f>
        <v>8.0500000000000007</v>
      </c>
      <c r="I6" s="75">
        <f>+(D6+H6)-1</f>
        <v>13.95</v>
      </c>
      <c r="J6" s="76"/>
    </row>
    <row r="7" spans="1:20" x14ac:dyDescent="0.25">
      <c r="A7" s="66"/>
      <c r="B7" s="66" t="s">
        <v>18</v>
      </c>
      <c r="C7" s="65">
        <v>41.7</v>
      </c>
      <c r="D7" s="65">
        <f>C7-E7</f>
        <v>12.510000000000002</v>
      </c>
      <c r="E7" s="65">
        <f>C7*70/100</f>
        <v>29.19</v>
      </c>
      <c r="F7" s="65">
        <v>1</v>
      </c>
      <c r="G7" s="74">
        <f>E7-F7</f>
        <v>28.19</v>
      </c>
      <c r="H7" s="74">
        <f>(E7*100)/100</f>
        <v>29.19</v>
      </c>
      <c r="I7" s="75">
        <f>+(D7+H7)-1</f>
        <v>40.700000000000003</v>
      </c>
      <c r="J7" s="76"/>
      <c r="L7" s="5"/>
      <c r="S7">
        <v>19.75</v>
      </c>
      <c r="T7">
        <f>R7+S7</f>
        <v>19.75</v>
      </c>
    </row>
    <row r="8" spans="1:20" x14ac:dyDescent="0.25">
      <c r="A8" s="66"/>
      <c r="B8" s="66" t="s">
        <v>19</v>
      </c>
      <c r="C8" s="65">
        <v>39</v>
      </c>
      <c r="D8" s="65">
        <f>C8-E8</f>
        <v>11.7</v>
      </c>
      <c r="E8" s="65">
        <f>C8*70/100</f>
        <v>27.3</v>
      </c>
      <c r="F8" s="65">
        <v>1</v>
      </c>
      <c r="G8" s="74">
        <f>E8-F8</f>
        <v>26.3</v>
      </c>
      <c r="H8" s="74">
        <f>(E8*80)/100</f>
        <v>21.84</v>
      </c>
      <c r="I8" s="75">
        <f>+(D8+H8)-1</f>
        <v>32.54</v>
      </c>
      <c r="J8" s="76"/>
      <c r="N8" s="5"/>
      <c r="S8">
        <f>Q7-S7</f>
        <v>-19.75</v>
      </c>
    </row>
    <row r="9" spans="1:20" x14ac:dyDescent="0.25">
      <c r="A9" s="66"/>
      <c r="B9" s="66" t="s">
        <v>20</v>
      </c>
      <c r="C9" s="65">
        <v>40</v>
      </c>
      <c r="D9" s="65">
        <f>C9-E9</f>
        <v>12</v>
      </c>
      <c r="E9" s="65">
        <f>C9*70/100</f>
        <v>28</v>
      </c>
      <c r="F9" s="65">
        <v>1</v>
      </c>
      <c r="G9" s="74">
        <f>E9-F9</f>
        <v>27</v>
      </c>
      <c r="H9" s="74">
        <f>(E9*80)/100</f>
        <v>22.4</v>
      </c>
      <c r="I9" s="75">
        <f>+(D9+H9)-1</f>
        <v>33.4</v>
      </c>
      <c r="J9" s="64"/>
      <c r="S9">
        <v>-1</v>
      </c>
    </row>
    <row r="10" spans="1:20" x14ac:dyDescent="0.25">
      <c r="A10" s="64"/>
      <c r="B10" s="64" t="s">
        <v>16</v>
      </c>
      <c r="C10" s="65">
        <v>25</v>
      </c>
      <c r="D10" s="65">
        <f>C10-E10</f>
        <v>7.5</v>
      </c>
      <c r="E10" s="65">
        <f>C10*70/100</f>
        <v>17.5</v>
      </c>
      <c r="F10" s="65">
        <v>1</v>
      </c>
      <c r="G10" s="74">
        <f>E10-F10</f>
        <v>16.5</v>
      </c>
      <c r="H10" s="74">
        <f>(E10*100)/100</f>
        <v>17.5</v>
      </c>
      <c r="I10" s="75">
        <f>+(D10+H10)-1</f>
        <v>24</v>
      </c>
      <c r="J10" s="64"/>
    </row>
    <row r="11" spans="1:20" x14ac:dyDescent="0.25">
      <c r="A11" s="64"/>
      <c r="B11" s="64" t="s">
        <v>21</v>
      </c>
      <c r="C11" s="65">
        <v>23</v>
      </c>
      <c r="D11" s="65">
        <f>C11-E11</f>
        <v>6.8999999999999986</v>
      </c>
      <c r="E11" s="65">
        <f>C11*70/100</f>
        <v>16.100000000000001</v>
      </c>
      <c r="F11" s="65">
        <v>1</v>
      </c>
      <c r="G11" s="74">
        <f>E11-F11</f>
        <v>15.100000000000001</v>
      </c>
      <c r="H11" s="74">
        <f>D11</f>
        <v>6.8999999999999986</v>
      </c>
      <c r="I11" s="75">
        <f>+(D11+H11)-1</f>
        <v>12.799999999999997</v>
      </c>
      <c r="J11" s="64"/>
    </row>
    <row r="12" spans="1:20" x14ac:dyDescent="0.25">
      <c r="A12" s="66"/>
      <c r="B12" s="66" t="s">
        <v>22</v>
      </c>
      <c r="C12" s="65">
        <v>30</v>
      </c>
      <c r="D12" s="65">
        <f>C12-E12</f>
        <v>9</v>
      </c>
      <c r="E12" s="65">
        <f>C12*70/100</f>
        <v>21</v>
      </c>
      <c r="F12" s="65">
        <v>1</v>
      </c>
      <c r="G12" s="74">
        <f>E12-F12</f>
        <v>20</v>
      </c>
      <c r="H12" s="74">
        <f>(E12*70)/100</f>
        <v>14.7</v>
      </c>
      <c r="I12" s="75">
        <f>+(D12+H12)-1</f>
        <v>22.7</v>
      </c>
      <c r="J12" s="64"/>
    </row>
    <row r="13" spans="1:20" x14ac:dyDescent="0.25">
      <c r="A13" s="66"/>
      <c r="B13" s="66" t="s">
        <v>23</v>
      </c>
      <c r="C13" s="65">
        <v>30</v>
      </c>
      <c r="D13" s="65">
        <f>C13-E13</f>
        <v>9</v>
      </c>
      <c r="E13" s="65">
        <f>C13*70/100</f>
        <v>21</v>
      </c>
      <c r="F13" s="65">
        <v>1</v>
      </c>
      <c r="G13" s="74">
        <f>E13-F13</f>
        <v>20</v>
      </c>
      <c r="H13" s="74">
        <f>(E13*100)/100</f>
        <v>21</v>
      </c>
      <c r="I13" s="75">
        <f>+(D13+H13)-1</f>
        <v>29</v>
      </c>
      <c r="J13" s="64"/>
    </row>
    <row r="14" spans="1:20" x14ac:dyDescent="0.25">
      <c r="A14" s="66"/>
      <c r="B14" s="66" t="s">
        <v>24</v>
      </c>
      <c r="C14" s="65">
        <v>23</v>
      </c>
      <c r="D14" s="65">
        <f>C14-E14</f>
        <v>6.8999999999999986</v>
      </c>
      <c r="E14" s="65">
        <f>C14*70/100</f>
        <v>16.100000000000001</v>
      </c>
      <c r="F14" s="65">
        <v>1</v>
      </c>
      <c r="G14" s="74">
        <f>E14-F14</f>
        <v>15.100000000000001</v>
      </c>
      <c r="H14" s="74">
        <f>(E14*50)/100</f>
        <v>8.0500000000000007</v>
      </c>
      <c r="I14" s="75">
        <f>+(D14+H14)-1</f>
        <v>13.95</v>
      </c>
      <c r="J14" s="64"/>
    </row>
    <row r="15" spans="1:20" x14ac:dyDescent="0.25">
      <c r="A15" s="66"/>
      <c r="B15" s="66" t="s">
        <v>25</v>
      </c>
      <c r="C15" s="65">
        <v>23</v>
      </c>
      <c r="D15" s="65">
        <f>C15-E15</f>
        <v>6.8999999999999986</v>
      </c>
      <c r="E15" s="65">
        <f>C15*70/100</f>
        <v>16.100000000000001</v>
      </c>
      <c r="F15" s="65">
        <v>1</v>
      </c>
      <c r="G15" s="74">
        <f>E15-F15</f>
        <v>15.100000000000001</v>
      </c>
      <c r="H15" s="74">
        <f>(E15*80)/100</f>
        <v>12.88</v>
      </c>
      <c r="I15" s="75">
        <f>+(D15+H15)-1</f>
        <v>18.78</v>
      </c>
      <c r="J15" s="64"/>
    </row>
    <row r="16" spans="1:20" x14ac:dyDescent="0.25">
      <c r="A16" s="66"/>
      <c r="B16" s="66" t="s">
        <v>26</v>
      </c>
      <c r="C16" s="65">
        <v>46.7</v>
      </c>
      <c r="D16" s="65">
        <f>C16-E16</f>
        <v>32.690000000000005</v>
      </c>
      <c r="E16" s="65">
        <f>C16*30/100</f>
        <v>14.01</v>
      </c>
      <c r="F16" s="65">
        <v>1</v>
      </c>
      <c r="G16" s="74">
        <f>E16-F16</f>
        <v>13.01</v>
      </c>
      <c r="H16" s="74">
        <f>(E16*100)/100</f>
        <v>14.01</v>
      </c>
      <c r="I16" s="75">
        <f>+(D16+H16)-1</f>
        <v>45.7</v>
      </c>
      <c r="J16" s="64"/>
      <c r="L16" s="2"/>
    </row>
    <row r="17" spans="1:10" x14ac:dyDescent="0.25">
      <c r="A17" s="66"/>
      <c r="B17" s="66" t="s">
        <v>27</v>
      </c>
      <c r="C17" s="65">
        <v>39</v>
      </c>
      <c r="D17" s="65">
        <f>C17-E17</f>
        <v>27.3</v>
      </c>
      <c r="E17" s="65">
        <f>C17*30/100</f>
        <v>11.7</v>
      </c>
      <c r="F17" s="65">
        <v>1</v>
      </c>
      <c r="G17" s="74">
        <f>E17-F17</f>
        <v>10.7</v>
      </c>
      <c r="H17" s="74">
        <f>(E17*80)/100</f>
        <v>9.36</v>
      </c>
      <c r="I17" s="75">
        <f>+(D17+H17)-1</f>
        <v>35.659999999999997</v>
      </c>
      <c r="J17" s="64"/>
    </row>
    <row r="18" spans="1:10" x14ac:dyDescent="0.25">
      <c r="A18" s="66"/>
      <c r="B18" s="66" t="s">
        <v>28</v>
      </c>
      <c r="C18" s="65">
        <v>51</v>
      </c>
      <c r="D18" s="65">
        <f>C18-E18</f>
        <v>35.700000000000003</v>
      </c>
      <c r="E18" s="65">
        <f>C18*30/100</f>
        <v>15.3</v>
      </c>
      <c r="F18" s="65">
        <v>1</v>
      </c>
      <c r="G18" s="74">
        <f>E18-F18</f>
        <v>14.3</v>
      </c>
      <c r="H18" s="74">
        <f>(E18*100)/100</f>
        <v>15.3</v>
      </c>
      <c r="I18" s="75">
        <f>+(D18+H18)-1</f>
        <v>50</v>
      </c>
      <c r="J18" s="64"/>
    </row>
    <row r="19" spans="1:10" x14ac:dyDescent="0.25">
      <c r="A19" s="66"/>
      <c r="B19" s="66" t="s">
        <v>29</v>
      </c>
      <c r="C19" s="65">
        <v>47.73</v>
      </c>
      <c r="D19" s="65">
        <f>C19-E19</f>
        <v>33.411000000000001</v>
      </c>
      <c r="E19" s="65">
        <f>C19*30/100</f>
        <v>14.318999999999999</v>
      </c>
      <c r="F19" s="65">
        <v>1</v>
      </c>
      <c r="G19" s="74">
        <f>E19-F19</f>
        <v>13.318999999999999</v>
      </c>
      <c r="H19" s="74">
        <f>(E19*80)/100</f>
        <v>11.4552</v>
      </c>
      <c r="I19" s="75">
        <f>+(D19+H19)-1</f>
        <v>43.866199999999999</v>
      </c>
      <c r="J19" s="64"/>
    </row>
    <row r="20" spans="1:10" x14ac:dyDescent="0.25">
      <c r="A20" s="66"/>
      <c r="B20" s="66" t="s">
        <v>30</v>
      </c>
      <c r="C20" s="65">
        <v>50</v>
      </c>
      <c r="D20" s="65">
        <f>C20-E20</f>
        <v>15</v>
      </c>
      <c r="E20" s="65">
        <f>C20*70/100</f>
        <v>35</v>
      </c>
      <c r="F20" s="65">
        <v>1</v>
      </c>
      <c r="G20" s="74">
        <f>E20-F20</f>
        <v>34</v>
      </c>
      <c r="H20" s="74">
        <f>(E20*100)/100</f>
        <v>35</v>
      </c>
      <c r="I20" s="75">
        <f>+(D20+H20)-1</f>
        <v>49</v>
      </c>
      <c r="J20" s="64"/>
    </row>
    <row r="21" spans="1:10" x14ac:dyDescent="0.25">
      <c r="A21" s="64"/>
      <c r="B21" s="66" t="s">
        <v>32</v>
      </c>
      <c r="C21" s="65">
        <v>50</v>
      </c>
      <c r="D21" s="65">
        <f>C21-E21</f>
        <v>15</v>
      </c>
      <c r="E21" s="65">
        <f>C21*70/100</f>
        <v>35</v>
      </c>
      <c r="F21" s="65">
        <v>1</v>
      </c>
      <c r="G21" s="74">
        <f>E21-F21</f>
        <v>34</v>
      </c>
      <c r="H21" s="74">
        <f>(E21*80)/100</f>
        <v>28</v>
      </c>
      <c r="I21" s="75">
        <f>+(D21+H21)-1</f>
        <v>42</v>
      </c>
      <c r="J21" s="64"/>
    </row>
    <row r="22" spans="1:10" x14ac:dyDescent="0.25">
      <c r="A22" s="64"/>
      <c r="B22" s="66" t="s">
        <v>33</v>
      </c>
      <c r="C22" s="65">
        <v>62.5</v>
      </c>
      <c r="D22" s="65">
        <f>C22-E22</f>
        <v>18.75</v>
      </c>
      <c r="E22" s="65">
        <f>C22*70/100</f>
        <v>43.75</v>
      </c>
      <c r="F22" s="65">
        <v>1</v>
      </c>
      <c r="G22" s="74">
        <f>E22-F22</f>
        <v>42.75</v>
      </c>
      <c r="H22" s="74">
        <f>(E22*100)/100</f>
        <v>43.75</v>
      </c>
      <c r="I22" s="75">
        <f>+(D22+H22)-1</f>
        <v>61.5</v>
      </c>
      <c r="J22" s="64"/>
    </row>
    <row r="23" spans="1:10" x14ac:dyDescent="0.25">
      <c r="A23" s="64"/>
      <c r="B23" s="66" t="s">
        <v>34</v>
      </c>
      <c r="C23" s="65">
        <v>62.5</v>
      </c>
      <c r="D23" s="65">
        <f>C23-E23</f>
        <v>18.75</v>
      </c>
      <c r="E23" s="65">
        <f>C23*70/100</f>
        <v>43.75</v>
      </c>
      <c r="F23" s="65">
        <v>1</v>
      </c>
      <c r="G23" s="74">
        <f>E23-F23</f>
        <v>42.75</v>
      </c>
      <c r="H23" s="74">
        <f>(E23*80)/100</f>
        <v>35</v>
      </c>
      <c r="I23" s="75">
        <f>+(D23+H23)-1</f>
        <v>52.75</v>
      </c>
      <c r="J23" s="64"/>
    </row>
    <row r="24" spans="1:10" x14ac:dyDescent="0.25">
      <c r="A24" s="64"/>
      <c r="B24" s="64" t="s">
        <v>35</v>
      </c>
      <c r="C24" s="65">
        <v>69</v>
      </c>
      <c r="D24" s="65">
        <f>C24-E24</f>
        <v>20.700000000000003</v>
      </c>
      <c r="E24" s="65">
        <f>C24*70/100</f>
        <v>48.3</v>
      </c>
      <c r="F24" s="65">
        <v>1</v>
      </c>
      <c r="G24" s="74">
        <f>E24-F24</f>
        <v>47.3</v>
      </c>
      <c r="H24" s="74">
        <f>(E24)</f>
        <v>48.3</v>
      </c>
      <c r="I24" s="75">
        <f>+(D24+H24)-1</f>
        <v>68</v>
      </c>
      <c r="J24" s="64"/>
    </row>
    <row r="25" spans="1:10" x14ac:dyDescent="0.25">
      <c r="A25" s="64"/>
      <c r="B25" s="64" t="s">
        <v>36</v>
      </c>
      <c r="C25" s="65">
        <v>69</v>
      </c>
      <c r="D25" s="65">
        <f>C25-E25</f>
        <v>20.700000000000003</v>
      </c>
      <c r="E25" s="65">
        <f>C25*70/100</f>
        <v>48.3</v>
      </c>
      <c r="F25" s="65">
        <v>1</v>
      </c>
      <c r="G25" s="74">
        <f>E25-F25</f>
        <v>47.3</v>
      </c>
      <c r="H25" s="74">
        <f>(E25*80)/100</f>
        <v>38.64</v>
      </c>
      <c r="I25" s="75">
        <f>+(D25+H25)-1</f>
        <v>58.34</v>
      </c>
      <c r="J25" s="64"/>
    </row>
    <row r="26" spans="1:10" x14ac:dyDescent="0.25">
      <c r="A26" s="64"/>
      <c r="B26" s="67" t="s">
        <v>37</v>
      </c>
      <c r="C26" s="65">
        <v>30</v>
      </c>
      <c r="D26" s="65">
        <f>C26-E26</f>
        <v>9</v>
      </c>
      <c r="E26" s="65">
        <f>C26*70/100</f>
        <v>21</v>
      </c>
      <c r="F26" s="65">
        <v>1</v>
      </c>
      <c r="G26" s="74">
        <f>E26-F26</f>
        <v>20</v>
      </c>
      <c r="H26" s="74">
        <f>(E26*100)/100</f>
        <v>21</v>
      </c>
      <c r="I26" s="75">
        <f>+(D26+H26)-1</f>
        <v>29</v>
      </c>
      <c r="J26" s="64"/>
    </row>
    <row r="27" spans="1:10" x14ac:dyDescent="0.25">
      <c r="A27" s="64"/>
      <c r="B27" s="67" t="s">
        <v>38</v>
      </c>
      <c r="C27" s="65">
        <v>23</v>
      </c>
      <c r="D27" s="65">
        <f>C27-E27</f>
        <v>6.8999999999999986</v>
      </c>
      <c r="E27" s="65">
        <f>C27*70/100</f>
        <v>16.100000000000001</v>
      </c>
      <c r="F27" s="65">
        <v>1</v>
      </c>
      <c r="G27" s="74">
        <f>E27-F27</f>
        <v>15.100000000000001</v>
      </c>
      <c r="H27" s="74">
        <f>(E27*80)/100</f>
        <v>12.88</v>
      </c>
      <c r="I27" s="75">
        <f>+(D27+H27)-1</f>
        <v>18.78</v>
      </c>
      <c r="J27" s="64"/>
    </row>
    <row r="28" spans="1:10" x14ac:dyDescent="0.25">
      <c r="A28" s="64"/>
      <c r="B28" s="67" t="s">
        <v>200</v>
      </c>
      <c r="C28" s="65">
        <v>107.5</v>
      </c>
      <c r="D28" s="65">
        <f>C28-E28</f>
        <v>32.25</v>
      </c>
      <c r="E28" s="65">
        <f>C28*70/100</f>
        <v>75.25</v>
      </c>
      <c r="F28" s="65">
        <v>0</v>
      </c>
      <c r="G28" s="74">
        <f>E28-F28</f>
        <v>75.25</v>
      </c>
      <c r="H28" s="74">
        <v>0</v>
      </c>
      <c r="I28" s="75">
        <v>530</v>
      </c>
      <c r="J28" s="64"/>
    </row>
    <row r="29" spans="1:10" x14ac:dyDescent="0.25">
      <c r="A29" s="64"/>
      <c r="B29" s="67" t="s">
        <v>201</v>
      </c>
      <c r="C29" s="65">
        <v>33.44</v>
      </c>
      <c r="D29" s="65">
        <f>C29-E29</f>
        <v>10.032</v>
      </c>
      <c r="E29" s="65">
        <f>C29*70/100</f>
        <v>23.407999999999998</v>
      </c>
      <c r="F29" s="65">
        <v>1</v>
      </c>
      <c r="G29" s="74">
        <f>E29-F29</f>
        <v>22.407999999999998</v>
      </c>
      <c r="H29" s="74">
        <f>(E29*120)/100</f>
        <v>28.089599999999997</v>
      </c>
      <c r="I29" s="75">
        <f>+(D29+H29)</f>
        <v>38.121600000000001</v>
      </c>
      <c r="J29" s="64"/>
    </row>
    <row r="30" spans="1:10" x14ac:dyDescent="0.25">
      <c r="A30" s="64"/>
      <c r="B30" s="67" t="s">
        <v>43</v>
      </c>
      <c r="C30" s="65">
        <v>25</v>
      </c>
      <c r="D30" s="65">
        <f>C30-E30</f>
        <v>7.5</v>
      </c>
      <c r="E30" s="65">
        <f>C30*70/100</f>
        <v>17.5</v>
      </c>
      <c r="F30" s="65">
        <v>1</v>
      </c>
      <c r="G30" s="74">
        <f>E30-F30</f>
        <v>16.5</v>
      </c>
      <c r="H30" s="74">
        <f>(E30*70)/100</f>
        <v>12.25</v>
      </c>
      <c r="I30" s="75">
        <f>+(D30+H30)-1</f>
        <v>18.75</v>
      </c>
      <c r="J30" s="64"/>
    </row>
    <row r="31" spans="1:10" x14ac:dyDescent="0.25">
      <c r="A31" s="64"/>
      <c r="B31" s="67" t="s">
        <v>44</v>
      </c>
      <c r="C31" s="65">
        <v>0</v>
      </c>
      <c r="D31" s="65">
        <f>C31-E31</f>
        <v>0</v>
      </c>
      <c r="E31" s="65">
        <f>C31*70/100</f>
        <v>0</v>
      </c>
      <c r="F31" s="65">
        <v>0</v>
      </c>
      <c r="G31" s="74">
        <f>E31-F31</f>
        <v>0</v>
      </c>
      <c r="H31" s="74">
        <f>(E31*70)/100</f>
        <v>0</v>
      </c>
      <c r="I31" s="75">
        <f>+(D31+H31)</f>
        <v>0</v>
      </c>
      <c r="J31" s="64"/>
    </row>
    <row r="32" spans="1:10" x14ac:dyDescent="0.25">
      <c r="A32" s="64"/>
      <c r="B32" s="67" t="s">
        <v>42</v>
      </c>
      <c r="C32" s="65">
        <v>0</v>
      </c>
      <c r="D32" s="65">
        <f>C32-E32</f>
        <v>0</v>
      </c>
      <c r="E32" s="65">
        <f>C32*70/100</f>
        <v>0</v>
      </c>
      <c r="F32" s="65">
        <v>0</v>
      </c>
      <c r="G32" s="74">
        <f>E32-F32</f>
        <v>0</v>
      </c>
      <c r="H32" s="74">
        <v>0</v>
      </c>
      <c r="I32" s="75">
        <v>200</v>
      </c>
      <c r="J32" s="64"/>
    </row>
    <row r="33" spans="1:10" x14ac:dyDescent="0.25">
      <c r="A33" s="64"/>
      <c r="B33" s="67" t="s">
        <v>47</v>
      </c>
      <c r="C33" s="65">
        <v>0</v>
      </c>
      <c r="D33" s="65">
        <f>C33-E33</f>
        <v>0</v>
      </c>
      <c r="E33" s="65">
        <f>C33*70/100</f>
        <v>0</v>
      </c>
      <c r="F33" s="65">
        <v>0</v>
      </c>
      <c r="G33" s="74">
        <f>E33-F33</f>
        <v>0</v>
      </c>
      <c r="H33" s="74">
        <f>(E33*70)/100</f>
        <v>0</v>
      </c>
      <c r="I33" s="75">
        <f>+(D33+H33)</f>
        <v>0</v>
      </c>
      <c r="J33" s="64"/>
    </row>
    <row r="34" spans="1:10" x14ac:dyDescent="0.25">
      <c r="A34" s="66"/>
      <c r="B34" s="66"/>
      <c r="C34" s="68"/>
      <c r="D34" s="68"/>
      <c r="E34" s="68"/>
      <c r="F34" s="68"/>
      <c r="G34" s="77"/>
      <c r="H34" s="74"/>
      <c r="I34" s="75"/>
      <c r="J34" s="64"/>
    </row>
    <row r="35" spans="1:10" x14ac:dyDescent="0.25">
      <c r="A35" s="64"/>
      <c r="B35" s="67"/>
      <c r="C35" s="65"/>
      <c r="D35" s="65"/>
      <c r="E35" s="65"/>
      <c r="F35" s="65"/>
      <c r="G35" s="74"/>
      <c r="H35" s="74"/>
      <c r="I35" s="75"/>
      <c r="J35" s="64"/>
    </row>
    <row r="36" spans="1:10" x14ac:dyDescent="0.25">
      <c r="A36" s="64"/>
      <c r="B36" s="67"/>
      <c r="C36" s="65"/>
      <c r="D36" s="65"/>
      <c r="E36" s="65"/>
      <c r="F36" s="65"/>
      <c r="G36" s="74"/>
      <c r="H36" s="74"/>
      <c r="I36" s="75"/>
      <c r="J36" s="64"/>
    </row>
    <row r="37" spans="1:10" x14ac:dyDescent="0.25">
      <c r="A37" s="64"/>
      <c r="B37" s="67"/>
      <c r="C37" s="65"/>
      <c r="D37" s="65"/>
      <c r="E37" s="65"/>
      <c r="F37" s="65"/>
      <c r="G37" s="74"/>
      <c r="H37" s="74"/>
      <c r="I37" s="75"/>
      <c r="J37" s="64"/>
    </row>
    <row r="38" spans="1:10" x14ac:dyDescent="0.25">
      <c r="A38" s="64"/>
      <c r="B38" s="67"/>
      <c r="C38" s="68"/>
      <c r="D38" s="69"/>
      <c r="E38" s="69"/>
      <c r="F38" s="69"/>
      <c r="G38" s="77"/>
      <c r="H38" s="74"/>
      <c r="I38" s="75"/>
      <c r="J38" s="64"/>
    </row>
    <row r="39" spans="1:10" x14ac:dyDescent="0.25">
      <c r="A39" s="64"/>
      <c r="B39" s="67"/>
      <c r="C39" s="65"/>
      <c r="D39" s="70"/>
      <c r="E39" s="70"/>
      <c r="F39" s="70"/>
      <c r="G39" s="74"/>
      <c r="H39" s="74"/>
      <c r="I39" s="75"/>
      <c r="J39" s="64"/>
    </row>
    <row r="40" spans="1:10" x14ac:dyDescent="0.25">
      <c r="A40" s="64"/>
      <c r="B40" s="67"/>
      <c r="C40" s="65"/>
      <c r="D40" s="70"/>
      <c r="E40" s="70"/>
      <c r="F40" s="70"/>
      <c r="G40" s="74"/>
      <c r="H40" s="74"/>
      <c r="I40" s="75"/>
      <c r="J40" s="64"/>
    </row>
    <row r="41" spans="1:10" x14ac:dyDescent="0.25">
      <c r="A41" s="64"/>
      <c r="B41" s="67"/>
      <c r="C41" s="65"/>
      <c r="D41" s="70"/>
      <c r="E41" s="70"/>
      <c r="F41" s="70"/>
      <c r="G41" s="74"/>
      <c r="H41" s="74"/>
      <c r="I41" s="75"/>
      <c r="J41" s="64"/>
    </row>
    <row r="42" spans="1:10" x14ac:dyDescent="0.25">
      <c r="A42" s="64"/>
      <c r="B42" s="67"/>
      <c r="C42" s="65"/>
      <c r="D42" s="70"/>
      <c r="E42" s="70"/>
      <c r="F42" s="70"/>
      <c r="G42" s="74"/>
      <c r="H42" s="74"/>
      <c r="I42" s="75"/>
      <c r="J42" s="64"/>
    </row>
    <row r="43" spans="1:10" x14ac:dyDescent="0.25">
      <c r="A43" s="64"/>
      <c r="B43" s="67"/>
      <c r="C43" s="65"/>
      <c r="D43" s="70"/>
      <c r="E43" s="70"/>
      <c r="F43" s="70"/>
      <c r="G43" s="74"/>
      <c r="H43" s="74"/>
      <c r="I43" s="75"/>
      <c r="J43" s="64"/>
    </row>
    <row r="44" spans="1:10" x14ac:dyDescent="0.25">
      <c r="A44" s="64"/>
      <c r="B44" s="67"/>
      <c r="C44" s="65"/>
      <c r="D44" s="65"/>
      <c r="E44" s="65"/>
      <c r="F44" s="65"/>
      <c r="G44" s="74"/>
      <c r="H44" s="74"/>
      <c r="I44" s="75"/>
      <c r="J44" s="64"/>
    </row>
    <row r="45" spans="1:10" x14ac:dyDescent="0.25">
      <c r="A45" s="64"/>
      <c r="B45" s="67"/>
      <c r="C45" s="65"/>
      <c r="D45" s="65"/>
      <c r="E45" s="65"/>
      <c r="F45" s="65"/>
      <c r="G45" s="74"/>
      <c r="H45" s="74"/>
      <c r="I45" s="75"/>
      <c r="J45" s="64"/>
    </row>
    <row r="46" spans="1:10" x14ac:dyDescent="0.25">
      <c r="A46" s="64"/>
      <c r="B46" s="64"/>
      <c r="C46" s="65"/>
      <c r="D46" s="65"/>
      <c r="E46" s="65"/>
      <c r="F46" s="65"/>
      <c r="G46" s="74"/>
      <c r="H46" s="74"/>
      <c r="I46" s="75"/>
      <c r="J46" s="64"/>
    </row>
    <row r="47" spans="1:10" x14ac:dyDescent="0.25">
      <c r="A47" s="64"/>
      <c r="B47" s="64"/>
      <c r="C47" s="65"/>
      <c r="D47" s="65"/>
      <c r="E47" s="65"/>
      <c r="F47" s="65"/>
      <c r="G47" s="74"/>
      <c r="H47" s="74"/>
      <c r="I47" s="75"/>
      <c r="J47" s="64"/>
    </row>
    <row r="48" spans="1:10" x14ac:dyDescent="0.25">
      <c r="A48" s="64"/>
      <c r="B48" s="64"/>
      <c r="C48" s="65"/>
      <c r="D48" s="65"/>
      <c r="E48" s="65"/>
      <c r="F48" s="65"/>
      <c r="G48" s="74"/>
      <c r="H48" s="74"/>
      <c r="I48" s="75"/>
      <c r="J48" s="64"/>
    </row>
    <row r="49" spans="1:10" x14ac:dyDescent="0.25">
      <c r="A49" s="64"/>
      <c r="B49" s="64"/>
      <c r="C49" s="65"/>
      <c r="D49" s="65"/>
      <c r="E49" s="65"/>
      <c r="F49" s="65"/>
      <c r="G49" s="74"/>
      <c r="H49" s="74"/>
      <c r="I49" s="75"/>
      <c r="J49" s="64"/>
    </row>
    <row r="50" spans="1:10" x14ac:dyDescent="0.25">
      <c r="A50" s="64"/>
      <c r="B50" s="64"/>
      <c r="C50" s="65"/>
      <c r="D50" s="65"/>
      <c r="E50" s="65"/>
      <c r="F50" s="65"/>
      <c r="G50" s="74"/>
      <c r="H50" s="74"/>
      <c r="I50" s="75"/>
      <c r="J50" s="64"/>
    </row>
    <row r="51" spans="1:10" x14ac:dyDescent="0.25">
      <c r="A51" s="64"/>
      <c r="B51" s="64"/>
      <c r="C51" s="65"/>
      <c r="D51" s="65"/>
      <c r="E51" s="65"/>
      <c r="F51" s="65"/>
      <c r="G51" s="74"/>
      <c r="H51" s="74"/>
      <c r="I51" s="75"/>
      <c r="J51" s="64"/>
    </row>
    <row r="52" spans="1:10" x14ac:dyDescent="0.25">
      <c r="A52" s="64"/>
      <c r="B52" s="64"/>
      <c r="C52" s="65"/>
      <c r="D52" s="65"/>
      <c r="E52" s="65"/>
      <c r="F52" s="65"/>
      <c r="G52" s="74"/>
      <c r="H52" s="74"/>
      <c r="I52" s="75"/>
      <c r="J52" s="64"/>
    </row>
    <row r="53" spans="1:10" x14ac:dyDescent="0.25">
      <c r="A53" s="64"/>
      <c r="B53" s="64"/>
      <c r="C53" s="65"/>
      <c r="D53" s="65"/>
      <c r="E53" s="65"/>
      <c r="F53" s="65"/>
      <c r="G53" s="74"/>
      <c r="H53" s="74"/>
      <c r="I53" s="75"/>
      <c r="J53" s="64"/>
    </row>
    <row r="54" spans="1:10" x14ac:dyDescent="0.25">
      <c r="A54" s="64"/>
      <c r="B54" s="64"/>
      <c r="C54" s="68"/>
      <c r="D54" s="65"/>
      <c r="E54" s="65"/>
      <c r="F54" s="65"/>
      <c r="G54" s="74"/>
      <c r="H54" s="74"/>
      <c r="I54" s="75"/>
      <c r="J54" s="64"/>
    </row>
    <row r="55" spans="1:10" x14ac:dyDescent="0.25">
      <c r="A55" s="64"/>
      <c r="B55" s="64"/>
      <c r="C55" s="68"/>
      <c r="D55" s="65"/>
      <c r="E55" s="65"/>
      <c r="F55" s="65"/>
      <c r="G55" s="74"/>
      <c r="H55" s="74"/>
      <c r="I55" s="75"/>
      <c r="J55" s="64"/>
    </row>
    <row r="56" spans="1:10" x14ac:dyDescent="0.25">
      <c r="A56" s="64"/>
      <c r="B56" s="64"/>
      <c r="C56" s="68"/>
      <c r="D56" s="65"/>
      <c r="E56" s="65"/>
      <c r="F56" s="65"/>
      <c r="G56" s="74"/>
      <c r="H56" s="74"/>
      <c r="I56" s="75"/>
      <c r="J56" s="64"/>
    </row>
    <row r="57" spans="1:10" x14ac:dyDescent="0.25">
      <c r="A57" s="64"/>
      <c r="B57" s="64"/>
      <c r="C57" s="68"/>
      <c r="D57" s="65"/>
      <c r="E57" s="65"/>
      <c r="F57" s="65"/>
      <c r="G57" s="74"/>
      <c r="H57" s="74"/>
      <c r="I57" s="75"/>
      <c r="J57" s="64"/>
    </row>
    <row r="58" spans="1:10" x14ac:dyDescent="0.25">
      <c r="D58" s="4"/>
      <c r="E58" s="4"/>
      <c r="F58" s="4"/>
    </row>
    <row r="59" spans="1:10" x14ac:dyDescent="0.25">
      <c r="D59" s="4"/>
      <c r="E59" s="4"/>
      <c r="F59" s="4"/>
    </row>
    <row r="60" spans="1:10" x14ac:dyDescent="0.25">
      <c r="D60" s="4"/>
      <c r="E60" s="4"/>
      <c r="F60" s="4"/>
    </row>
    <row r="61" spans="1:10" x14ac:dyDescent="0.25">
      <c r="D61" s="4"/>
      <c r="E61" s="4"/>
      <c r="F61" s="4"/>
    </row>
    <row r="62" spans="1:10" x14ac:dyDescent="0.25">
      <c r="D62" s="4"/>
      <c r="E62" s="4"/>
      <c r="F62" s="4"/>
    </row>
    <row r="63" spans="1:10" x14ac:dyDescent="0.25">
      <c r="D63" s="4"/>
      <c r="E63" s="4"/>
      <c r="F63" s="4"/>
    </row>
    <row r="64" spans="1:10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</sheetData>
  <sortState ref="A5:J100">
    <sortCondition ref="B5:B100"/>
  </sortState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99"/>
  <sheetViews>
    <sheetView showGridLines="0" workbookViewId="0">
      <selection activeCell="A2" sqref="A2"/>
    </sheetView>
  </sheetViews>
  <sheetFormatPr baseColWidth="10" defaultRowHeight="15" x14ac:dyDescent="0.25"/>
  <cols>
    <col min="1" max="1" width="68.85546875" customWidth="1"/>
    <col min="2" max="2" width="11.5703125" customWidth="1"/>
    <col min="6" max="7" width="11.42578125" style="1"/>
    <col min="8" max="8" width="40.140625" style="24" customWidth="1"/>
  </cols>
  <sheetData>
    <row r="1" spans="1:8" ht="15.75" thickBot="1" x14ac:dyDescent="0.3">
      <c r="A1" s="25" t="s">
        <v>40</v>
      </c>
      <c r="B1" s="20" t="s">
        <v>57</v>
      </c>
      <c r="C1" s="20" t="s">
        <v>39</v>
      </c>
      <c r="D1" s="20" t="s">
        <v>13</v>
      </c>
      <c r="E1" s="15" t="s">
        <v>41</v>
      </c>
      <c r="F1" s="15" t="s">
        <v>45</v>
      </c>
      <c r="G1" s="16" t="s">
        <v>56</v>
      </c>
      <c r="H1" s="57" t="s">
        <v>50</v>
      </c>
    </row>
    <row r="2" spans="1:8" ht="15.75" thickTop="1" x14ac:dyDescent="0.25">
      <c r="A2" s="14" t="s">
        <v>46</v>
      </c>
      <c r="B2" s="21">
        <v>6.3</v>
      </c>
      <c r="C2" s="22">
        <v>70</v>
      </c>
      <c r="D2" s="22">
        <v>2</v>
      </c>
      <c r="E2" s="17">
        <f>B2-(B2*70)/100</f>
        <v>1.8899999999999997</v>
      </c>
      <c r="F2" s="18">
        <v>30</v>
      </c>
      <c r="G2" s="18">
        <v>0</v>
      </c>
      <c r="H2" s="56"/>
    </row>
    <row r="3" spans="1:8" x14ac:dyDescent="0.25">
      <c r="A3" s="3" t="s">
        <v>48</v>
      </c>
      <c r="B3" s="23">
        <v>0</v>
      </c>
      <c r="C3" s="23">
        <v>0</v>
      </c>
      <c r="D3" s="23">
        <v>0</v>
      </c>
      <c r="E3" s="19">
        <v>0</v>
      </c>
      <c r="F3" s="19">
        <v>0</v>
      </c>
      <c r="G3" s="19">
        <v>0</v>
      </c>
      <c r="H3" s="55"/>
    </row>
    <row r="4" spans="1:8" x14ac:dyDescent="0.25">
      <c r="A4" s="3" t="s">
        <v>52</v>
      </c>
      <c r="B4" s="23">
        <v>0</v>
      </c>
      <c r="C4" s="23">
        <v>0</v>
      </c>
      <c r="D4" s="23">
        <v>0</v>
      </c>
      <c r="E4" s="19">
        <v>0</v>
      </c>
      <c r="F4" s="19">
        <v>0</v>
      </c>
      <c r="G4" s="19">
        <v>0</v>
      </c>
      <c r="H4" s="55"/>
    </row>
    <row r="5" spans="1:8" x14ac:dyDescent="0.25">
      <c r="A5" s="3" t="s">
        <v>49</v>
      </c>
      <c r="B5" s="23">
        <v>0</v>
      </c>
      <c r="C5" s="23">
        <v>0</v>
      </c>
      <c r="D5" s="23">
        <v>0</v>
      </c>
      <c r="E5" s="19">
        <v>0</v>
      </c>
      <c r="F5" s="19">
        <v>0</v>
      </c>
      <c r="G5" s="19">
        <v>200</v>
      </c>
      <c r="H5" s="55" t="s">
        <v>51</v>
      </c>
    </row>
    <row r="6" spans="1:8" x14ac:dyDescent="0.25">
      <c r="A6" s="3" t="s">
        <v>53</v>
      </c>
      <c r="B6" s="23">
        <v>0</v>
      </c>
      <c r="C6" s="23">
        <v>65</v>
      </c>
      <c r="D6" s="23">
        <v>0.5</v>
      </c>
      <c r="E6" s="19">
        <v>0</v>
      </c>
      <c r="F6" s="19">
        <v>0</v>
      </c>
      <c r="G6" s="19">
        <v>0</v>
      </c>
      <c r="H6" s="55"/>
    </row>
    <row r="7" spans="1:8" x14ac:dyDescent="0.25">
      <c r="A7" s="3" t="s">
        <v>54</v>
      </c>
      <c r="B7" s="23">
        <v>0</v>
      </c>
      <c r="C7" s="23">
        <v>30</v>
      </c>
      <c r="D7" s="23">
        <v>0.5</v>
      </c>
      <c r="E7" s="19">
        <v>0</v>
      </c>
      <c r="F7" s="19">
        <v>0</v>
      </c>
      <c r="G7" s="19">
        <v>0</v>
      </c>
      <c r="H7" s="55"/>
    </row>
    <row r="8" spans="1:8" x14ac:dyDescent="0.25">
      <c r="A8" s="3" t="s">
        <v>55</v>
      </c>
      <c r="B8" s="23">
        <v>0</v>
      </c>
      <c r="C8" s="23">
        <v>15</v>
      </c>
      <c r="D8" s="23">
        <v>0.5</v>
      </c>
      <c r="E8" s="19">
        <v>0</v>
      </c>
      <c r="F8" s="19">
        <v>0</v>
      </c>
      <c r="G8" s="19">
        <v>0</v>
      </c>
      <c r="H8" s="55"/>
    </row>
    <row r="9" spans="1:8" x14ac:dyDescent="0.25">
      <c r="A9" s="3" t="s">
        <v>190</v>
      </c>
      <c r="B9" s="23">
        <v>20</v>
      </c>
      <c r="C9" s="23">
        <v>0</v>
      </c>
      <c r="D9" s="23">
        <v>0</v>
      </c>
      <c r="E9" s="19">
        <v>0</v>
      </c>
      <c r="F9" s="19">
        <v>0</v>
      </c>
      <c r="G9" s="19">
        <f>+B9</f>
        <v>20</v>
      </c>
      <c r="H9" s="55"/>
    </row>
    <row r="10" spans="1:8" x14ac:dyDescent="0.25">
      <c r="A10" s="3" t="s">
        <v>191</v>
      </c>
      <c r="B10" s="23">
        <v>18</v>
      </c>
      <c r="C10" s="23">
        <v>0</v>
      </c>
      <c r="D10" s="23">
        <v>0</v>
      </c>
      <c r="E10" s="19">
        <v>0</v>
      </c>
      <c r="F10" s="19">
        <v>0</v>
      </c>
      <c r="G10" s="19">
        <v>18</v>
      </c>
      <c r="H10" s="55"/>
    </row>
    <row r="11" spans="1:8" x14ac:dyDescent="0.25">
      <c r="A11" s="3" t="s">
        <v>192</v>
      </c>
      <c r="B11" s="23">
        <v>0</v>
      </c>
      <c r="C11" s="23">
        <v>70</v>
      </c>
      <c r="D11" s="23">
        <v>2</v>
      </c>
      <c r="E11" s="19">
        <v>0</v>
      </c>
      <c r="F11" s="19">
        <v>30</v>
      </c>
      <c r="G11" s="19">
        <v>0</v>
      </c>
      <c r="H11" s="55"/>
    </row>
    <row r="12" spans="1:8" x14ac:dyDescent="0.25">
      <c r="A12" s="3"/>
      <c r="B12" s="23"/>
      <c r="C12" s="23"/>
      <c r="D12" s="23"/>
      <c r="E12" s="19"/>
      <c r="F12" s="19"/>
      <c r="G12" s="19"/>
      <c r="H12" s="55"/>
    </row>
    <row r="13" spans="1:8" x14ac:dyDescent="0.25">
      <c r="A13" s="3"/>
      <c r="B13" s="23"/>
      <c r="C13" s="23"/>
      <c r="D13" s="23"/>
      <c r="E13" s="19"/>
      <c r="F13" s="19"/>
      <c r="G13" s="19"/>
      <c r="H13" s="55"/>
    </row>
    <row r="14" spans="1:8" x14ac:dyDescent="0.25">
      <c r="A14" s="3"/>
      <c r="B14" s="23"/>
      <c r="C14" s="23"/>
      <c r="D14" s="23"/>
      <c r="E14" s="19"/>
      <c r="F14" s="19"/>
      <c r="G14" s="19"/>
      <c r="H14" s="55"/>
    </row>
    <row r="15" spans="1:8" x14ac:dyDescent="0.25">
      <c r="A15" s="3"/>
      <c r="B15" s="23"/>
      <c r="C15" s="23"/>
      <c r="D15" s="23"/>
      <c r="E15" s="19"/>
      <c r="F15" s="19"/>
      <c r="G15" s="19"/>
      <c r="H15" s="55"/>
    </row>
    <row r="16" spans="1:8" x14ac:dyDescent="0.25">
      <c r="A16" s="3"/>
      <c r="B16" s="23"/>
      <c r="C16" s="23"/>
      <c r="D16" s="23"/>
      <c r="E16" s="19"/>
      <c r="F16" s="19"/>
      <c r="G16" s="19"/>
      <c r="H16" s="55"/>
    </row>
    <row r="17" spans="1:8" x14ac:dyDescent="0.25">
      <c r="A17" s="3"/>
      <c r="B17" s="23"/>
      <c r="C17" s="23"/>
      <c r="D17" s="23"/>
      <c r="E17" s="19"/>
      <c r="F17" s="19"/>
      <c r="G17" s="19"/>
      <c r="H17" s="55"/>
    </row>
    <row r="18" spans="1:8" x14ac:dyDescent="0.25">
      <c r="A18" s="3"/>
      <c r="B18" s="23"/>
      <c r="C18" s="23"/>
      <c r="D18" s="23"/>
      <c r="E18" s="19"/>
      <c r="F18" s="19"/>
      <c r="G18" s="19"/>
      <c r="H18" s="55"/>
    </row>
    <row r="19" spans="1:8" x14ac:dyDescent="0.25">
      <c r="A19" s="3"/>
      <c r="B19" s="23"/>
      <c r="C19" s="23"/>
      <c r="D19" s="23"/>
      <c r="E19" s="19"/>
      <c r="F19" s="19"/>
      <c r="G19" s="19"/>
      <c r="H19" s="55"/>
    </row>
    <row r="20" spans="1:8" x14ac:dyDescent="0.25">
      <c r="A20" s="3"/>
      <c r="B20" s="23"/>
      <c r="C20" s="23"/>
      <c r="D20" s="23"/>
      <c r="E20" s="19"/>
      <c r="F20" s="19"/>
      <c r="G20" s="19"/>
      <c r="H20" s="55"/>
    </row>
    <row r="21" spans="1:8" x14ac:dyDescent="0.25">
      <c r="A21" s="3"/>
      <c r="B21" s="23"/>
      <c r="C21" s="23"/>
      <c r="D21" s="23"/>
      <c r="E21" s="19"/>
      <c r="F21" s="19"/>
      <c r="G21" s="19"/>
      <c r="H21" s="55"/>
    </row>
    <row r="22" spans="1:8" x14ac:dyDescent="0.25">
      <c r="A22" s="3"/>
      <c r="B22" s="23"/>
      <c r="C22" s="23"/>
      <c r="D22" s="23"/>
      <c r="E22" s="19"/>
      <c r="F22" s="19"/>
      <c r="G22" s="19"/>
      <c r="H22" s="55"/>
    </row>
    <row r="23" spans="1:8" x14ac:dyDescent="0.25">
      <c r="A23" s="3"/>
      <c r="B23" s="23"/>
      <c r="C23" s="23"/>
      <c r="D23" s="23"/>
      <c r="E23" s="19"/>
      <c r="F23" s="19"/>
      <c r="G23" s="19"/>
      <c r="H23" s="55"/>
    </row>
    <row r="24" spans="1:8" x14ac:dyDescent="0.25">
      <c r="A24" s="3"/>
      <c r="B24" s="23"/>
      <c r="C24" s="23"/>
      <c r="D24" s="23"/>
      <c r="E24" s="19"/>
      <c r="F24" s="19"/>
      <c r="G24" s="19"/>
      <c r="H24" s="55"/>
    </row>
    <row r="25" spans="1:8" x14ac:dyDescent="0.25">
      <c r="A25" s="3"/>
      <c r="B25" s="23"/>
      <c r="C25" s="23"/>
      <c r="D25" s="23"/>
      <c r="E25" s="19"/>
      <c r="F25" s="19"/>
      <c r="G25" s="19"/>
      <c r="H25" s="55"/>
    </row>
    <row r="26" spans="1:8" x14ac:dyDescent="0.25">
      <c r="A26" s="3"/>
      <c r="B26" s="23"/>
      <c r="C26" s="23"/>
      <c r="D26" s="23"/>
      <c r="E26" s="19"/>
      <c r="F26" s="19"/>
      <c r="G26" s="19"/>
      <c r="H26" s="55"/>
    </row>
    <row r="27" spans="1:8" x14ac:dyDescent="0.25">
      <c r="A27" s="3"/>
      <c r="B27" s="23"/>
      <c r="C27" s="23"/>
      <c r="D27" s="23"/>
      <c r="E27" s="19"/>
      <c r="F27" s="19"/>
      <c r="G27" s="19"/>
      <c r="H27" s="55"/>
    </row>
    <row r="28" spans="1:8" x14ac:dyDescent="0.25">
      <c r="A28" s="3"/>
      <c r="B28" s="23"/>
      <c r="C28" s="23"/>
      <c r="D28" s="23"/>
      <c r="E28" s="19"/>
      <c r="F28" s="19"/>
      <c r="G28" s="19"/>
      <c r="H28" s="55"/>
    </row>
    <row r="29" spans="1:8" x14ac:dyDescent="0.25">
      <c r="A29" s="3"/>
      <c r="B29" s="23"/>
      <c r="C29" s="23"/>
      <c r="D29" s="23"/>
      <c r="E29" s="19"/>
      <c r="F29" s="19"/>
      <c r="G29" s="19"/>
      <c r="H29" s="55"/>
    </row>
    <row r="30" spans="1:8" x14ac:dyDescent="0.25">
      <c r="A30" s="3"/>
      <c r="B30" s="23"/>
      <c r="C30" s="23"/>
      <c r="D30" s="23"/>
      <c r="E30" s="19"/>
      <c r="F30" s="19"/>
      <c r="G30" s="19"/>
      <c r="H30" s="55"/>
    </row>
    <row r="31" spans="1:8" x14ac:dyDescent="0.25">
      <c r="A31" s="3"/>
      <c r="B31" s="23"/>
      <c r="C31" s="23"/>
      <c r="D31" s="23"/>
      <c r="E31" s="19"/>
      <c r="F31" s="19"/>
      <c r="G31" s="19"/>
      <c r="H31" s="55"/>
    </row>
    <row r="32" spans="1:8" x14ac:dyDescent="0.25">
      <c r="A32" s="3"/>
      <c r="B32" s="23"/>
      <c r="C32" s="23"/>
      <c r="D32" s="23"/>
      <c r="E32" s="19"/>
      <c r="F32" s="19"/>
      <c r="G32" s="19"/>
      <c r="H32" s="55"/>
    </row>
    <row r="33" spans="1:8" x14ac:dyDescent="0.25">
      <c r="A33" s="3"/>
      <c r="B33" s="23"/>
      <c r="C33" s="23"/>
      <c r="D33" s="23"/>
      <c r="E33" s="19"/>
      <c r="F33" s="19"/>
      <c r="G33" s="19"/>
      <c r="H33" s="55"/>
    </row>
    <row r="34" spans="1:8" x14ac:dyDescent="0.25">
      <c r="A34" s="3"/>
      <c r="B34" s="23"/>
      <c r="C34" s="23"/>
      <c r="D34" s="23"/>
      <c r="E34" s="19"/>
      <c r="F34" s="19"/>
      <c r="G34" s="19"/>
      <c r="H34" s="55"/>
    </row>
    <row r="35" spans="1:8" x14ac:dyDescent="0.25">
      <c r="A35" s="3"/>
      <c r="B35" s="23"/>
      <c r="C35" s="23"/>
      <c r="D35" s="23"/>
      <c r="E35" s="19"/>
      <c r="F35" s="19"/>
      <c r="G35" s="19"/>
      <c r="H35" s="55"/>
    </row>
    <row r="36" spans="1:8" x14ac:dyDescent="0.25">
      <c r="A36" s="3"/>
      <c r="B36" s="23"/>
      <c r="C36" s="23"/>
      <c r="D36" s="23"/>
      <c r="E36" s="19"/>
      <c r="F36" s="19"/>
      <c r="G36" s="19"/>
      <c r="H36" s="55"/>
    </row>
    <row r="37" spans="1:8" x14ac:dyDescent="0.25">
      <c r="A37" s="3"/>
      <c r="B37" s="23"/>
      <c r="C37" s="23"/>
      <c r="D37" s="23"/>
      <c r="E37" s="19"/>
      <c r="F37" s="19"/>
      <c r="G37" s="19"/>
      <c r="H37" s="55"/>
    </row>
    <row r="38" spans="1:8" x14ac:dyDescent="0.25">
      <c r="A38" s="3"/>
      <c r="B38" s="23"/>
      <c r="C38" s="23"/>
      <c r="D38" s="23"/>
      <c r="E38" s="19"/>
      <c r="F38" s="19"/>
      <c r="G38" s="19"/>
      <c r="H38" s="55"/>
    </row>
    <row r="39" spans="1:8" x14ac:dyDescent="0.25">
      <c r="A39" s="3"/>
      <c r="B39" s="23"/>
      <c r="C39" s="23"/>
      <c r="D39" s="23"/>
      <c r="E39" s="19"/>
      <c r="F39" s="19"/>
      <c r="G39" s="19"/>
      <c r="H39" s="55"/>
    </row>
    <row r="40" spans="1:8" x14ac:dyDescent="0.25">
      <c r="A40" s="3"/>
      <c r="B40" s="23"/>
      <c r="C40" s="23"/>
      <c r="D40" s="23"/>
      <c r="E40" s="19"/>
      <c r="F40" s="19"/>
      <c r="G40" s="19"/>
      <c r="H40" s="55"/>
    </row>
    <row r="41" spans="1:8" x14ac:dyDescent="0.25">
      <c r="A41" s="3"/>
      <c r="B41" s="23"/>
      <c r="C41" s="23"/>
      <c r="D41" s="23"/>
      <c r="E41" s="19"/>
      <c r="F41" s="19"/>
      <c r="G41" s="19"/>
      <c r="H41" s="55"/>
    </row>
    <row r="42" spans="1:8" x14ac:dyDescent="0.25">
      <c r="A42" s="3"/>
      <c r="B42" s="23"/>
      <c r="C42" s="23"/>
      <c r="D42" s="23"/>
      <c r="E42" s="19"/>
      <c r="F42" s="19"/>
      <c r="G42" s="19"/>
      <c r="H42" s="55"/>
    </row>
    <row r="43" spans="1:8" x14ac:dyDescent="0.25">
      <c r="A43" s="3"/>
      <c r="B43" s="23"/>
      <c r="C43" s="23"/>
      <c r="D43" s="23"/>
      <c r="E43" s="19"/>
      <c r="F43" s="19"/>
      <c r="G43" s="19"/>
      <c r="H43" s="55"/>
    </row>
    <row r="44" spans="1:8" x14ac:dyDescent="0.25">
      <c r="A44" s="3"/>
      <c r="B44" s="23"/>
      <c r="C44" s="23"/>
      <c r="D44" s="23"/>
      <c r="E44" s="19"/>
      <c r="F44" s="19"/>
      <c r="G44" s="19"/>
      <c r="H44" s="55"/>
    </row>
    <row r="45" spans="1:8" x14ac:dyDescent="0.25">
      <c r="A45" s="3"/>
      <c r="B45" s="23"/>
      <c r="C45" s="23"/>
      <c r="D45" s="23"/>
      <c r="E45" s="19"/>
      <c r="F45" s="19"/>
      <c r="G45" s="19"/>
      <c r="H45" s="55"/>
    </row>
    <row r="46" spans="1:8" x14ac:dyDescent="0.25">
      <c r="A46" s="3"/>
      <c r="B46" s="23"/>
      <c r="C46" s="23"/>
      <c r="D46" s="23"/>
      <c r="E46" s="19"/>
      <c r="F46" s="19"/>
      <c r="G46" s="19"/>
      <c r="H46" s="55"/>
    </row>
    <row r="47" spans="1:8" x14ac:dyDescent="0.25">
      <c r="A47" s="3"/>
      <c r="B47" s="23"/>
      <c r="C47" s="23"/>
      <c r="D47" s="23"/>
      <c r="E47" s="19"/>
      <c r="F47" s="19"/>
      <c r="G47" s="19"/>
      <c r="H47" s="55"/>
    </row>
    <row r="48" spans="1:8" x14ac:dyDescent="0.25">
      <c r="A48" s="3"/>
      <c r="B48" s="23"/>
      <c r="C48" s="23"/>
      <c r="D48" s="23"/>
      <c r="E48" s="19"/>
      <c r="F48" s="19"/>
      <c r="G48" s="19"/>
      <c r="H48" s="55"/>
    </row>
    <row r="49" spans="1:8" x14ac:dyDescent="0.25">
      <c r="A49" s="3"/>
      <c r="B49" s="23"/>
      <c r="C49" s="23"/>
      <c r="D49" s="23"/>
      <c r="E49" s="19"/>
      <c r="F49" s="19"/>
      <c r="G49" s="19"/>
      <c r="H49" s="55"/>
    </row>
    <row r="50" spans="1:8" x14ac:dyDescent="0.25">
      <c r="A50" s="3"/>
      <c r="B50" s="23"/>
      <c r="C50" s="23"/>
      <c r="D50" s="23"/>
      <c r="E50" s="19"/>
      <c r="F50" s="19"/>
      <c r="G50" s="19"/>
      <c r="H50" s="55"/>
    </row>
    <row r="51" spans="1:8" x14ac:dyDescent="0.25">
      <c r="A51" s="3"/>
      <c r="B51" s="23"/>
      <c r="C51" s="23"/>
      <c r="D51" s="23"/>
      <c r="E51" s="19"/>
      <c r="F51" s="19"/>
      <c r="G51" s="19"/>
      <c r="H51" s="55"/>
    </row>
    <row r="52" spans="1:8" x14ac:dyDescent="0.25">
      <c r="A52" s="3"/>
      <c r="B52" s="23"/>
      <c r="C52" s="23"/>
      <c r="D52" s="23"/>
      <c r="E52" s="19"/>
      <c r="F52" s="19"/>
      <c r="G52" s="19"/>
      <c r="H52" s="55"/>
    </row>
    <row r="53" spans="1:8" x14ac:dyDescent="0.25">
      <c r="A53" s="3"/>
      <c r="B53" s="23"/>
      <c r="C53" s="23"/>
      <c r="D53" s="23"/>
      <c r="E53" s="19"/>
      <c r="F53" s="19"/>
      <c r="G53" s="19"/>
      <c r="H53" s="55"/>
    </row>
    <row r="54" spans="1:8" x14ac:dyDescent="0.25">
      <c r="A54" s="3"/>
      <c r="B54" s="23"/>
      <c r="C54" s="23"/>
      <c r="D54" s="23"/>
      <c r="E54" s="19"/>
      <c r="F54" s="19"/>
      <c r="G54" s="19"/>
      <c r="H54" s="55"/>
    </row>
    <row r="55" spans="1:8" x14ac:dyDescent="0.25">
      <c r="A55" s="3"/>
      <c r="B55" s="23"/>
      <c r="C55" s="23"/>
      <c r="D55" s="23"/>
      <c r="E55" s="19"/>
      <c r="F55" s="19"/>
      <c r="G55" s="19"/>
      <c r="H55" s="55"/>
    </row>
    <row r="56" spans="1:8" x14ac:dyDescent="0.25">
      <c r="A56" s="3"/>
      <c r="B56" s="23"/>
      <c r="C56" s="23"/>
      <c r="D56" s="23"/>
      <c r="E56" s="19"/>
      <c r="F56" s="19"/>
      <c r="G56" s="19"/>
      <c r="H56" s="55"/>
    </row>
    <row r="57" spans="1:8" x14ac:dyDescent="0.25">
      <c r="A57" s="3"/>
      <c r="B57" s="23"/>
      <c r="C57" s="23"/>
      <c r="D57" s="23"/>
      <c r="E57" s="19"/>
      <c r="F57" s="19"/>
      <c r="G57" s="19"/>
      <c r="H57" s="55"/>
    </row>
    <row r="58" spans="1:8" x14ac:dyDescent="0.25">
      <c r="A58" s="3"/>
      <c r="B58" s="23"/>
      <c r="C58" s="23"/>
      <c r="D58" s="23"/>
      <c r="E58" s="19"/>
      <c r="F58" s="19"/>
      <c r="G58" s="19"/>
      <c r="H58" s="55"/>
    </row>
    <row r="59" spans="1:8" x14ac:dyDescent="0.25">
      <c r="A59" s="3"/>
      <c r="B59" s="23"/>
      <c r="C59" s="23"/>
      <c r="D59" s="23"/>
      <c r="E59" s="19"/>
      <c r="F59" s="19"/>
      <c r="G59" s="19"/>
      <c r="H59" s="55"/>
    </row>
    <row r="60" spans="1:8" x14ac:dyDescent="0.25">
      <c r="A60" s="3"/>
      <c r="B60" s="23"/>
      <c r="C60" s="23"/>
      <c r="D60" s="23"/>
      <c r="E60" s="19"/>
      <c r="F60" s="19"/>
      <c r="G60" s="19"/>
      <c r="H60" s="55"/>
    </row>
    <row r="61" spans="1:8" x14ac:dyDescent="0.25">
      <c r="A61" s="3"/>
      <c r="B61" s="23"/>
      <c r="C61" s="23"/>
      <c r="D61" s="23"/>
      <c r="E61" s="19"/>
      <c r="F61" s="19"/>
      <c r="G61" s="19"/>
      <c r="H61" s="55"/>
    </row>
    <row r="62" spans="1:8" x14ac:dyDescent="0.25">
      <c r="A62" s="3"/>
      <c r="B62" s="23"/>
      <c r="C62" s="23"/>
      <c r="D62" s="23"/>
      <c r="E62" s="19"/>
      <c r="F62" s="19"/>
      <c r="G62" s="19"/>
      <c r="H62" s="55"/>
    </row>
    <row r="63" spans="1:8" x14ac:dyDescent="0.25">
      <c r="A63" s="3"/>
      <c r="B63" s="23"/>
      <c r="C63" s="23"/>
      <c r="D63" s="23"/>
      <c r="E63" s="19"/>
      <c r="F63" s="19"/>
      <c r="G63" s="19"/>
      <c r="H63" s="55"/>
    </row>
    <row r="64" spans="1:8" x14ac:dyDescent="0.25">
      <c r="A64" s="3"/>
      <c r="B64" s="23"/>
      <c r="C64" s="23"/>
      <c r="D64" s="23"/>
      <c r="E64" s="19"/>
      <c r="F64" s="19"/>
      <c r="G64" s="19"/>
      <c r="H64" s="55"/>
    </row>
    <row r="65" spans="1:8" x14ac:dyDescent="0.25">
      <c r="A65" s="3"/>
      <c r="B65" s="23"/>
      <c r="C65" s="23"/>
      <c r="D65" s="23"/>
      <c r="E65" s="19"/>
      <c r="F65" s="19"/>
      <c r="G65" s="19"/>
      <c r="H65" s="55"/>
    </row>
    <row r="66" spans="1:8" x14ac:dyDescent="0.25">
      <c r="A66" s="3"/>
      <c r="B66" s="23"/>
      <c r="C66" s="23"/>
      <c r="D66" s="23"/>
      <c r="E66" s="19"/>
      <c r="F66" s="19"/>
      <c r="G66" s="19"/>
      <c r="H66" s="55"/>
    </row>
    <row r="67" spans="1:8" x14ac:dyDescent="0.25">
      <c r="A67" s="3"/>
      <c r="B67" s="23"/>
      <c r="C67" s="23"/>
      <c r="D67" s="23"/>
      <c r="E67" s="19"/>
      <c r="F67" s="19"/>
      <c r="G67" s="19"/>
      <c r="H67" s="55"/>
    </row>
    <row r="68" spans="1:8" x14ac:dyDescent="0.25">
      <c r="A68" s="3"/>
      <c r="B68" s="23"/>
      <c r="C68" s="23"/>
      <c r="D68" s="23"/>
      <c r="E68" s="19"/>
      <c r="F68" s="19"/>
      <c r="G68" s="19"/>
      <c r="H68" s="55"/>
    </row>
    <row r="69" spans="1:8" x14ac:dyDescent="0.25">
      <c r="A69" s="3"/>
      <c r="B69" s="23"/>
      <c r="C69" s="23"/>
      <c r="D69" s="23"/>
      <c r="E69" s="19"/>
      <c r="F69" s="19"/>
      <c r="G69" s="19"/>
      <c r="H69" s="55"/>
    </row>
    <row r="70" spans="1:8" x14ac:dyDescent="0.25">
      <c r="A70" s="3"/>
      <c r="B70" s="23"/>
      <c r="C70" s="23"/>
      <c r="D70" s="23"/>
      <c r="E70" s="19"/>
      <c r="F70" s="19"/>
      <c r="G70" s="19"/>
      <c r="H70" s="55"/>
    </row>
    <row r="71" spans="1:8" x14ac:dyDescent="0.25">
      <c r="A71" s="3"/>
      <c r="B71" s="23"/>
      <c r="C71" s="23"/>
      <c r="D71" s="23"/>
      <c r="E71" s="19"/>
      <c r="F71" s="19"/>
      <c r="G71" s="19"/>
      <c r="H71" s="55"/>
    </row>
    <row r="72" spans="1:8" x14ac:dyDescent="0.25">
      <c r="A72" s="3"/>
      <c r="B72" s="23"/>
      <c r="C72" s="23"/>
      <c r="D72" s="23"/>
      <c r="E72" s="19"/>
      <c r="F72" s="19"/>
      <c r="G72" s="19"/>
      <c r="H72" s="55"/>
    </row>
    <row r="73" spans="1:8" x14ac:dyDescent="0.25">
      <c r="A73" s="3"/>
      <c r="B73" s="23"/>
      <c r="C73" s="23"/>
      <c r="D73" s="23"/>
      <c r="E73" s="19"/>
      <c r="F73" s="19"/>
      <c r="G73" s="19"/>
      <c r="H73" s="55"/>
    </row>
    <row r="74" spans="1:8" x14ac:dyDescent="0.25">
      <c r="A74" s="3"/>
      <c r="B74" s="23"/>
      <c r="C74" s="23"/>
      <c r="D74" s="23"/>
      <c r="E74" s="19"/>
      <c r="F74" s="19"/>
      <c r="G74" s="19"/>
      <c r="H74" s="55"/>
    </row>
    <row r="75" spans="1:8" x14ac:dyDescent="0.25">
      <c r="A75" s="3"/>
      <c r="B75" s="23"/>
      <c r="C75" s="23"/>
      <c r="D75" s="23"/>
      <c r="E75" s="19"/>
      <c r="F75" s="19"/>
      <c r="G75" s="19"/>
      <c r="H75" s="55"/>
    </row>
    <row r="76" spans="1:8" x14ac:dyDescent="0.25">
      <c r="A76" s="3"/>
      <c r="B76" s="23"/>
      <c r="C76" s="23"/>
      <c r="D76" s="23"/>
      <c r="E76" s="19"/>
      <c r="F76" s="19"/>
      <c r="G76" s="19"/>
      <c r="H76" s="55"/>
    </row>
    <row r="77" spans="1:8" x14ac:dyDescent="0.25">
      <c r="A77" s="3"/>
      <c r="B77" s="23"/>
      <c r="C77" s="23"/>
      <c r="D77" s="23"/>
      <c r="E77" s="19"/>
      <c r="F77" s="19"/>
      <c r="G77" s="19"/>
      <c r="H77" s="55"/>
    </row>
    <row r="78" spans="1:8" x14ac:dyDescent="0.25">
      <c r="A78" s="3"/>
      <c r="B78" s="23"/>
      <c r="C78" s="23"/>
      <c r="D78" s="23"/>
      <c r="E78" s="19"/>
      <c r="F78" s="19"/>
      <c r="G78" s="19"/>
      <c r="H78" s="55"/>
    </row>
    <row r="79" spans="1:8" x14ac:dyDescent="0.25">
      <c r="A79" s="3"/>
      <c r="B79" s="23"/>
      <c r="C79" s="23"/>
      <c r="D79" s="23"/>
      <c r="E79" s="19"/>
      <c r="F79" s="19"/>
      <c r="G79" s="19"/>
      <c r="H79" s="55"/>
    </row>
    <row r="80" spans="1:8" x14ac:dyDescent="0.25">
      <c r="A80" s="3"/>
      <c r="B80" s="23"/>
      <c r="C80" s="23"/>
      <c r="D80" s="23"/>
      <c r="E80" s="19"/>
      <c r="F80" s="19"/>
      <c r="G80" s="19"/>
      <c r="H80" s="55"/>
    </row>
    <row r="81" spans="1:8" x14ac:dyDescent="0.25">
      <c r="A81" s="3"/>
      <c r="B81" s="23"/>
      <c r="C81" s="23"/>
      <c r="D81" s="23"/>
      <c r="E81" s="19"/>
      <c r="F81" s="19"/>
      <c r="G81" s="19"/>
      <c r="H81" s="55"/>
    </row>
    <row r="82" spans="1:8" x14ac:dyDescent="0.25">
      <c r="A82" s="3"/>
      <c r="B82" s="23"/>
      <c r="C82" s="23"/>
      <c r="D82" s="23"/>
      <c r="E82" s="19"/>
      <c r="F82" s="19"/>
      <c r="G82" s="19"/>
      <c r="H82" s="55"/>
    </row>
    <row r="83" spans="1:8" x14ac:dyDescent="0.25">
      <c r="A83" s="3"/>
      <c r="B83" s="23"/>
      <c r="C83" s="23"/>
      <c r="D83" s="23"/>
      <c r="E83" s="19"/>
      <c r="F83" s="19"/>
      <c r="G83" s="19"/>
      <c r="H83" s="55"/>
    </row>
    <row r="84" spans="1:8" x14ac:dyDescent="0.25">
      <c r="A84" s="3"/>
      <c r="B84" s="23"/>
      <c r="C84" s="23"/>
      <c r="D84" s="23"/>
      <c r="E84" s="19"/>
      <c r="F84" s="19"/>
      <c r="G84" s="19"/>
      <c r="H84" s="55"/>
    </row>
    <row r="85" spans="1:8" x14ac:dyDescent="0.25">
      <c r="A85" s="3"/>
      <c r="B85" s="23"/>
      <c r="C85" s="23"/>
      <c r="D85" s="23"/>
      <c r="E85" s="19"/>
      <c r="F85" s="19"/>
      <c r="G85" s="19"/>
      <c r="H85" s="55"/>
    </row>
    <row r="86" spans="1:8" x14ac:dyDescent="0.25">
      <c r="A86" s="3"/>
      <c r="B86" s="23"/>
      <c r="C86" s="23"/>
      <c r="D86" s="23"/>
      <c r="E86" s="19"/>
      <c r="F86" s="19"/>
      <c r="G86" s="19"/>
      <c r="H86" s="55"/>
    </row>
    <row r="87" spans="1:8" x14ac:dyDescent="0.25">
      <c r="A87" s="3"/>
      <c r="B87" s="23"/>
      <c r="C87" s="23"/>
      <c r="D87" s="23"/>
      <c r="E87" s="19"/>
      <c r="F87" s="19"/>
      <c r="G87" s="19"/>
      <c r="H87" s="55"/>
    </row>
    <row r="88" spans="1:8" x14ac:dyDescent="0.25">
      <c r="A88" s="3"/>
      <c r="B88" s="23"/>
      <c r="C88" s="23"/>
      <c r="D88" s="23"/>
      <c r="E88" s="19"/>
      <c r="F88" s="19"/>
      <c r="G88" s="19"/>
      <c r="H88" s="55"/>
    </row>
    <row r="89" spans="1:8" x14ac:dyDescent="0.25">
      <c r="A89" s="3"/>
      <c r="B89" s="23"/>
      <c r="C89" s="23"/>
      <c r="D89" s="23"/>
      <c r="E89" s="19"/>
      <c r="F89" s="19"/>
      <c r="G89" s="19"/>
      <c r="H89" s="55"/>
    </row>
    <row r="90" spans="1:8" x14ac:dyDescent="0.25">
      <c r="A90" s="3"/>
      <c r="B90" s="23"/>
      <c r="C90" s="23"/>
      <c r="D90" s="23"/>
      <c r="E90" s="19"/>
      <c r="F90" s="19"/>
      <c r="G90" s="19"/>
      <c r="H90" s="55"/>
    </row>
    <row r="91" spans="1:8" x14ac:dyDescent="0.25">
      <c r="A91" s="3"/>
      <c r="B91" s="23"/>
      <c r="C91" s="23"/>
      <c r="D91" s="23"/>
      <c r="E91" s="19"/>
      <c r="F91" s="19"/>
      <c r="G91" s="19"/>
      <c r="H91" s="55"/>
    </row>
    <row r="92" spans="1:8" x14ac:dyDescent="0.25">
      <c r="A92" s="3"/>
      <c r="B92" s="23"/>
      <c r="C92" s="23"/>
      <c r="D92" s="23"/>
      <c r="E92" s="19"/>
      <c r="F92" s="19"/>
      <c r="G92" s="19"/>
      <c r="H92" s="55"/>
    </row>
    <row r="93" spans="1:8" x14ac:dyDescent="0.25">
      <c r="A93" s="3"/>
      <c r="B93" s="23"/>
      <c r="C93" s="23"/>
      <c r="D93" s="23"/>
      <c r="E93" s="19"/>
      <c r="F93" s="19"/>
      <c r="G93" s="19"/>
      <c r="H93" s="55"/>
    </row>
    <row r="94" spans="1:8" x14ac:dyDescent="0.25">
      <c r="A94" s="3"/>
      <c r="B94" s="23"/>
      <c r="C94" s="23"/>
      <c r="D94" s="23"/>
      <c r="E94" s="19"/>
      <c r="F94" s="19"/>
      <c r="G94" s="19"/>
      <c r="H94" s="55"/>
    </row>
    <row r="95" spans="1:8" x14ac:dyDescent="0.25">
      <c r="A95" s="3"/>
      <c r="B95" s="23"/>
      <c r="C95" s="23"/>
      <c r="D95" s="23"/>
      <c r="E95" s="19"/>
      <c r="F95" s="19"/>
      <c r="G95" s="19"/>
      <c r="H95" s="55"/>
    </row>
    <row r="96" spans="1:8" x14ac:dyDescent="0.25">
      <c r="A96" s="3"/>
      <c r="B96" s="23"/>
      <c r="C96" s="23"/>
      <c r="D96" s="23"/>
      <c r="E96" s="19"/>
      <c r="F96" s="19"/>
      <c r="G96" s="19"/>
      <c r="H96" s="55"/>
    </row>
    <row r="97" spans="1:8" x14ac:dyDescent="0.25">
      <c r="A97" s="3"/>
      <c r="B97" s="23"/>
      <c r="C97" s="23"/>
      <c r="D97" s="23"/>
      <c r="E97" s="19"/>
      <c r="F97" s="19"/>
      <c r="G97" s="19"/>
      <c r="H97" s="55"/>
    </row>
    <row r="98" spans="1:8" x14ac:dyDescent="0.25">
      <c r="A98" s="3"/>
      <c r="B98" s="23"/>
      <c r="C98" s="23"/>
      <c r="D98" s="23"/>
      <c r="E98" s="19"/>
      <c r="F98" s="19"/>
      <c r="G98" s="19"/>
      <c r="H98" s="55"/>
    </row>
    <row r="99" spans="1:8" x14ac:dyDescent="0.25">
      <c r="A99" s="3"/>
      <c r="B99" s="23"/>
      <c r="C99" s="23"/>
      <c r="D99" s="23"/>
      <c r="E99" s="19"/>
      <c r="F99" s="19"/>
      <c r="G99" s="19"/>
      <c r="H99" s="55"/>
    </row>
    <row r="100" spans="1:8" x14ac:dyDescent="0.25">
      <c r="A100" s="3"/>
      <c r="B100" s="23"/>
      <c r="C100" s="23"/>
      <c r="D100" s="23"/>
      <c r="E100" s="19"/>
      <c r="F100" s="19"/>
      <c r="G100" s="19"/>
      <c r="H100" s="55"/>
    </row>
    <row r="101" spans="1:8" x14ac:dyDescent="0.25">
      <c r="A101" s="3"/>
      <c r="B101" s="23"/>
      <c r="C101" s="23"/>
      <c r="D101" s="23"/>
      <c r="E101" s="19"/>
      <c r="F101" s="19"/>
      <c r="G101" s="19"/>
      <c r="H101" s="55"/>
    </row>
    <row r="102" spans="1:8" x14ac:dyDescent="0.25">
      <c r="A102" s="3"/>
      <c r="B102" s="23"/>
      <c r="C102" s="23"/>
      <c r="D102" s="23"/>
      <c r="E102" s="19"/>
      <c r="F102" s="19"/>
      <c r="G102" s="19"/>
      <c r="H102" s="55"/>
    </row>
    <row r="103" spans="1:8" x14ac:dyDescent="0.25">
      <c r="A103" s="3"/>
      <c r="B103" s="23"/>
      <c r="C103" s="23"/>
      <c r="D103" s="23"/>
      <c r="E103" s="19"/>
      <c r="F103" s="19"/>
      <c r="G103" s="19"/>
      <c r="H103" s="55"/>
    </row>
    <row r="104" spans="1:8" x14ac:dyDescent="0.25">
      <c r="A104" s="3"/>
      <c r="B104" s="23"/>
      <c r="C104" s="23"/>
      <c r="D104" s="23"/>
      <c r="E104" s="19"/>
      <c r="F104" s="19"/>
      <c r="G104" s="19"/>
      <c r="H104" s="55"/>
    </row>
    <row r="105" spans="1:8" x14ac:dyDescent="0.25">
      <c r="A105" s="3"/>
      <c r="B105" s="23"/>
      <c r="C105" s="23"/>
      <c r="D105" s="23"/>
      <c r="E105" s="19"/>
      <c r="F105" s="19"/>
      <c r="G105" s="19"/>
      <c r="H105" s="55"/>
    </row>
    <row r="106" spans="1:8" x14ac:dyDescent="0.25">
      <c r="A106" s="3"/>
      <c r="B106" s="23"/>
      <c r="C106" s="23"/>
      <c r="D106" s="23"/>
      <c r="E106" s="19"/>
      <c r="F106" s="19"/>
      <c r="G106" s="19"/>
      <c r="H106" s="55"/>
    </row>
    <row r="107" spans="1:8" x14ac:dyDescent="0.25">
      <c r="A107" s="3"/>
      <c r="B107" s="23"/>
      <c r="C107" s="23"/>
      <c r="D107" s="23"/>
      <c r="E107" s="19"/>
      <c r="F107" s="19"/>
      <c r="G107" s="19"/>
      <c r="H107" s="55"/>
    </row>
    <row r="108" spans="1:8" x14ac:dyDescent="0.25">
      <c r="A108" s="3"/>
      <c r="B108" s="23"/>
      <c r="C108" s="23"/>
      <c r="D108" s="23"/>
      <c r="E108" s="19"/>
      <c r="F108" s="19"/>
      <c r="G108" s="19"/>
      <c r="H108" s="55"/>
    </row>
    <row r="109" spans="1:8" x14ac:dyDescent="0.25">
      <c r="A109" s="3"/>
      <c r="B109" s="23"/>
      <c r="C109" s="23"/>
      <c r="D109" s="23"/>
      <c r="E109" s="19"/>
      <c r="F109" s="19"/>
      <c r="G109" s="19"/>
      <c r="H109" s="55"/>
    </row>
    <row r="110" spans="1:8" x14ac:dyDescent="0.25">
      <c r="A110" s="3"/>
      <c r="B110" s="23"/>
      <c r="C110" s="23"/>
      <c r="D110" s="23"/>
      <c r="E110" s="19"/>
      <c r="F110" s="19"/>
      <c r="G110" s="19"/>
      <c r="H110" s="55"/>
    </row>
    <row r="111" spans="1:8" x14ac:dyDescent="0.25">
      <c r="A111" s="3"/>
      <c r="B111" s="23"/>
      <c r="C111" s="23"/>
      <c r="D111" s="23"/>
      <c r="E111" s="19"/>
      <c r="F111" s="19"/>
      <c r="G111" s="19"/>
      <c r="H111" s="55"/>
    </row>
    <row r="112" spans="1:8" x14ac:dyDescent="0.25">
      <c r="A112" s="3"/>
      <c r="B112" s="23"/>
      <c r="C112" s="23"/>
      <c r="D112" s="23"/>
      <c r="E112" s="19"/>
      <c r="F112" s="19"/>
      <c r="G112" s="19"/>
      <c r="H112" s="55"/>
    </row>
    <row r="113" spans="1:8" x14ac:dyDescent="0.25">
      <c r="A113" s="3"/>
      <c r="B113" s="23"/>
      <c r="C113" s="23"/>
      <c r="D113" s="23"/>
      <c r="E113" s="19"/>
      <c r="F113" s="19"/>
      <c r="G113" s="19"/>
      <c r="H113" s="55"/>
    </row>
    <row r="114" spans="1:8" x14ac:dyDescent="0.25">
      <c r="A114" s="3"/>
      <c r="B114" s="23"/>
      <c r="C114" s="23"/>
      <c r="D114" s="23"/>
      <c r="E114" s="19"/>
      <c r="F114" s="19"/>
      <c r="G114" s="19"/>
      <c r="H114" s="55"/>
    </row>
    <row r="115" spans="1:8" x14ac:dyDescent="0.25">
      <c r="A115" s="3"/>
      <c r="B115" s="23"/>
      <c r="C115" s="23"/>
      <c r="D115" s="23"/>
      <c r="E115" s="19"/>
      <c r="F115" s="19"/>
      <c r="G115" s="19"/>
      <c r="H115" s="55"/>
    </row>
    <row r="116" spans="1:8" x14ac:dyDescent="0.25">
      <c r="A116" s="3"/>
      <c r="B116" s="23"/>
      <c r="C116" s="23"/>
      <c r="D116" s="23"/>
      <c r="E116" s="19"/>
      <c r="F116" s="19"/>
      <c r="G116" s="19"/>
      <c r="H116" s="55"/>
    </row>
    <row r="117" spans="1:8" x14ac:dyDescent="0.25">
      <c r="A117" s="3"/>
      <c r="B117" s="23"/>
      <c r="C117" s="23"/>
      <c r="D117" s="23"/>
      <c r="E117" s="19"/>
      <c r="F117" s="19"/>
      <c r="G117" s="19"/>
      <c r="H117" s="55"/>
    </row>
    <row r="118" spans="1:8" x14ac:dyDescent="0.25">
      <c r="A118" s="3"/>
      <c r="B118" s="23"/>
      <c r="C118" s="23"/>
      <c r="D118" s="23"/>
      <c r="E118" s="19"/>
      <c r="F118" s="19"/>
      <c r="G118" s="19"/>
      <c r="H118" s="55"/>
    </row>
    <row r="119" spans="1:8" x14ac:dyDescent="0.25">
      <c r="A119" s="3"/>
      <c r="B119" s="23"/>
      <c r="C119" s="23"/>
      <c r="D119" s="23"/>
      <c r="E119" s="19"/>
      <c r="F119" s="19"/>
      <c r="G119" s="19"/>
      <c r="H119" s="55"/>
    </row>
    <row r="120" spans="1:8" x14ac:dyDescent="0.25">
      <c r="A120" s="3"/>
      <c r="B120" s="23"/>
      <c r="C120" s="23"/>
      <c r="D120" s="23"/>
      <c r="E120" s="19"/>
      <c r="F120" s="19"/>
      <c r="G120" s="19"/>
      <c r="H120" s="55"/>
    </row>
    <row r="121" spans="1:8" x14ac:dyDescent="0.25">
      <c r="A121" s="3"/>
      <c r="B121" s="23"/>
      <c r="C121" s="23"/>
      <c r="D121" s="23"/>
      <c r="E121" s="19"/>
      <c r="F121" s="19"/>
      <c r="G121" s="19"/>
      <c r="H121" s="55"/>
    </row>
    <row r="122" spans="1:8" x14ac:dyDescent="0.25">
      <c r="A122" s="3"/>
      <c r="B122" s="23"/>
      <c r="C122" s="23"/>
      <c r="D122" s="23"/>
      <c r="E122" s="19"/>
      <c r="F122" s="19"/>
      <c r="G122" s="19"/>
      <c r="H122" s="55"/>
    </row>
    <row r="123" spans="1:8" x14ac:dyDescent="0.25">
      <c r="A123" s="3"/>
      <c r="B123" s="23"/>
      <c r="C123" s="23"/>
      <c r="D123" s="23"/>
      <c r="E123" s="19"/>
      <c r="F123" s="19"/>
      <c r="G123" s="19"/>
      <c r="H123" s="55"/>
    </row>
    <row r="124" spans="1:8" x14ac:dyDescent="0.25">
      <c r="A124" s="3"/>
      <c r="B124" s="23"/>
      <c r="C124" s="23"/>
      <c r="D124" s="23"/>
      <c r="E124" s="19"/>
      <c r="F124" s="19"/>
      <c r="G124" s="19"/>
      <c r="H124" s="55"/>
    </row>
    <row r="125" spans="1:8" x14ac:dyDescent="0.25">
      <c r="A125" s="3"/>
      <c r="B125" s="23"/>
      <c r="C125" s="23"/>
      <c r="D125" s="23"/>
      <c r="E125" s="19"/>
      <c r="F125" s="19"/>
      <c r="G125" s="19"/>
      <c r="H125" s="55"/>
    </row>
    <row r="126" spans="1:8" x14ac:dyDescent="0.25">
      <c r="A126" s="3"/>
      <c r="B126" s="23"/>
      <c r="C126" s="23"/>
      <c r="D126" s="23"/>
      <c r="E126" s="19"/>
      <c r="F126" s="19"/>
      <c r="G126" s="19"/>
      <c r="H126" s="55"/>
    </row>
    <row r="127" spans="1:8" x14ac:dyDescent="0.25">
      <c r="A127" s="3"/>
      <c r="B127" s="23"/>
      <c r="C127" s="23"/>
      <c r="D127" s="23"/>
      <c r="E127" s="19"/>
      <c r="F127" s="19"/>
      <c r="G127" s="19"/>
      <c r="H127" s="55"/>
    </row>
    <row r="128" spans="1:8" x14ac:dyDescent="0.25">
      <c r="A128" s="3"/>
      <c r="B128" s="23"/>
      <c r="C128" s="23"/>
      <c r="D128" s="23"/>
      <c r="E128" s="19"/>
      <c r="F128" s="19"/>
      <c r="G128" s="19"/>
      <c r="H128" s="55"/>
    </row>
    <row r="129" spans="1:8" x14ac:dyDescent="0.25">
      <c r="A129" s="3"/>
      <c r="B129" s="23"/>
      <c r="C129" s="23"/>
      <c r="D129" s="23"/>
      <c r="E129" s="19"/>
      <c r="F129" s="19"/>
      <c r="G129" s="19"/>
      <c r="H129" s="55"/>
    </row>
    <row r="130" spans="1:8" x14ac:dyDescent="0.25">
      <c r="A130" s="3"/>
      <c r="B130" s="23"/>
      <c r="C130" s="23"/>
      <c r="D130" s="23"/>
      <c r="E130" s="19"/>
      <c r="F130" s="19"/>
      <c r="G130" s="19"/>
      <c r="H130" s="55"/>
    </row>
    <row r="131" spans="1:8" x14ac:dyDescent="0.25">
      <c r="A131" s="3"/>
      <c r="B131" s="23"/>
      <c r="C131" s="23"/>
      <c r="D131" s="23"/>
      <c r="E131" s="19"/>
      <c r="F131" s="19"/>
      <c r="G131" s="19"/>
      <c r="H131" s="55"/>
    </row>
    <row r="132" spans="1:8" x14ac:dyDescent="0.25">
      <c r="A132" s="3"/>
      <c r="B132" s="23"/>
      <c r="C132" s="23"/>
      <c r="D132" s="23"/>
      <c r="E132" s="19"/>
      <c r="F132" s="19"/>
      <c r="G132" s="19"/>
      <c r="H132" s="55"/>
    </row>
    <row r="133" spans="1:8" x14ac:dyDescent="0.25">
      <c r="A133" s="3"/>
      <c r="B133" s="23"/>
      <c r="C133" s="23"/>
      <c r="D133" s="23"/>
      <c r="E133" s="19"/>
      <c r="F133" s="19"/>
      <c r="G133" s="19"/>
      <c r="H133" s="55"/>
    </row>
    <row r="134" spans="1:8" x14ac:dyDescent="0.25">
      <c r="A134" s="3"/>
      <c r="B134" s="23"/>
      <c r="C134" s="23"/>
      <c r="D134" s="23"/>
      <c r="E134" s="19"/>
      <c r="F134" s="19"/>
      <c r="G134" s="19"/>
      <c r="H134" s="55"/>
    </row>
    <row r="135" spans="1:8" x14ac:dyDescent="0.25">
      <c r="A135" s="3"/>
      <c r="B135" s="23"/>
      <c r="C135" s="23"/>
      <c r="D135" s="23"/>
      <c r="E135" s="19"/>
      <c r="F135" s="19"/>
      <c r="G135" s="19"/>
      <c r="H135" s="55"/>
    </row>
    <row r="136" spans="1:8" x14ac:dyDescent="0.25">
      <c r="A136" s="3"/>
      <c r="B136" s="23"/>
      <c r="C136" s="23"/>
      <c r="D136" s="23"/>
      <c r="E136" s="19"/>
      <c r="F136" s="19"/>
      <c r="G136" s="19"/>
      <c r="H136" s="55"/>
    </row>
    <row r="137" spans="1:8" x14ac:dyDescent="0.25">
      <c r="A137" s="3"/>
      <c r="B137" s="23"/>
      <c r="C137" s="23"/>
      <c r="D137" s="23"/>
      <c r="E137" s="19"/>
      <c r="F137" s="19"/>
      <c r="G137" s="19"/>
      <c r="H137" s="55"/>
    </row>
    <row r="138" spans="1:8" x14ac:dyDescent="0.25">
      <c r="A138" s="3"/>
      <c r="B138" s="23"/>
      <c r="C138" s="23"/>
      <c r="D138" s="23"/>
      <c r="E138" s="19"/>
      <c r="F138" s="19"/>
      <c r="G138" s="19"/>
      <c r="H138" s="55"/>
    </row>
    <row r="139" spans="1:8" x14ac:dyDescent="0.25">
      <c r="A139" s="3"/>
      <c r="B139" s="23"/>
      <c r="C139" s="23"/>
      <c r="D139" s="23"/>
      <c r="E139" s="19"/>
      <c r="F139" s="19"/>
      <c r="G139" s="19"/>
      <c r="H139" s="55"/>
    </row>
    <row r="140" spans="1:8" x14ac:dyDescent="0.25">
      <c r="A140" s="3"/>
      <c r="B140" s="23"/>
      <c r="C140" s="23"/>
      <c r="D140" s="23"/>
      <c r="E140" s="19"/>
      <c r="F140" s="19"/>
      <c r="G140" s="19"/>
      <c r="H140" s="55"/>
    </row>
    <row r="141" spans="1:8" x14ac:dyDescent="0.25">
      <c r="A141" s="3"/>
      <c r="B141" s="23"/>
      <c r="C141" s="23"/>
      <c r="D141" s="23"/>
      <c r="E141" s="19"/>
      <c r="F141" s="19"/>
      <c r="G141" s="19"/>
      <c r="H141" s="55"/>
    </row>
    <row r="142" spans="1:8" x14ac:dyDescent="0.25">
      <c r="A142" s="3"/>
      <c r="B142" s="23"/>
      <c r="C142" s="23"/>
      <c r="D142" s="23"/>
      <c r="E142" s="19"/>
      <c r="F142" s="19"/>
      <c r="G142" s="19"/>
      <c r="H142" s="55"/>
    </row>
    <row r="143" spans="1:8" x14ac:dyDescent="0.25">
      <c r="A143" s="3"/>
      <c r="B143" s="23"/>
      <c r="C143" s="23"/>
      <c r="D143" s="23"/>
      <c r="E143" s="19"/>
      <c r="F143" s="19"/>
      <c r="G143" s="19"/>
      <c r="H143" s="55"/>
    </row>
    <row r="144" spans="1:8" x14ac:dyDescent="0.25">
      <c r="A144" s="3"/>
      <c r="B144" s="23"/>
      <c r="C144" s="23"/>
      <c r="D144" s="23"/>
      <c r="E144" s="19"/>
      <c r="F144" s="19"/>
      <c r="G144" s="19"/>
      <c r="H144" s="55"/>
    </row>
    <row r="145" spans="1:8" x14ac:dyDescent="0.25">
      <c r="A145" s="3"/>
      <c r="B145" s="23"/>
      <c r="C145" s="23"/>
      <c r="D145" s="23"/>
      <c r="E145" s="19"/>
      <c r="F145" s="19"/>
      <c r="G145" s="19"/>
      <c r="H145" s="55"/>
    </row>
    <row r="146" spans="1:8" x14ac:dyDescent="0.25">
      <c r="A146" s="3"/>
      <c r="B146" s="23"/>
      <c r="C146" s="23"/>
      <c r="D146" s="23"/>
      <c r="E146" s="19"/>
      <c r="F146" s="19"/>
      <c r="G146" s="19"/>
      <c r="H146" s="55"/>
    </row>
    <row r="147" spans="1:8" x14ac:dyDescent="0.25">
      <c r="A147" s="3"/>
      <c r="B147" s="23"/>
      <c r="C147" s="23"/>
      <c r="D147" s="23"/>
      <c r="E147" s="19"/>
      <c r="F147" s="19"/>
      <c r="G147" s="19"/>
      <c r="H147" s="55"/>
    </row>
    <row r="148" spans="1:8" x14ac:dyDescent="0.25">
      <c r="A148" s="3"/>
      <c r="B148" s="23"/>
      <c r="C148" s="23"/>
      <c r="D148" s="23"/>
      <c r="E148" s="19"/>
      <c r="F148" s="19"/>
      <c r="G148" s="19"/>
      <c r="H148" s="55"/>
    </row>
    <row r="149" spans="1:8" x14ac:dyDescent="0.25">
      <c r="A149" s="3"/>
      <c r="B149" s="23"/>
      <c r="C149" s="23"/>
      <c r="D149" s="23"/>
      <c r="E149" s="19"/>
      <c r="F149" s="19"/>
      <c r="G149" s="19"/>
      <c r="H149" s="55"/>
    </row>
    <row r="150" spans="1:8" x14ac:dyDescent="0.25">
      <c r="A150" s="3"/>
      <c r="B150" s="23"/>
      <c r="C150" s="23"/>
      <c r="D150" s="23"/>
      <c r="E150" s="19"/>
      <c r="F150" s="19"/>
      <c r="G150" s="19"/>
      <c r="H150" s="55"/>
    </row>
    <row r="151" spans="1:8" x14ac:dyDescent="0.25">
      <c r="A151" s="3"/>
      <c r="B151" s="23"/>
      <c r="C151" s="23"/>
      <c r="D151" s="23"/>
      <c r="E151" s="19"/>
      <c r="F151" s="19"/>
      <c r="G151" s="19"/>
      <c r="H151" s="55"/>
    </row>
    <row r="152" spans="1:8" x14ac:dyDescent="0.25">
      <c r="A152" s="3"/>
      <c r="B152" s="23"/>
      <c r="C152" s="23"/>
      <c r="D152" s="23"/>
      <c r="E152" s="19"/>
      <c r="F152" s="19"/>
      <c r="G152" s="19"/>
      <c r="H152" s="55"/>
    </row>
    <row r="153" spans="1:8" x14ac:dyDescent="0.25">
      <c r="A153" s="3"/>
      <c r="B153" s="23"/>
      <c r="C153" s="23"/>
      <c r="D153" s="23"/>
      <c r="E153" s="19"/>
      <c r="F153" s="19"/>
      <c r="G153" s="19"/>
      <c r="H153" s="55"/>
    </row>
    <row r="154" spans="1:8" x14ac:dyDescent="0.25">
      <c r="A154" s="3"/>
      <c r="B154" s="23"/>
      <c r="C154" s="23"/>
      <c r="D154" s="23"/>
      <c r="E154" s="19"/>
      <c r="F154" s="19"/>
      <c r="G154" s="19"/>
      <c r="H154" s="55"/>
    </row>
    <row r="155" spans="1:8" x14ac:dyDescent="0.25">
      <c r="A155" s="3"/>
      <c r="B155" s="23"/>
      <c r="C155" s="23"/>
      <c r="D155" s="23"/>
      <c r="E155" s="19"/>
      <c r="F155" s="19"/>
      <c r="G155" s="19"/>
      <c r="H155" s="55"/>
    </row>
    <row r="156" spans="1:8" x14ac:dyDescent="0.25">
      <c r="A156" s="3"/>
      <c r="B156" s="23"/>
      <c r="C156" s="23"/>
      <c r="D156" s="23"/>
      <c r="E156" s="19"/>
      <c r="F156" s="19"/>
      <c r="G156" s="19"/>
      <c r="H156" s="55"/>
    </row>
    <row r="157" spans="1:8" x14ac:dyDescent="0.25">
      <c r="A157" s="3"/>
      <c r="B157" s="23"/>
      <c r="C157" s="23"/>
      <c r="D157" s="23"/>
      <c r="E157" s="19"/>
      <c r="F157" s="19"/>
      <c r="G157" s="19"/>
      <c r="H157" s="55"/>
    </row>
    <row r="158" spans="1:8" x14ac:dyDescent="0.25">
      <c r="A158" s="3"/>
      <c r="B158" s="23"/>
      <c r="C158" s="23"/>
      <c r="D158" s="23"/>
      <c r="E158" s="19"/>
      <c r="F158" s="19"/>
      <c r="G158" s="19"/>
      <c r="H158" s="55"/>
    </row>
    <row r="159" spans="1:8" x14ac:dyDescent="0.25">
      <c r="A159" s="3"/>
      <c r="B159" s="23"/>
      <c r="C159" s="23"/>
      <c r="D159" s="23"/>
      <c r="E159" s="19"/>
      <c r="F159" s="19"/>
      <c r="G159" s="19"/>
      <c r="H159" s="55"/>
    </row>
    <row r="160" spans="1:8" x14ac:dyDescent="0.25">
      <c r="A160" s="3"/>
      <c r="B160" s="23"/>
      <c r="C160" s="23"/>
      <c r="D160" s="23"/>
      <c r="E160" s="19"/>
      <c r="F160" s="19"/>
      <c r="G160" s="19"/>
      <c r="H160" s="55"/>
    </row>
    <row r="161" spans="1:8" x14ac:dyDescent="0.25">
      <c r="A161" s="3"/>
      <c r="B161" s="23"/>
      <c r="C161" s="23"/>
      <c r="D161" s="23"/>
      <c r="E161" s="19"/>
      <c r="F161" s="19"/>
      <c r="G161" s="19"/>
      <c r="H161" s="55"/>
    </row>
    <row r="162" spans="1:8" x14ac:dyDescent="0.25">
      <c r="A162" s="3"/>
      <c r="B162" s="23"/>
      <c r="C162" s="23"/>
      <c r="D162" s="23"/>
      <c r="E162" s="19"/>
      <c r="F162" s="19"/>
      <c r="G162" s="19"/>
      <c r="H162" s="55"/>
    </row>
    <row r="163" spans="1:8" x14ac:dyDescent="0.25">
      <c r="A163" s="3"/>
      <c r="B163" s="23"/>
      <c r="C163" s="23"/>
      <c r="D163" s="23"/>
      <c r="E163" s="19"/>
      <c r="F163" s="19"/>
      <c r="G163" s="19"/>
      <c r="H163" s="55"/>
    </row>
    <row r="164" spans="1:8" x14ac:dyDescent="0.25">
      <c r="A164" s="3"/>
      <c r="B164" s="23"/>
      <c r="C164" s="23"/>
      <c r="D164" s="23"/>
      <c r="E164" s="19"/>
      <c r="F164" s="19"/>
      <c r="G164" s="19"/>
      <c r="H164" s="55"/>
    </row>
    <row r="165" spans="1:8" x14ac:dyDescent="0.25">
      <c r="A165" s="3"/>
      <c r="B165" s="23"/>
      <c r="C165" s="23"/>
      <c r="D165" s="23"/>
      <c r="E165" s="19"/>
      <c r="F165" s="19"/>
      <c r="G165" s="19"/>
      <c r="H165" s="55"/>
    </row>
    <row r="166" spans="1:8" x14ac:dyDescent="0.25">
      <c r="A166" s="3"/>
      <c r="B166" s="23"/>
      <c r="C166" s="23"/>
      <c r="D166" s="23"/>
      <c r="E166" s="19"/>
      <c r="F166" s="19"/>
      <c r="G166" s="19"/>
      <c r="H166" s="55"/>
    </row>
    <row r="167" spans="1:8" x14ac:dyDescent="0.25">
      <c r="A167" s="3"/>
      <c r="B167" s="23"/>
      <c r="C167" s="23"/>
      <c r="D167" s="23"/>
      <c r="E167" s="19"/>
      <c r="F167" s="19"/>
      <c r="G167" s="19"/>
      <c r="H167" s="55"/>
    </row>
    <row r="168" spans="1:8" x14ac:dyDescent="0.25">
      <c r="A168" s="3"/>
      <c r="B168" s="23"/>
      <c r="C168" s="23"/>
      <c r="D168" s="23"/>
      <c r="E168" s="19"/>
      <c r="F168" s="19"/>
      <c r="G168" s="19"/>
      <c r="H168" s="55"/>
    </row>
    <row r="169" spans="1:8" x14ac:dyDescent="0.25">
      <c r="A169" s="3"/>
      <c r="B169" s="23"/>
      <c r="C169" s="23"/>
      <c r="D169" s="23"/>
      <c r="E169" s="19"/>
      <c r="F169" s="19"/>
      <c r="G169" s="19"/>
      <c r="H169" s="55"/>
    </row>
    <row r="170" spans="1:8" x14ac:dyDescent="0.25">
      <c r="A170" s="3"/>
      <c r="B170" s="23"/>
      <c r="C170" s="23"/>
      <c r="D170" s="23"/>
      <c r="E170" s="19"/>
      <c r="F170" s="19"/>
      <c r="G170" s="19"/>
      <c r="H170" s="55"/>
    </row>
    <row r="171" spans="1:8" x14ac:dyDescent="0.25">
      <c r="A171" s="3"/>
      <c r="B171" s="23"/>
      <c r="C171" s="23"/>
      <c r="D171" s="23"/>
      <c r="E171" s="19"/>
      <c r="F171" s="19"/>
      <c r="G171" s="19"/>
      <c r="H171" s="55"/>
    </row>
    <row r="172" spans="1:8" x14ac:dyDescent="0.25">
      <c r="A172" s="3"/>
      <c r="B172" s="23"/>
      <c r="C172" s="23"/>
      <c r="D172" s="23"/>
      <c r="E172" s="19"/>
      <c r="F172" s="19"/>
      <c r="G172" s="19"/>
      <c r="H172" s="55"/>
    </row>
    <row r="173" spans="1:8" x14ac:dyDescent="0.25">
      <c r="A173" s="3"/>
      <c r="B173" s="23"/>
      <c r="C173" s="23"/>
      <c r="D173" s="23"/>
      <c r="E173" s="19"/>
      <c r="F173" s="19"/>
      <c r="G173" s="19"/>
      <c r="H173" s="55"/>
    </row>
    <row r="174" spans="1:8" x14ac:dyDescent="0.25">
      <c r="A174" s="3"/>
      <c r="B174" s="23"/>
      <c r="C174" s="23"/>
      <c r="D174" s="23"/>
      <c r="E174" s="19"/>
      <c r="F174" s="19"/>
      <c r="G174" s="19"/>
      <c r="H174" s="55"/>
    </row>
    <row r="175" spans="1:8" x14ac:dyDescent="0.25">
      <c r="A175" s="3"/>
      <c r="B175" s="23"/>
      <c r="C175" s="23"/>
      <c r="D175" s="23"/>
      <c r="E175" s="19"/>
      <c r="F175" s="19"/>
      <c r="G175" s="19"/>
      <c r="H175" s="55"/>
    </row>
    <row r="176" spans="1:8" x14ac:dyDescent="0.25">
      <c r="A176" s="3"/>
      <c r="B176" s="23"/>
      <c r="C176" s="23"/>
      <c r="D176" s="23"/>
      <c r="E176" s="19"/>
      <c r="F176" s="19"/>
      <c r="G176" s="19"/>
      <c r="H176" s="55"/>
    </row>
    <row r="177" spans="1:8" x14ac:dyDescent="0.25">
      <c r="A177" s="3"/>
      <c r="B177" s="23"/>
      <c r="C177" s="23"/>
      <c r="D177" s="23"/>
      <c r="E177" s="19"/>
      <c r="F177" s="19"/>
      <c r="G177" s="19"/>
      <c r="H177" s="55"/>
    </row>
    <row r="178" spans="1:8" x14ac:dyDescent="0.25">
      <c r="A178" s="3"/>
      <c r="B178" s="23"/>
      <c r="C178" s="23"/>
      <c r="D178" s="23"/>
      <c r="E178" s="19"/>
      <c r="F178" s="19"/>
      <c r="G178" s="19"/>
      <c r="H178" s="55"/>
    </row>
    <row r="179" spans="1:8" x14ac:dyDescent="0.25">
      <c r="A179" s="3"/>
      <c r="B179" s="23"/>
      <c r="C179" s="23"/>
      <c r="D179" s="23"/>
      <c r="E179" s="19"/>
      <c r="F179" s="19"/>
      <c r="G179" s="19"/>
      <c r="H179" s="55"/>
    </row>
    <row r="180" spans="1:8" x14ac:dyDescent="0.25">
      <c r="A180" s="3"/>
      <c r="B180" s="23"/>
      <c r="C180" s="23"/>
      <c r="D180" s="23"/>
      <c r="E180" s="19"/>
      <c r="F180" s="19"/>
      <c r="G180" s="19"/>
      <c r="H180" s="55"/>
    </row>
    <row r="181" spans="1:8" x14ac:dyDescent="0.25">
      <c r="A181" s="3"/>
      <c r="B181" s="23"/>
      <c r="C181" s="23"/>
      <c r="D181" s="23"/>
      <c r="E181" s="19"/>
      <c r="F181" s="19"/>
      <c r="G181" s="19"/>
      <c r="H181" s="55"/>
    </row>
    <row r="182" spans="1:8" x14ac:dyDescent="0.25">
      <c r="A182" s="3"/>
      <c r="B182" s="23"/>
      <c r="C182" s="23"/>
      <c r="D182" s="23"/>
      <c r="E182" s="19"/>
      <c r="F182" s="19"/>
      <c r="G182" s="19"/>
      <c r="H182" s="55"/>
    </row>
    <row r="183" spans="1:8" x14ac:dyDescent="0.25">
      <c r="A183" s="3"/>
      <c r="B183" s="23"/>
      <c r="C183" s="23"/>
      <c r="D183" s="23"/>
      <c r="E183" s="19"/>
      <c r="F183" s="19"/>
      <c r="G183" s="19"/>
      <c r="H183" s="55"/>
    </row>
    <row r="184" spans="1:8" x14ac:dyDescent="0.25">
      <c r="A184" s="3"/>
      <c r="B184" s="23"/>
      <c r="C184" s="23"/>
      <c r="D184" s="23"/>
      <c r="E184" s="19"/>
      <c r="F184" s="19"/>
      <c r="G184" s="19"/>
      <c r="H184" s="55"/>
    </row>
    <row r="185" spans="1:8" x14ac:dyDescent="0.25">
      <c r="A185" s="3"/>
      <c r="B185" s="23"/>
      <c r="C185" s="23"/>
      <c r="D185" s="23"/>
      <c r="E185" s="19"/>
      <c r="F185" s="19"/>
      <c r="G185" s="19"/>
      <c r="H185" s="55"/>
    </row>
    <row r="186" spans="1:8" x14ac:dyDescent="0.25">
      <c r="A186" s="3"/>
      <c r="B186" s="23"/>
      <c r="C186" s="23"/>
      <c r="D186" s="23"/>
      <c r="E186" s="19"/>
      <c r="F186" s="19"/>
      <c r="G186" s="19"/>
      <c r="H186" s="55"/>
    </row>
    <row r="187" spans="1:8" x14ac:dyDescent="0.25">
      <c r="A187" s="3"/>
      <c r="B187" s="23"/>
      <c r="C187" s="23"/>
      <c r="D187" s="23"/>
      <c r="E187" s="19"/>
      <c r="F187" s="19"/>
      <c r="G187" s="19"/>
      <c r="H187" s="55"/>
    </row>
    <row r="188" spans="1:8" x14ac:dyDescent="0.25">
      <c r="A188" s="3"/>
      <c r="B188" s="23"/>
      <c r="C188" s="23"/>
      <c r="D188" s="23"/>
      <c r="E188" s="19"/>
      <c r="F188" s="19"/>
      <c r="G188" s="19"/>
      <c r="H188" s="55"/>
    </row>
    <row r="189" spans="1:8" x14ac:dyDescent="0.25">
      <c r="A189" s="3"/>
      <c r="B189" s="23"/>
      <c r="C189" s="23"/>
      <c r="D189" s="23"/>
      <c r="E189" s="19"/>
      <c r="F189" s="19"/>
      <c r="G189" s="19"/>
      <c r="H189" s="55"/>
    </row>
    <row r="190" spans="1:8" x14ac:dyDescent="0.25">
      <c r="A190" s="3"/>
      <c r="B190" s="23"/>
      <c r="C190" s="23"/>
      <c r="D190" s="23"/>
      <c r="E190" s="19"/>
      <c r="F190" s="19"/>
      <c r="G190" s="19"/>
      <c r="H190" s="55"/>
    </row>
    <row r="191" spans="1:8" x14ac:dyDescent="0.25">
      <c r="A191" s="3"/>
      <c r="B191" s="23"/>
      <c r="C191" s="23"/>
      <c r="D191" s="23"/>
      <c r="E191" s="19"/>
      <c r="F191" s="19"/>
      <c r="G191" s="19"/>
      <c r="H191" s="55"/>
    </row>
    <row r="192" spans="1:8" x14ac:dyDescent="0.25">
      <c r="A192" s="3"/>
      <c r="B192" s="23"/>
      <c r="C192" s="23"/>
      <c r="D192" s="23"/>
      <c r="E192" s="19"/>
      <c r="F192" s="19"/>
      <c r="G192" s="19"/>
      <c r="H192" s="55"/>
    </row>
    <row r="193" spans="1:8" x14ac:dyDescent="0.25">
      <c r="A193" s="3"/>
      <c r="B193" s="23"/>
      <c r="C193" s="23"/>
      <c r="D193" s="23"/>
      <c r="E193" s="19"/>
      <c r="F193" s="19"/>
      <c r="G193" s="19"/>
      <c r="H193" s="55"/>
    </row>
    <row r="194" spans="1:8" x14ac:dyDescent="0.25">
      <c r="A194" s="3"/>
      <c r="B194" s="23"/>
      <c r="C194" s="23"/>
      <c r="D194" s="23"/>
      <c r="E194" s="19"/>
      <c r="F194" s="19"/>
      <c r="G194" s="19"/>
      <c r="H194" s="55"/>
    </row>
    <row r="195" spans="1:8" x14ac:dyDescent="0.25">
      <c r="A195" s="3"/>
      <c r="B195" s="23"/>
      <c r="C195" s="23"/>
      <c r="D195" s="23"/>
      <c r="E195" s="19"/>
      <c r="F195" s="19"/>
      <c r="G195" s="19"/>
      <c r="H195" s="55"/>
    </row>
    <row r="196" spans="1:8" x14ac:dyDescent="0.25">
      <c r="A196" s="3"/>
      <c r="B196" s="23"/>
      <c r="C196" s="23"/>
      <c r="D196" s="23"/>
      <c r="E196" s="19"/>
      <c r="F196" s="19"/>
      <c r="G196" s="19"/>
      <c r="H196" s="55"/>
    </row>
    <row r="197" spans="1:8" x14ac:dyDescent="0.25">
      <c r="A197" s="3"/>
      <c r="B197" s="23"/>
      <c r="C197" s="23"/>
      <c r="D197" s="23"/>
      <c r="E197" s="19"/>
      <c r="F197" s="19"/>
      <c r="G197" s="19"/>
      <c r="H197" s="55"/>
    </row>
    <row r="198" spans="1:8" x14ac:dyDescent="0.25">
      <c r="A198" s="3"/>
      <c r="B198" s="23"/>
      <c r="C198" s="23"/>
      <c r="D198" s="23"/>
      <c r="E198" s="19"/>
      <c r="F198" s="19"/>
      <c r="G198" s="19"/>
      <c r="H198" s="55"/>
    </row>
    <row r="199" spans="1:8" x14ac:dyDescent="0.25">
      <c r="A199" s="3"/>
      <c r="B199" s="23"/>
      <c r="C199" s="23"/>
      <c r="D199" s="23"/>
      <c r="E199" s="19"/>
      <c r="F199" s="19"/>
      <c r="G199" s="19"/>
      <c r="H199" s="55"/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28"/>
  <sheetViews>
    <sheetView workbookViewId="0">
      <selection activeCell="G15" sqref="G15"/>
    </sheetView>
  </sheetViews>
  <sheetFormatPr baseColWidth="10" defaultRowHeight="15" x14ac:dyDescent="0.25"/>
  <cols>
    <col min="1" max="1" width="34" customWidth="1"/>
    <col min="2" max="2" width="26.28515625" customWidth="1"/>
    <col min="3" max="3" width="18.28515625" customWidth="1"/>
    <col min="4" max="4" width="11.42578125" style="1"/>
  </cols>
  <sheetData>
    <row r="2" spans="1:4" ht="15.75" thickBot="1" x14ac:dyDescent="0.3"/>
    <row r="3" spans="1:4" ht="29.25" thickBot="1" x14ac:dyDescent="0.3">
      <c r="A3" s="42" t="s">
        <v>63</v>
      </c>
      <c r="B3" s="42" t="s">
        <v>100</v>
      </c>
      <c r="C3" s="42" t="s">
        <v>101</v>
      </c>
      <c r="D3" s="43">
        <v>0</v>
      </c>
    </row>
    <row r="4" spans="1:4" ht="15.75" thickBot="1" x14ac:dyDescent="0.3">
      <c r="A4" s="44" t="s">
        <v>153</v>
      </c>
      <c r="B4" s="44" t="s">
        <v>102</v>
      </c>
      <c r="C4" s="44" t="s">
        <v>103</v>
      </c>
      <c r="D4" s="45">
        <v>0</v>
      </c>
    </row>
    <row r="5" spans="1:4" ht="15.75" thickBot="1" x14ac:dyDescent="0.3">
      <c r="A5" s="44" t="s">
        <v>177</v>
      </c>
      <c r="B5" s="44" t="s">
        <v>104</v>
      </c>
      <c r="C5" s="44" t="s">
        <v>105</v>
      </c>
      <c r="D5" s="45">
        <v>1</v>
      </c>
    </row>
    <row r="6" spans="1:4" ht="15.75" thickBot="1" x14ac:dyDescent="0.3">
      <c r="A6" s="44" t="s">
        <v>176</v>
      </c>
      <c r="B6" s="44" t="s">
        <v>106</v>
      </c>
      <c r="C6" s="44" t="s">
        <v>107</v>
      </c>
      <c r="D6" s="45">
        <v>2</v>
      </c>
    </row>
    <row r="7" spans="1:4" ht="15.75" thickBot="1" x14ac:dyDescent="0.3">
      <c r="A7" s="44" t="s">
        <v>154</v>
      </c>
      <c r="B7" s="44" t="s">
        <v>108</v>
      </c>
      <c r="C7" s="44" t="s">
        <v>109</v>
      </c>
      <c r="D7" s="45">
        <v>3</v>
      </c>
    </row>
    <row r="8" spans="1:4" ht="15.75" thickBot="1" x14ac:dyDescent="0.3">
      <c r="A8" s="44" t="s">
        <v>155</v>
      </c>
      <c r="B8" s="44" t="s">
        <v>110</v>
      </c>
      <c r="C8" s="44" t="s">
        <v>111</v>
      </c>
      <c r="D8" s="45">
        <v>4</v>
      </c>
    </row>
    <row r="9" spans="1:4" ht="15.75" thickBot="1" x14ac:dyDescent="0.3">
      <c r="A9" s="44" t="s">
        <v>156</v>
      </c>
      <c r="B9" s="44" t="s">
        <v>112</v>
      </c>
      <c r="C9" s="44" t="s">
        <v>113</v>
      </c>
      <c r="D9" s="45">
        <v>5</v>
      </c>
    </row>
    <row r="10" spans="1:4" ht="15.75" thickBot="1" x14ac:dyDescent="0.3">
      <c r="A10" s="44" t="s">
        <v>157</v>
      </c>
      <c r="B10" s="44" t="s">
        <v>114</v>
      </c>
      <c r="C10" s="44" t="s">
        <v>115</v>
      </c>
      <c r="D10" s="45">
        <v>6</v>
      </c>
    </row>
    <row r="11" spans="1:4" ht="15.75" thickBot="1" x14ac:dyDescent="0.3">
      <c r="A11" s="44" t="s">
        <v>158</v>
      </c>
      <c r="B11" s="44" t="s">
        <v>116</v>
      </c>
      <c r="C11" s="44" t="s">
        <v>117</v>
      </c>
      <c r="D11" s="45">
        <v>7</v>
      </c>
    </row>
    <row r="12" spans="1:4" ht="15.75" thickBot="1" x14ac:dyDescent="0.3">
      <c r="A12" s="44" t="s">
        <v>159</v>
      </c>
      <c r="B12" s="44" t="s">
        <v>118</v>
      </c>
      <c r="C12" s="44" t="s">
        <v>119</v>
      </c>
      <c r="D12" s="45">
        <v>8</v>
      </c>
    </row>
    <row r="13" spans="1:4" ht="15.75" thickBot="1" x14ac:dyDescent="0.3">
      <c r="A13" s="44" t="s">
        <v>160</v>
      </c>
      <c r="B13" s="44" t="s">
        <v>120</v>
      </c>
      <c r="C13" s="44" t="s">
        <v>121</v>
      </c>
      <c r="D13" s="45">
        <v>9</v>
      </c>
    </row>
    <row r="14" spans="1:4" ht="15.75" thickBot="1" x14ac:dyDescent="0.3">
      <c r="A14" s="44" t="s">
        <v>161</v>
      </c>
      <c r="B14" s="44" t="s">
        <v>122</v>
      </c>
      <c r="C14" s="44" t="s">
        <v>123</v>
      </c>
      <c r="D14" s="45">
        <v>10</v>
      </c>
    </row>
    <row r="15" spans="1:4" ht="15.75" thickBot="1" x14ac:dyDescent="0.3">
      <c r="A15" s="44" t="s">
        <v>162</v>
      </c>
      <c r="B15" s="44" t="s">
        <v>124</v>
      </c>
      <c r="C15" s="44" t="s">
        <v>125</v>
      </c>
      <c r="D15" s="45">
        <v>11</v>
      </c>
    </row>
    <row r="16" spans="1:4" ht="15.75" thickBot="1" x14ac:dyDescent="0.3">
      <c r="A16" s="44" t="s">
        <v>163</v>
      </c>
      <c r="B16" s="44" t="s">
        <v>126</v>
      </c>
      <c r="C16" s="44" t="s">
        <v>127</v>
      </c>
      <c r="D16" s="45">
        <v>12</v>
      </c>
    </row>
    <row r="17" spans="1:4" ht="15.75" thickBot="1" x14ac:dyDescent="0.3">
      <c r="A17" s="46" t="s">
        <v>164</v>
      </c>
      <c r="B17" s="46" t="s">
        <v>128</v>
      </c>
      <c r="C17" s="46" t="s">
        <v>129</v>
      </c>
      <c r="D17" s="47">
        <v>-12</v>
      </c>
    </row>
    <row r="18" spans="1:4" ht="15.75" thickBot="1" x14ac:dyDescent="0.3">
      <c r="A18" s="46" t="s">
        <v>165</v>
      </c>
      <c r="B18" s="46" t="s">
        <v>130</v>
      </c>
      <c r="C18" s="46" t="s">
        <v>131</v>
      </c>
      <c r="D18" s="47">
        <v>-11</v>
      </c>
    </row>
    <row r="19" spans="1:4" ht="15.75" thickBot="1" x14ac:dyDescent="0.3">
      <c r="A19" s="46" t="s">
        <v>166</v>
      </c>
      <c r="B19" s="46" t="s">
        <v>132</v>
      </c>
      <c r="C19" s="46" t="s">
        <v>133</v>
      </c>
      <c r="D19" s="47">
        <v>-10</v>
      </c>
    </row>
    <row r="20" spans="1:4" ht="15.75" thickBot="1" x14ac:dyDescent="0.3">
      <c r="A20" s="46" t="s">
        <v>167</v>
      </c>
      <c r="B20" s="46" t="s">
        <v>134</v>
      </c>
      <c r="C20" s="46" t="s">
        <v>135</v>
      </c>
      <c r="D20" s="47">
        <v>-9</v>
      </c>
    </row>
    <row r="21" spans="1:4" ht="15.75" thickBot="1" x14ac:dyDescent="0.3">
      <c r="A21" s="46" t="s">
        <v>168</v>
      </c>
      <c r="B21" s="46" t="s">
        <v>136</v>
      </c>
      <c r="C21" s="46" t="s">
        <v>137</v>
      </c>
      <c r="D21" s="47">
        <v>-8</v>
      </c>
    </row>
    <row r="22" spans="1:4" ht="15.75" thickBot="1" x14ac:dyDescent="0.3">
      <c r="A22" s="46" t="s">
        <v>169</v>
      </c>
      <c r="B22" s="46" t="s">
        <v>138</v>
      </c>
      <c r="C22" s="46" t="s">
        <v>139</v>
      </c>
      <c r="D22" s="47">
        <v>-7</v>
      </c>
    </row>
    <row r="23" spans="1:4" ht="15.75" thickBot="1" x14ac:dyDescent="0.3">
      <c r="A23" s="46" t="s">
        <v>170</v>
      </c>
      <c r="B23" s="46" t="s">
        <v>140</v>
      </c>
      <c r="C23" s="46" t="s">
        <v>141</v>
      </c>
      <c r="D23" s="47">
        <v>-6</v>
      </c>
    </row>
    <row r="24" spans="1:4" ht="15.75" thickBot="1" x14ac:dyDescent="0.3">
      <c r="A24" s="46" t="s">
        <v>171</v>
      </c>
      <c r="B24" s="46" t="s">
        <v>142</v>
      </c>
      <c r="C24" s="46" t="s">
        <v>143</v>
      </c>
      <c r="D24" s="47">
        <v>-5</v>
      </c>
    </row>
    <row r="25" spans="1:4" ht="15.75" thickBot="1" x14ac:dyDescent="0.3">
      <c r="A25" s="46" t="s">
        <v>172</v>
      </c>
      <c r="B25" s="46" t="s">
        <v>144</v>
      </c>
      <c r="C25" s="46" t="s">
        <v>145</v>
      </c>
      <c r="D25" s="47">
        <v>-4</v>
      </c>
    </row>
    <row r="26" spans="1:4" ht="15.75" thickBot="1" x14ac:dyDescent="0.3">
      <c r="A26" s="46" t="s">
        <v>175</v>
      </c>
      <c r="B26" s="46" t="s">
        <v>146</v>
      </c>
      <c r="C26" s="46" t="s">
        <v>147</v>
      </c>
      <c r="D26" s="47">
        <v>-3</v>
      </c>
    </row>
    <row r="27" spans="1:4" ht="15.75" thickBot="1" x14ac:dyDescent="0.3">
      <c r="A27" s="46" t="s">
        <v>173</v>
      </c>
      <c r="B27" s="46" t="s">
        <v>148</v>
      </c>
      <c r="C27" s="46" t="s">
        <v>149</v>
      </c>
      <c r="D27" s="47">
        <v>-2</v>
      </c>
    </row>
    <row r="28" spans="1:4" ht="15.75" thickBot="1" x14ac:dyDescent="0.3">
      <c r="A28" s="46" t="s">
        <v>174</v>
      </c>
      <c r="B28" s="46" t="s">
        <v>150</v>
      </c>
      <c r="C28" s="46" t="s">
        <v>151</v>
      </c>
      <c r="D28" s="47">
        <v>-1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D10"/>
  <sheetViews>
    <sheetView workbookViewId="0">
      <selection activeCell="B22" sqref="B22"/>
    </sheetView>
  </sheetViews>
  <sheetFormatPr baseColWidth="10" defaultRowHeight="15" x14ac:dyDescent="0.25"/>
  <sheetData>
    <row r="3" spans="3:4" x14ac:dyDescent="0.25">
      <c r="C3" t="s">
        <v>0</v>
      </c>
      <c r="D3">
        <v>100</v>
      </c>
    </row>
    <row r="4" spans="3:4" x14ac:dyDescent="0.25">
      <c r="C4" t="s">
        <v>1</v>
      </c>
      <c r="D4">
        <v>80</v>
      </c>
    </row>
    <row r="5" spans="3:4" x14ac:dyDescent="0.25">
      <c r="C5" t="s">
        <v>2</v>
      </c>
      <c r="D5">
        <v>70</v>
      </c>
    </row>
    <row r="6" spans="3:4" x14ac:dyDescent="0.25">
      <c r="C6" t="s">
        <v>3</v>
      </c>
      <c r="D6">
        <v>65</v>
      </c>
    </row>
    <row r="7" spans="3:4" x14ac:dyDescent="0.25">
      <c r="C7" t="s">
        <v>4</v>
      </c>
      <c r="D7">
        <v>60</v>
      </c>
    </row>
    <row r="8" spans="3:4" x14ac:dyDescent="0.25">
      <c r="C8" t="s">
        <v>5</v>
      </c>
      <c r="D8">
        <v>30</v>
      </c>
    </row>
    <row r="9" spans="3:4" x14ac:dyDescent="0.25">
      <c r="C9" t="s">
        <v>6</v>
      </c>
      <c r="D9">
        <v>15</v>
      </c>
    </row>
    <row r="10" spans="3:4" x14ac:dyDescent="0.25">
      <c r="C10" t="s">
        <v>7</v>
      </c>
      <c r="D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Livre</vt:lpstr>
      <vt:lpstr>Base</vt:lpstr>
      <vt:lpstr>Remb</vt:lpstr>
      <vt:lpstr>Taux_R</vt:lpstr>
      <vt:lpstr>Fuseaux</vt:lpstr>
      <vt:lpstr>Feuil1</vt:lpstr>
      <vt:lpstr>Livre!Criteres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Admin-Br</dc:creator>
  <cp:lastModifiedBy>Admin-Br</cp:lastModifiedBy>
  <dcterms:created xsi:type="dcterms:W3CDTF">2018-08-15T16:05:14Z</dcterms:created>
  <dcterms:modified xsi:type="dcterms:W3CDTF">2018-09-18T18:56:32Z</dcterms:modified>
</cp:coreProperties>
</file>