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filterPrivacy="1" defaultThemeVersion="166925"/>
  <bookViews>
    <workbookView xWindow="0" yWindow="0" windowWidth="24000" windowHeight="9705"/>
  </bookViews>
  <sheets>
    <sheet name="Colonnées Mariées Caisse MALART" sheetId="1" r:id="rId1"/>
  </sheets>
  <definedNames>
    <definedName name="_xlnm.Print_Area" localSheetId="0">'Colonnées Mariées Caisse MALART'!$A$1:$P$69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66" i="1" l="1"/>
  <c r="O66" i="1"/>
  <c r="P65" i="1"/>
  <c r="O65" i="1"/>
  <c r="P64" i="1"/>
  <c r="O64" i="1"/>
  <c r="P63" i="1"/>
  <c r="O63" i="1"/>
  <c r="P62" i="1"/>
  <c r="O62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P54" i="1"/>
  <c r="O54" i="1"/>
  <c r="P53" i="1"/>
  <c r="O53" i="1"/>
  <c r="P52" i="1"/>
  <c r="O52" i="1"/>
  <c r="P51" i="1"/>
  <c r="O51" i="1"/>
  <c r="P50" i="1"/>
  <c r="O50" i="1"/>
  <c r="P49" i="1"/>
  <c r="O49" i="1"/>
  <c r="P48" i="1"/>
  <c r="O48" i="1"/>
  <c r="P47" i="1"/>
  <c r="O47" i="1"/>
  <c r="P46" i="1"/>
  <c r="O46" i="1"/>
  <c r="P45" i="1"/>
  <c r="O45" i="1"/>
  <c r="P44" i="1"/>
  <c r="O44" i="1"/>
  <c r="P43" i="1"/>
  <c r="O43" i="1"/>
  <c r="P42" i="1"/>
  <c r="O42" i="1"/>
  <c r="P41" i="1"/>
  <c r="O41" i="1"/>
  <c r="A33" i="1"/>
  <c r="P32" i="1"/>
  <c r="N32" i="1"/>
  <c r="M32" i="1"/>
  <c r="O32" i="1" s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2" i="1"/>
  <c r="O11" i="1"/>
  <c r="O10" i="1"/>
  <c r="O9" i="1"/>
  <c r="O7" i="1"/>
  <c r="P5" i="1"/>
  <c r="O6" i="1" s="1"/>
  <c r="O5" i="1"/>
  <c r="P6" i="1" s="1"/>
  <c r="O35" i="1" l="1"/>
  <c r="I2" i="1"/>
  <c r="K2" i="1"/>
  <c r="P35" i="1"/>
  <c r="P7" i="1"/>
  <c r="O8" i="1" s="1"/>
  <c r="P8" i="1"/>
  <c r="A35" i="1"/>
  <c r="N40" i="1" l="1"/>
  <c r="P9" i="1"/>
  <c r="P10" i="1" s="1"/>
  <c r="P11" i="1" s="1"/>
  <c r="P12" i="1" s="1"/>
  <c r="O36" i="1"/>
  <c r="M40" i="1" s="1"/>
  <c r="O40" i="1" l="1"/>
  <c r="M67" i="1"/>
  <c r="P13" i="1"/>
  <c r="O13" i="1"/>
  <c r="P40" i="1"/>
  <c r="N67" i="1"/>
  <c r="P67" i="1" s="1"/>
  <c r="O14" i="1" l="1"/>
  <c r="P14" i="1"/>
  <c r="A68" i="1"/>
  <c r="O67" i="1"/>
  <c r="K37" i="1" l="1"/>
  <c r="P68" i="1"/>
  <c r="I37" i="1"/>
  <c r="O68" i="1"/>
  <c r="O69" i="1" s="1"/>
  <c r="O15" i="1"/>
  <c r="P15" i="1"/>
  <c r="P16" i="1" l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</calcChain>
</file>

<file path=xl/sharedStrings.xml><?xml version="1.0" encoding="utf-8"?>
<sst xmlns="http://schemas.openxmlformats.org/spreadsheetml/2006/main" count="57" uniqueCount="35">
  <si>
    <t>Entreprise MALART</t>
  </si>
  <si>
    <t>..\La comptabilisation des opérations de caisse.docx</t>
  </si>
  <si>
    <t>N° Cpte</t>
  </si>
  <si>
    <t>Désignation :</t>
  </si>
  <si>
    <t>Caisse</t>
  </si>
  <si>
    <t>Sommes</t>
  </si>
  <si>
    <t>Soldes</t>
  </si>
  <si>
    <t>Date</t>
  </si>
  <si>
    <t>Code Journal</t>
  </si>
  <si>
    <t>Code Paiement</t>
  </si>
  <si>
    <t>N° pièce</t>
  </si>
  <si>
    <t>Libellé</t>
  </si>
  <si>
    <t>N° cpte contrepartie</t>
  </si>
  <si>
    <t>Débit</t>
  </si>
  <si>
    <t>Crédit</t>
  </si>
  <si>
    <t>Débiteur</t>
  </si>
  <si>
    <t>Créditeur</t>
  </si>
  <si>
    <r>
      <t xml:space="preserve">A nouveau </t>
    </r>
    <r>
      <rPr>
        <sz val="10"/>
        <color theme="1"/>
        <rFont val="Arial"/>
        <family val="2"/>
      </rPr>
      <t>(Le disponible en caisse (solde au 31/3) est de 2 845,78)</t>
    </r>
  </si>
  <si>
    <r>
      <rPr>
        <b/>
        <sz val="9"/>
        <color rgb="FFC00000"/>
        <rFont val="Arial"/>
        <family val="2"/>
      </rPr>
      <t>ARRETE</t>
    </r>
    <r>
      <rPr>
        <sz val="9"/>
        <color theme="1"/>
        <rFont val="Arial"/>
        <family val="2"/>
      </rPr>
      <t xml:space="preserve"> D'UN COMPTE 
Le solde du compte est la différence entre le total du débit et le total du crédit :
- si débit &gt; crédit, le solde est débiteur
- si débit &lt; crédit, le solde est créditeur
- si débit = crédit, le compte est dit soldé
ARRETER un compte, c'est calculer le solde et le porter dans la colonne du plus petit total, afin d'obtenir deux totaux égaux.
</t>
    </r>
    <r>
      <rPr>
        <b/>
        <sz val="9"/>
        <color rgb="FFC00000"/>
        <rFont val="Arial"/>
        <family val="2"/>
      </rPr>
      <t>ROUVRIR</t>
    </r>
    <r>
      <rPr>
        <sz val="9"/>
        <color theme="1"/>
        <rFont val="Arial"/>
        <family val="2"/>
      </rPr>
      <t xml:space="preserve"> un compte, c'est porter le solde calculé en fin de période précédente dans la colonne inverse de celle où il figurait.</t>
    </r>
  </si>
  <si>
    <t>Explication des 2 colonnes de sommes
Pour certains comptes, on peut utiliser des termes généraux tels que :
- Entrées et sorties,
- Recettes et dépenses pour le compte Caisse,
- Créances et règlements pour les comptes Clients,
- Règlements et dettes pour les comptes Fournisseurs.
Les termes comptables (juridiques), applicables à tous les comptes, sont DEBIT et CREDIT.</t>
  </si>
  <si>
    <t xml:space="preserve">Encaissement des ventes au comptant 1 219,36 </t>
  </si>
  <si>
    <t xml:space="preserve">Achat de timbres-poste 25,00 </t>
  </si>
  <si>
    <t xml:space="preserve">Versement du client BOURAND 1 324,50 </t>
  </si>
  <si>
    <t xml:space="preserve">Effectué un versement à la banque 1 500,00 </t>
  </si>
  <si>
    <t xml:space="preserve">Règlement d'un achat comptant de marchandises 437,65 </t>
  </si>
  <si>
    <t xml:space="preserve">Règlement du loyer du mois de mars 1 143,80 </t>
  </si>
  <si>
    <t xml:space="preserve">Payé les frais d'une expédition client DANET 118,90 </t>
  </si>
  <si>
    <t xml:space="preserve">Retrait à la banque 750,00 </t>
  </si>
  <si>
    <t xml:space="preserve">Reçu un règlement du client DANET 1 411,35 </t>
  </si>
  <si>
    <t xml:space="preserve">Ventes de marchandises au comptant 2 286,39 </t>
  </si>
  <si>
    <t xml:space="preserve">Notre règlement au fournisseur SAMY 1 104,57 </t>
  </si>
  <si>
    <t>Règlement des salaires du personnel 2 420,00</t>
  </si>
  <si>
    <t>Solde du Total des opérations :</t>
  </si>
  <si>
    <t>Recettes et dépenses du COMPTE CAISSE</t>
  </si>
  <si>
    <t>A 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</si>
</sst>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#,##0.00\ &quot;€&quot;"/>
    <numFmt numFmtId="165" formatCode="[$-40C]d\-mmm;@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b/>
      <u/>
      <sz val="12"/>
      <color rgb="FFFF0000"/>
      <name val="Arial"/>
      <family val="2"/>
    </font>
    <font>
      <b/>
      <sz val="9"/>
      <color theme="1"/>
      <name val="Arial"/>
      <family val="2"/>
    </font>
    <font>
      <b/>
      <i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gray06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3" fillId="0" borderId="0" xfId="1" applyFont="1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" fontId="5" fillId="0" borderId="1" xfId="0" applyNumberFormat="1" applyFont="1" applyBorder="1"/>
    <xf numFmtId="0" fontId="1" fillId="0" borderId="1" xfId="0" applyFont="1" applyBorder="1"/>
    <xf numFmtId="0" fontId="5" fillId="0" borderId="1" xfId="0" applyFont="1" applyBorder="1" applyAlignment="1">
      <alignment horizontal="center"/>
    </xf>
    <xf numFmtId="43" fontId="1" fillId="0" borderId="1" xfId="0" applyNumberFormat="1" applyFont="1" applyBorder="1"/>
    <xf numFmtId="43" fontId="1" fillId="3" borderId="1" xfId="0" applyNumberFormat="1" applyFont="1" applyFill="1" applyBorder="1"/>
    <xf numFmtId="0" fontId="1" fillId="0" borderId="0" xfId="0" applyFont="1"/>
    <xf numFmtId="165" fontId="5" fillId="0" borderId="1" xfId="0" applyNumberFormat="1" applyFont="1" applyBorder="1"/>
    <xf numFmtId="0" fontId="0" fillId="0" borderId="1" xfId="0" applyBorder="1"/>
    <xf numFmtId="43" fontId="0" fillId="0" borderId="1" xfId="0" applyNumberFormat="1" applyBorder="1"/>
    <xf numFmtId="43" fontId="0" fillId="3" borderId="1" xfId="0" applyNumberFormat="1" applyFill="1" applyBorder="1"/>
    <xf numFmtId="0" fontId="1" fillId="3" borderId="1" xfId="0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2" borderId="9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right" vertical="center"/>
    </xf>
    <xf numFmtId="0" fontId="1" fillId="2" borderId="13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4" fillId="2" borderId="2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4" fillId="2" borderId="4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La%20comptabilisation%20des%20op&#233;rations%20de%20caisse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9"/>
  <sheetViews>
    <sheetView tabSelected="1" zoomScaleNormal="100" workbookViewId="0">
      <selection activeCell="E27" sqref="E27:K27"/>
    </sheetView>
  </sheetViews>
  <sheetFormatPr baseColWidth="10" defaultRowHeight="12.75" x14ac:dyDescent="0.2"/>
  <cols>
    <col min="2" max="2" width="7.140625" customWidth="1"/>
    <col min="3" max="3" width="13.140625" customWidth="1"/>
    <col min="11" max="11" width="13.28515625" bestFit="1" customWidth="1"/>
    <col min="12" max="12" width="11.42578125" style="16"/>
    <col min="13" max="13" width="11.85546875" bestFit="1" customWidth="1"/>
    <col min="14" max="14" width="14.42578125" bestFit="1" customWidth="1"/>
    <col min="15" max="15" width="11.85546875" bestFit="1" customWidth="1"/>
    <col min="16" max="16" width="14.42578125" bestFit="1" customWidth="1"/>
  </cols>
  <sheetData>
    <row r="1" spans="1:20" ht="15.75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1" t="s">
        <v>1</v>
      </c>
    </row>
    <row r="2" spans="1:20" x14ac:dyDescent="0.2">
      <c r="A2" s="2" t="s">
        <v>2</v>
      </c>
      <c r="B2" s="3">
        <v>53</v>
      </c>
      <c r="C2" s="2" t="s">
        <v>3</v>
      </c>
      <c r="D2" s="33" t="s">
        <v>4</v>
      </c>
      <c r="E2" s="34"/>
      <c r="F2" s="34"/>
      <c r="G2" s="34"/>
      <c r="H2" s="35"/>
      <c r="I2" s="36" t="str">
        <f>IF(O32&gt;P32,"Compte Débiteur de :","Compte Créditeur de :")</f>
        <v>Compte Débiteur de :</v>
      </c>
      <c r="J2" s="37"/>
      <c r="K2" s="4">
        <f>IF(O32&gt;P32,O32,P32)</f>
        <v>3087.4599999999991</v>
      </c>
      <c r="L2" s="2"/>
      <c r="M2" s="30" t="s">
        <v>5</v>
      </c>
      <c r="N2" s="30"/>
      <c r="O2" s="30" t="s">
        <v>6</v>
      </c>
      <c r="P2" s="30"/>
    </row>
    <row r="3" spans="1:20" x14ac:dyDescent="0.2">
      <c r="A3" s="30" t="s">
        <v>7</v>
      </c>
      <c r="B3" s="30" t="s">
        <v>8</v>
      </c>
      <c r="C3" s="30" t="s">
        <v>9</v>
      </c>
      <c r="D3" s="30" t="s">
        <v>10</v>
      </c>
      <c r="E3" s="30" t="s">
        <v>11</v>
      </c>
      <c r="F3" s="30"/>
      <c r="G3" s="30"/>
      <c r="H3" s="30"/>
      <c r="I3" s="30"/>
      <c r="J3" s="30"/>
      <c r="K3" s="30"/>
      <c r="L3" s="30" t="s">
        <v>12</v>
      </c>
      <c r="M3" s="27" t="s">
        <v>13</v>
      </c>
      <c r="N3" s="27" t="s">
        <v>14</v>
      </c>
      <c r="O3" s="27" t="s">
        <v>15</v>
      </c>
      <c r="P3" s="27" t="s">
        <v>16</v>
      </c>
    </row>
    <row r="4" spans="1:20" ht="12.75" customHeight="1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28"/>
      <c r="N4" s="28" t="s">
        <v>14</v>
      </c>
      <c r="O4" s="28" t="s">
        <v>13</v>
      </c>
      <c r="P4" s="28" t="s">
        <v>14</v>
      </c>
    </row>
    <row r="5" spans="1:20" s="10" customFormat="1" x14ac:dyDescent="0.2">
      <c r="A5" s="5">
        <v>42825</v>
      </c>
      <c r="B5" s="6"/>
      <c r="C5" s="6"/>
      <c r="D5" s="6"/>
      <c r="E5" s="29" t="s">
        <v>17</v>
      </c>
      <c r="F5" s="29"/>
      <c r="G5" s="29"/>
      <c r="H5" s="29"/>
      <c r="I5" s="29"/>
      <c r="J5" s="29"/>
      <c r="K5" s="29"/>
      <c r="L5" s="7"/>
      <c r="M5" s="8">
        <v>2845.78</v>
      </c>
      <c r="N5" s="8"/>
      <c r="O5" s="9">
        <f>IF(M5&gt;N5,M5-N5,0)</f>
        <v>2845.78</v>
      </c>
      <c r="P5" s="9">
        <f>IF(N5&gt;M5,N5-M5,0)</f>
        <v>0</v>
      </c>
      <c r="Q5" s="38" t="s">
        <v>18</v>
      </c>
      <c r="R5" s="39"/>
      <c r="S5" s="38" t="s">
        <v>19</v>
      </c>
      <c r="T5" s="39"/>
    </row>
    <row r="6" spans="1:20" x14ac:dyDescent="0.2">
      <c r="A6" s="11">
        <v>42828</v>
      </c>
      <c r="B6" s="12"/>
      <c r="C6" s="12"/>
      <c r="D6" s="12"/>
      <c r="E6" s="17" t="s">
        <v>20</v>
      </c>
      <c r="F6" s="17"/>
      <c r="G6" s="17"/>
      <c r="H6" s="17"/>
      <c r="I6" s="17"/>
      <c r="J6" s="17"/>
      <c r="K6" s="17"/>
      <c r="L6" s="7">
        <v>707</v>
      </c>
      <c r="M6" s="13">
        <v>1219.3599999999999</v>
      </c>
      <c r="N6" s="13"/>
      <c r="O6" s="14">
        <f>IF(M6&gt;N6,O5+M6-N6-P5,0)</f>
        <v>4065.1400000000003</v>
      </c>
      <c r="P6" s="14">
        <f>IF(O5-P5+M6-N6&gt;P5-O5+N6-M6,0,P5+N6-M6)</f>
        <v>0</v>
      </c>
      <c r="Q6" s="38"/>
      <c r="R6" s="39"/>
      <c r="S6" s="38"/>
      <c r="T6" s="39"/>
    </row>
    <row r="7" spans="1:20" x14ac:dyDescent="0.2">
      <c r="A7" s="11">
        <v>42830</v>
      </c>
      <c r="B7" s="12"/>
      <c r="C7" s="12"/>
      <c r="D7" s="12"/>
      <c r="E7" s="17" t="s">
        <v>21</v>
      </c>
      <c r="F7" s="17"/>
      <c r="G7" s="17"/>
      <c r="H7" s="17"/>
      <c r="I7" s="17"/>
      <c r="J7" s="17"/>
      <c r="K7" s="17"/>
      <c r="L7" s="7">
        <v>626</v>
      </c>
      <c r="M7" s="13"/>
      <c r="N7" s="13">
        <v>25</v>
      </c>
      <c r="O7" s="14">
        <f>IF(M7&gt;N7,O6+M7-N7-P6,0)</f>
        <v>0</v>
      </c>
      <c r="P7" s="14">
        <f t="shared" ref="P7:P31" si="0">IF(O6-P6+M7-N7&gt;P6-O6+N7-M7,0,P6+N7-M7)</f>
        <v>0</v>
      </c>
      <c r="Q7" s="38"/>
      <c r="R7" s="39"/>
      <c r="S7" s="38"/>
      <c r="T7" s="39"/>
    </row>
    <row r="8" spans="1:20" x14ac:dyDescent="0.2">
      <c r="A8" s="11">
        <v>42833</v>
      </c>
      <c r="B8" s="12"/>
      <c r="C8" s="12"/>
      <c r="D8" s="12"/>
      <c r="E8" s="17" t="s">
        <v>22</v>
      </c>
      <c r="F8" s="17"/>
      <c r="G8" s="17"/>
      <c r="H8" s="17"/>
      <c r="I8" s="17"/>
      <c r="J8" s="17"/>
      <c r="K8" s="17"/>
      <c r="L8" s="7">
        <v>707</v>
      </c>
      <c r="M8" s="13">
        <v>1324.5</v>
      </c>
      <c r="N8" s="13"/>
      <c r="O8" s="14">
        <f t="shared" ref="O8:O31" si="1">IF(M8&gt;N8,O7+M8-N8-P7,0)</f>
        <v>1324.5</v>
      </c>
      <c r="P8" s="14">
        <f t="shared" si="0"/>
        <v>0</v>
      </c>
      <c r="Q8" s="38"/>
      <c r="R8" s="39"/>
      <c r="S8" s="38"/>
      <c r="T8" s="39"/>
    </row>
    <row r="9" spans="1:20" x14ac:dyDescent="0.2">
      <c r="A9" s="11">
        <v>42834</v>
      </c>
      <c r="B9" s="12"/>
      <c r="C9" s="12"/>
      <c r="D9" s="12"/>
      <c r="E9" s="17" t="s">
        <v>23</v>
      </c>
      <c r="F9" s="17"/>
      <c r="G9" s="17"/>
      <c r="H9" s="17"/>
      <c r="I9" s="17"/>
      <c r="J9" s="17"/>
      <c r="K9" s="17"/>
      <c r="L9" s="7">
        <v>512</v>
      </c>
      <c r="M9" s="13"/>
      <c r="N9" s="13">
        <v>1500</v>
      </c>
      <c r="O9" s="14">
        <f t="shared" si="1"/>
        <v>0</v>
      </c>
      <c r="P9" s="14">
        <f t="shared" si="0"/>
        <v>1500</v>
      </c>
      <c r="Q9" s="38"/>
      <c r="R9" s="39"/>
      <c r="S9" s="38"/>
      <c r="T9" s="39"/>
    </row>
    <row r="10" spans="1:20" x14ac:dyDescent="0.2">
      <c r="A10" s="11">
        <v>42835</v>
      </c>
      <c r="B10" s="12"/>
      <c r="C10" s="12"/>
      <c r="D10" s="12"/>
      <c r="E10" s="17" t="s">
        <v>24</v>
      </c>
      <c r="F10" s="17"/>
      <c r="G10" s="17"/>
      <c r="H10" s="17"/>
      <c r="I10" s="17"/>
      <c r="J10" s="17"/>
      <c r="K10" s="17"/>
      <c r="L10" s="7">
        <v>607</v>
      </c>
      <c r="M10" s="13"/>
      <c r="N10" s="13">
        <v>437.65</v>
      </c>
      <c r="O10" s="14">
        <f t="shared" si="1"/>
        <v>0</v>
      </c>
      <c r="P10" s="14">
        <f t="shared" si="0"/>
        <v>1937.65</v>
      </c>
      <c r="Q10" s="38"/>
      <c r="R10" s="39"/>
      <c r="S10" s="38"/>
      <c r="T10" s="39"/>
    </row>
    <row r="11" spans="1:20" x14ac:dyDescent="0.2">
      <c r="A11" s="11">
        <v>42840</v>
      </c>
      <c r="B11" s="12"/>
      <c r="C11" s="12"/>
      <c r="D11" s="12"/>
      <c r="E11" s="17" t="s">
        <v>25</v>
      </c>
      <c r="F11" s="17"/>
      <c r="G11" s="17"/>
      <c r="H11" s="17"/>
      <c r="I11" s="17"/>
      <c r="J11" s="17"/>
      <c r="K11" s="17"/>
      <c r="L11" s="7">
        <v>613</v>
      </c>
      <c r="M11" s="13"/>
      <c r="N11" s="13">
        <v>1143.8</v>
      </c>
      <c r="O11" s="14">
        <f t="shared" si="1"/>
        <v>0</v>
      </c>
      <c r="P11" s="14">
        <f t="shared" si="0"/>
        <v>3081.45</v>
      </c>
      <c r="Q11" s="38"/>
      <c r="R11" s="39"/>
      <c r="S11" s="38"/>
      <c r="T11" s="39"/>
    </row>
    <row r="12" spans="1:20" x14ac:dyDescent="0.2">
      <c r="A12" s="11">
        <v>42842</v>
      </c>
      <c r="B12" s="12"/>
      <c r="C12" s="12"/>
      <c r="D12" s="12"/>
      <c r="E12" s="17" t="s">
        <v>26</v>
      </c>
      <c r="F12" s="17"/>
      <c r="G12" s="17"/>
      <c r="H12" s="17"/>
      <c r="I12" s="17"/>
      <c r="J12" s="17"/>
      <c r="K12" s="17"/>
      <c r="L12" s="7">
        <v>624</v>
      </c>
      <c r="M12" s="13"/>
      <c r="N12" s="13">
        <v>118.9</v>
      </c>
      <c r="O12" s="14">
        <f t="shared" si="1"/>
        <v>0</v>
      </c>
      <c r="P12" s="14">
        <f t="shared" si="0"/>
        <v>3200.35</v>
      </c>
      <c r="Q12" s="38"/>
      <c r="R12" s="39"/>
      <c r="S12" s="38"/>
      <c r="T12" s="39"/>
    </row>
    <row r="13" spans="1:20" x14ac:dyDescent="0.2">
      <c r="A13" s="11">
        <v>42845</v>
      </c>
      <c r="B13" s="12"/>
      <c r="C13" s="12"/>
      <c r="D13" s="12"/>
      <c r="E13" s="17" t="s">
        <v>27</v>
      </c>
      <c r="F13" s="17"/>
      <c r="G13" s="17"/>
      <c r="H13" s="17"/>
      <c r="I13" s="17"/>
      <c r="J13" s="17"/>
      <c r="K13" s="17"/>
      <c r="L13" s="7">
        <v>512</v>
      </c>
      <c r="M13" s="13">
        <v>750</v>
      </c>
      <c r="N13" s="13"/>
      <c r="O13" s="14">
        <f t="shared" si="1"/>
        <v>-2450.35</v>
      </c>
      <c r="P13" s="14">
        <f t="shared" si="0"/>
        <v>2450.35</v>
      </c>
      <c r="Q13" s="38"/>
      <c r="R13" s="39"/>
      <c r="S13" s="38"/>
      <c r="T13" s="39"/>
    </row>
    <row r="14" spans="1:20" x14ac:dyDescent="0.2">
      <c r="A14" s="11">
        <v>42849</v>
      </c>
      <c r="B14" s="12"/>
      <c r="C14" s="12"/>
      <c r="D14" s="12"/>
      <c r="E14" s="17" t="s">
        <v>28</v>
      </c>
      <c r="F14" s="17"/>
      <c r="G14" s="17"/>
      <c r="H14" s="17"/>
      <c r="I14" s="17"/>
      <c r="J14" s="17"/>
      <c r="K14" s="17"/>
      <c r="L14" s="7">
        <v>411</v>
      </c>
      <c r="M14" s="13">
        <v>1411.35</v>
      </c>
      <c r="N14" s="13"/>
      <c r="O14" s="14">
        <f t="shared" si="1"/>
        <v>-3489.35</v>
      </c>
      <c r="P14" s="14">
        <f t="shared" si="0"/>
        <v>1039</v>
      </c>
      <c r="Q14" s="38"/>
      <c r="R14" s="39"/>
      <c r="S14" s="38"/>
      <c r="T14" s="39"/>
    </row>
    <row r="15" spans="1:20" x14ac:dyDescent="0.2">
      <c r="A15" s="11">
        <v>42851</v>
      </c>
      <c r="B15" s="12"/>
      <c r="C15" s="12"/>
      <c r="D15" s="12"/>
      <c r="E15" s="17" t="s">
        <v>29</v>
      </c>
      <c r="F15" s="17"/>
      <c r="G15" s="17"/>
      <c r="H15" s="17"/>
      <c r="I15" s="17"/>
      <c r="J15" s="17"/>
      <c r="K15" s="17"/>
      <c r="L15" s="7">
        <v>411</v>
      </c>
      <c r="M15" s="13">
        <v>2286.39</v>
      </c>
      <c r="N15" s="13"/>
      <c r="O15" s="14">
        <f t="shared" si="1"/>
        <v>-2241.96</v>
      </c>
      <c r="P15" s="14">
        <f t="shared" si="0"/>
        <v>-1247.3899999999999</v>
      </c>
      <c r="Q15" s="38"/>
      <c r="R15" s="39"/>
      <c r="S15" s="38"/>
      <c r="T15" s="39"/>
    </row>
    <row r="16" spans="1:20" x14ac:dyDescent="0.2">
      <c r="A16" s="11">
        <v>42853</v>
      </c>
      <c r="B16" s="12"/>
      <c r="C16" s="12"/>
      <c r="D16" s="12"/>
      <c r="E16" s="17" t="s">
        <v>30</v>
      </c>
      <c r="F16" s="17"/>
      <c r="G16" s="17"/>
      <c r="H16" s="17"/>
      <c r="I16" s="17"/>
      <c r="J16" s="17"/>
      <c r="K16" s="17"/>
      <c r="L16" s="7">
        <v>607</v>
      </c>
      <c r="M16" s="13"/>
      <c r="N16" s="13">
        <v>1104.57</v>
      </c>
      <c r="O16" s="14">
        <f t="shared" si="1"/>
        <v>0</v>
      </c>
      <c r="P16" s="14">
        <f t="shared" si="0"/>
        <v>-142.81999999999994</v>
      </c>
      <c r="Q16" s="38"/>
      <c r="R16" s="39"/>
      <c r="S16" s="38"/>
      <c r="T16" s="39"/>
    </row>
    <row r="17" spans="1:20" x14ac:dyDescent="0.2">
      <c r="A17" s="11">
        <v>42855</v>
      </c>
      <c r="B17" s="12"/>
      <c r="C17" s="12"/>
      <c r="D17" s="12"/>
      <c r="E17" s="17" t="s">
        <v>31</v>
      </c>
      <c r="F17" s="17"/>
      <c r="G17" s="17"/>
      <c r="H17" s="17"/>
      <c r="I17" s="17"/>
      <c r="J17" s="17"/>
      <c r="K17" s="17"/>
      <c r="L17" s="7">
        <v>401</v>
      </c>
      <c r="M17" s="13"/>
      <c r="N17" s="13">
        <v>2420</v>
      </c>
      <c r="O17" s="14">
        <f t="shared" si="1"/>
        <v>0</v>
      </c>
      <c r="P17" s="14">
        <f t="shared" si="0"/>
        <v>2277.1800000000003</v>
      </c>
      <c r="Q17" s="38"/>
      <c r="R17" s="39"/>
      <c r="S17" s="38"/>
      <c r="T17" s="39"/>
    </row>
    <row r="18" spans="1:20" x14ac:dyDescent="0.2">
      <c r="A18" s="11"/>
      <c r="B18" s="12"/>
      <c r="C18" s="12"/>
      <c r="D18" s="12"/>
      <c r="E18" s="17"/>
      <c r="F18" s="17"/>
      <c r="G18" s="17"/>
      <c r="H18" s="17"/>
      <c r="I18" s="17"/>
      <c r="J18" s="17"/>
      <c r="K18" s="17"/>
      <c r="L18" s="7">
        <v>641</v>
      </c>
      <c r="M18" s="13"/>
      <c r="N18" s="13"/>
      <c r="O18" s="14">
        <f t="shared" si="1"/>
        <v>0</v>
      </c>
      <c r="P18" s="14">
        <f t="shared" si="0"/>
        <v>2277.1800000000003</v>
      </c>
      <c r="Q18" s="38"/>
      <c r="R18" s="39"/>
      <c r="S18" s="38"/>
      <c r="T18" s="39"/>
    </row>
    <row r="19" spans="1:20" x14ac:dyDescent="0.2">
      <c r="A19" s="11"/>
      <c r="B19" s="12"/>
      <c r="C19" s="12"/>
      <c r="D19" s="12"/>
      <c r="E19" s="17"/>
      <c r="F19" s="17"/>
      <c r="G19" s="17"/>
      <c r="H19" s="17"/>
      <c r="I19" s="17"/>
      <c r="J19" s="17"/>
      <c r="K19" s="17"/>
      <c r="L19" s="7"/>
      <c r="M19" s="13"/>
      <c r="N19" s="13"/>
      <c r="O19" s="14">
        <f t="shared" si="1"/>
        <v>0</v>
      </c>
      <c r="P19" s="14">
        <f t="shared" si="0"/>
        <v>2277.1800000000003</v>
      </c>
      <c r="Q19" s="38"/>
      <c r="R19" s="39"/>
      <c r="S19" s="38"/>
      <c r="T19" s="39"/>
    </row>
    <row r="20" spans="1:20" x14ac:dyDescent="0.2">
      <c r="A20" s="11"/>
      <c r="B20" s="12"/>
      <c r="C20" s="12"/>
      <c r="D20" s="12"/>
      <c r="E20" s="17"/>
      <c r="F20" s="17"/>
      <c r="G20" s="17"/>
      <c r="H20" s="17"/>
      <c r="I20" s="17"/>
      <c r="J20" s="17"/>
      <c r="K20" s="17"/>
      <c r="L20" s="7"/>
      <c r="M20" s="13"/>
      <c r="N20" s="13"/>
      <c r="O20" s="14">
        <f t="shared" si="1"/>
        <v>0</v>
      </c>
      <c r="P20" s="14">
        <f t="shared" si="0"/>
        <v>2277.1800000000003</v>
      </c>
      <c r="Q20" s="38"/>
      <c r="R20" s="39"/>
      <c r="S20" s="38"/>
      <c r="T20" s="39"/>
    </row>
    <row r="21" spans="1:20" x14ac:dyDescent="0.2">
      <c r="A21" s="11"/>
      <c r="B21" s="12"/>
      <c r="C21" s="12"/>
      <c r="D21" s="12"/>
      <c r="E21" s="17"/>
      <c r="F21" s="17"/>
      <c r="G21" s="17"/>
      <c r="H21" s="17"/>
      <c r="I21" s="17"/>
      <c r="J21" s="17"/>
      <c r="K21" s="17"/>
      <c r="L21" s="7"/>
      <c r="M21" s="13"/>
      <c r="N21" s="13"/>
      <c r="O21" s="14">
        <f t="shared" si="1"/>
        <v>0</v>
      </c>
      <c r="P21" s="14">
        <f t="shared" si="0"/>
        <v>2277.1800000000003</v>
      </c>
      <c r="Q21" s="38"/>
      <c r="R21" s="39"/>
      <c r="S21" s="38"/>
      <c r="T21" s="39"/>
    </row>
    <row r="22" spans="1:20" x14ac:dyDescent="0.2">
      <c r="A22" s="11"/>
      <c r="B22" s="12"/>
      <c r="C22" s="12"/>
      <c r="D22" s="12"/>
      <c r="E22" s="17"/>
      <c r="F22" s="17"/>
      <c r="G22" s="17"/>
      <c r="H22" s="17"/>
      <c r="I22" s="17"/>
      <c r="J22" s="17"/>
      <c r="K22" s="17"/>
      <c r="L22" s="7"/>
      <c r="M22" s="13"/>
      <c r="N22" s="13"/>
      <c r="O22" s="14">
        <f t="shared" si="1"/>
        <v>0</v>
      </c>
      <c r="P22" s="14">
        <f t="shared" si="0"/>
        <v>2277.1800000000003</v>
      </c>
      <c r="Q22" s="38"/>
      <c r="R22" s="39"/>
      <c r="S22" s="38"/>
      <c r="T22" s="39"/>
    </row>
    <row r="23" spans="1:20" x14ac:dyDescent="0.2">
      <c r="A23" s="11"/>
      <c r="B23" s="12"/>
      <c r="C23" s="12"/>
      <c r="D23" s="12"/>
      <c r="E23" s="17"/>
      <c r="F23" s="17"/>
      <c r="G23" s="17"/>
      <c r="H23" s="17"/>
      <c r="I23" s="17"/>
      <c r="J23" s="17"/>
      <c r="K23" s="17"/>
      <c r="L23" s="7"/>
      <c r="M23" s="13"/>
      <c r="N23" s="13"/>
      <c r="O23" s="14">
        <f t="shared" si="1"/>
        <v>0</v>
      </c>
      <c r="P23" s="14">
        <f t="shared" si="0"/>
        <v>2277.1800000000003</v>
      </c>
      <c r="Q23" s="38"/>
      <c r="R23" s="39"/>
      <c r="S23" s="38"/>
      <c r="T23" s="39"/>
    </row>
    <row r="24" spans="1:20" x14ac:dyDescent="0.2">
      <c r="A24" s="11"/>
      <c r="B24" s="12"/>
      <c r="C24" s="12"/>
      <c r="D24" s="12"/>
      <c r="E24" s="17"/>
      <c r="F24" s="17"/>
      <c r="G24" s="17"/>
      <c r="H24" s="17"/>
      <c r="I24" s="17"/>
      <c r="J24" s="17"/>
      <c r="K24" s="17"/>
      <c r="L24" s="7"/>
      <c r="M24" s="13"/>
      <c r="N24" s="13"/>
      <c r="O24" s="14">
        <f t="shared" si="1"/>
        <v>0</v>
      </c>
      <c r="P24" s="14">
        <f t="shared" si="0"/>
        <v>2277.1800000000003</v>
      </c>
      <c r="Q24" s="38"/>
      <c r="R24" s="39"/>
      <c r="S24" s="38"/>
      <c r="T24" s="39"/>
    </row>
    <row r="25" spans="1:20" x14ac:dyDescent="0.2">
      <c r="A25" s="11"/>
      <c r="B25" s="12"/>
      <c r="C25" s="12"/>
      <c r="D25" s="12"/>
      <c r="E25" s="17"/>
      <c r="F25" s="17"/>
      <c r="G25" s="17"/>
      <c r="H25" s="17"/>
      <c r="I25" s="17"/>
      <c r="J25" s="17"/>
      <c r="K25" s="17"/>
      <c r="L25" s="7"/>
      <c r="M25" s="13"/>
      <c r="N25" s="13"/>
      <c r="O25" s="14">
        <f t="shared" si="1"/>
        <v>0</v>
      </c>
      <c r="P25" s="14">
        <f t="shared" si="0"/>
        <v>2277.1800000000003</v>
      </c>
    </row>
    <row r="26" spans="1:20" x14ac:dyDescent="0.2">
      <c r="A26" s="11"/>
      <c r="B26" s="12"/>
      <c r="C26" s="12"/>
      <c r="D26" s="12"/>
      <c r="E26" s="17"/>
      <c r="F26" s="17"/>
      <c r="G26" s="17"/>
      <c r="H26" s="17"/>
      <c r="I26" s="17"/>
      <c r="J26" s="17"/>
      <c r="K26" s="17"/>
      <c r="L26" s="7"/>
      <c r="M26" s="13"/>
      <c r="N26" s="13"/>
      <c r="O26" s="14">
        <f t="shared" si="1"/>
        <v>0</v>
      </c>
      <c r="P26" s="14">
        <f t="shared" si="0"/>
        <v>2277.1800000000003</v>
      </c>
    </row>
    <row r="27" spans="1:20" x14ac:dyDescent="0.2">
      <c r="A27" s="11"/>
      <c r="B27" s="12"/>
      <c r="C27" s="12"/>
      <c r="D27" s="12"/>
      <c r="E27" s="17"/>
      <c r="F27" s="17"/>
      <c r="G27" s="17"/>
      <c r="H27" s="17"/>
      <c r="I27" s="17"/>
      <c r="J27" s="17"/>
      <c r="K27" s="17"/>
      <c r="L27" s="7"/>
      <c r="M27" s="13"/>
      <c r="N27" s="13"/>
      <c r="O27" s="14">
        <f t="shared" si="1"/>
        <v>0</v>
      </c>
      <c r="P27" s="14">
        <f t="shared" si="0"/>
        <v>2277.1800000000003</v>
      </c>
    </row>
    <row r="28" spans="1:20" x14ac:dyDescent="0.2">
      <c r="A28" s="11"/>
      <c r="B28" s="12"/>
      <c r="C28" s="12"/>
      <c r="D28" s="12"/>
      <c r="E28" s="17"/>
      <c r="F28" s="17"/>
      <c r="G28" s="17"/>
      <c r="H28" s="17"/>
      <c r="I28" s="17"/>
      <c r="J28" s="17"/>
      <c r="K28" s="17"/>
      <c r="L28" s="7"/>
      <c r="M28" s="13"/>
      <c r="N28" s="13"/>
      <c r="O28" s="14">
        <f t="shared" si="1"/>
        <v>0</v>
      </c>
      <c r="P28" s="14">
        <f t="shared" si="0"/>
        <v>2277.1800000000003</v>
      </c>
    </row>
    <row r="29" spans="1:20" x14ac:dyDescent="0.2">
      <c r="A29" s="11"/>
      <c r="B29" s="12"/>
      <c r="C29" s="12"/>
      <c r="D29" s="12"/>
      <c r="E29" s="17"/>
      <c r="F29" s="17"/>
      <c r="G29" s="17"/>
      <c r="H29" s="17"/>
      <c r="I29" s="17"/>
      <c r="J29" s="17"/>
      <c r="K29" s="17"/>
      <c r="L29" s="7"/>
      <c r="M29" s="13"/>
      <c r="N29" s="13"/>
      <c r="O29" s="14">
        <f t="shared" si="1"/>
        <v>0</v>
      </c>
      <c r="P29" s="14">
        <f t="shared" si="0"/>
        <v>2277.1800000000003</v>
      </c>
    </row>
    <row r="30" spans="1:20" x14ac:dyDescent="0.2">
      <c r="A30" s="11"/>
      <c r="B30" s="12"/>
      <c r="C30" s="12"/>
      <c r="D30" s="12"/>
      <c r="E30" s="17"/>
      <c r="F30" s="17"/>
      <c r="G30" s="17"/>
      <c r="H30" s="17"/>
      <c r="I30" s="17"/>
      <c r="J30" s="17"/>
      <c r="K30" s="17"/>
      <c r="L30" s="7"/>
      <c r="M30" s="13"/>
      <c r="N30" s="13"/>
      <c r="O30" s="14">
        <f t="shared" si="1"/>
        <v>0</v>
      </c>
      <c r="P30" s="14">
        <f t="shared" si="0"/>
        <v>2277.1800000000003</v>
      </c>
    </row>
    <row r="31" spans="1:20" x14ac:dyDescent="0.2">
      <c r="A31" s="11"/>
      <c r="B31" s="12"/>
      <c r="C31" s="12"/>
      <c r="D31" s="12"/>
      <c r="E31" s="17"/>
      <c r="F31" s="17"/>
      <c r="G31" s="17"/>
      <c r="H31" s="17"/>
      <c r="I31" s="17"/>
      <c r="J31" s="17"/>
      <c r="K31" s="17"/>
      <c r="L31" s="7"/>
      <c r="M31" s="13"/>
      <c r="N31" s="13"/>
      <c r="O31" s="14">
        <f t="shared" si="1"/>
        <v>0</v>
      </c>
      <c r="P31" s="14">
        <f t="shared" si="0"/>
        <v>2277.1800000000003</v>
      </c>
    </row>
    <row r="32" spans="1:20" x14ac:dyDescent="0.2">
      <c r="A32" s="18" t="s">
        <v>32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8">
        <f>SUM(M5:M31)</f>
        <v>9837.3799999999992</v>
      </c>
      <c r="N32" s="8">
        <f>SUM(N5:N31)</f>
        <v>6749.92</v>
      </c>
      <c r="O32" s="15">
        <f t="shared" ref="O32" si="2">IF(M32&gt;N32,M32-N32,0)</f>
        <v>3087.4599999999991</v>
      </c>
      <c r="P32" s="15">
        <f t="shared" ref="P32" si="3">IF(N32&gt;M32,N32-M32,0)</f>
        <v>0</v>
      </c>
    </row>
    <row r="33" spans="1:16" x14ac:dyDescent="0.2">
      <c r="A33" s="31" t="str">
        <f>A1</f>
        <v>Entreprise MALART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</row>
    <row r="34" spans="1:16" x14ac:dyDescent="0.2">
      <c r="A34" s="32" t="s">
        <v>33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</row>
    <row r="35" spans="1:16" x14ac:dyDescent="0.2">
      <c r="A35" s="19" t="str">
        <f>IF(M32&gt;N32,"Solde débiteur pour balance :","Solde créditeur pour balance :")</f>
        <v>Solde débiteur pour balance :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1"/>
      <c r="O35" s="15">
        <f>IF(O32&gt;P32,P32,0)</f>
        <v>0</v>
      </c>
      <c r="P35" s="15">
        <f>IF(O32&gt;P32,O32,0)</f>
        <v>3087.4599999999991</v>
      </c>
    </row>
    <row r="36" spans="1:16" x14ac:dyDescent="0.2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4"/>
      <c r="O36" s="25">
        <f>SUM(O35:P35)</f>
        <v>3087.4599999999991</v>
      </c>
      <c r="P36" s="26"/>
    </row>
    <row r="37" spans="1:16" x14ac:dyDescent="0.2">
      <c r="A37" s="2" t="s">
        <v>2</v>
      </c>
      <c r="B37" s="3">
        <v>54</v>
      </c>
      <c r="C37" s="2" t="s">
        <v>3</v>
      </c>
      <c r="D37" s="33" t="s">
        <v>4</v>
      </c>
      <c r="E37" s="34"/>
      <c r="F37" s="34"/>
      <c r="G37" s="34"/>
      <c r="H37" s="35"/>
      <c r="I37" s="36" t="str">
        <f>IF(O67&gt;P67,"Compte Débiteur de :","Compte Créditeur de :")</f>
        <v>Compte Débiteur de :</v>
      </c>
      <c r="J37" s="37"/>
      <c r="K37" s="4">
        <f>IF(O67&gt;P67,O67,P67)</f>
        <v>3087.4599999999991</v>
      </c>
      <c r="L37" s="2"/>
      <c r="M37" s="30" t="s">
        <v>5</v>
      </c>
      <c r="N37" s="30"/>
      <c r="O37" s="30" t="s">
        <v>6</v>
      </c>
      <c r="P37" s="30"/>
    </row>
    <row r="38" spans="1:16" x14ac:dyDescent="0.2">
      <c r="A38" s="30" t="s">
        <v>7</v>
      </c>
      <c r="B38" s="30" t="s">
        <v>8</v>
      </c>
      <c r="C38" s="30" t="s">
        <v>9</v>
      </c>
      <c r="D38" s="30" t="s">
        <v>10</v>
      </c>
      <c r="E38" s="30" t="s">
        <v>11</v>
      </c>
      <c r="F38" s="30"/>
      <c r="G38" s="30"/>
      <c r="H38" s="30"/>
      <c r="I38" s="30"/>
      <c r="J38" s="30"/>
      <c r="K38" s="30"/>
      <c r="L38" s="30" t="s">
        <v>12</v>
      </c>
      <c r="M38" s="27" t="s">
        <v>13</v>
      </c>
      <c r="N38" s="27" t="s">
        <v>14</v>
      </c>
      <c r="O38" s="27" t="s">
        <v>15</v>
      </c>
      <c r="P38" s="27" t="s">
        <v>16</v>
      </c>
    </row>
    <row r="39" spans="1:16" x14ac:dyDescent="0.2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28"/>
      <c r="N39" s="28" t="s">
        <v>14</v>
      </c>
      <c r="O39" s="28" t="s">
        <v>13</v>
      </c>
      <c r="P39" s="28" t="s">
        <v>14</v>
      </c>
    </row>
    <row r="40" spans="1:16" x14ac:dyDescent="0.2">
      <c r="A40" s="5">
        <v>42857</v>
      </c>
      <c r="B40" s="6"/>
      <c r="C40" s="6"/>
      <c r="D40" s="6"/>
      <c r="E40" s="29" t="s">
        <v>34</v>
      </c>
      <c r="F40" s="29"/>
      <c r="G40" s="29"/>
      <c r="H40" s="29"/>
      <c r="I40" s="29"/>
      <c r="J40" s="29"/>
      <c r="K40" s="29"/>
      <c r="L40" s="7"/>
      <c r="M40" s="8">
        <f>IF(A35="Solde débiteur pour balance :",O36,0)</f>
        <v>3087.4599999999991</v>
      </c>
      <c r="N40" s="8">
        <f>IF(A35="Solde créditeur pour balance :",O36,0)</f>
        <v>0</v>
      </c>
      <c r="O40" s="9">
        <f>IF(M40&gt;N40,M40-N40,0)</f>
        <v>3087.4599999999991</v>
      </c>
      <c r="P40" s="9">
        <f>IF(N40&gt;M40,N40-M40,0)</f>
        <v>0</v>
      </c>
    </row>
    <row r="41" spans="1:16" x14ac:dyDescent="0.2">
      <c r="A41" s="11"/>
      <c r="B41" s="12"/>
      <c r="C41" s="12"/>
      <c r="D41" s="12"/>
      <c r="E41" s="17"/>
      <c r="F41" s="17"/>
      <c r="G41" s="17"/>
      <c r="H41" s="17"/>
      <c r="I41" s="17"/>
      <c r="J41" s="17"/>
      <c r="K41" s="17"/>
      <c r="L41" s="7"/>
      <c r="M41" s="13"/>
      <c r="N41" s="13"/>
      <c r="O41" s="14">
        <f>IF(M41&gt;N41,O40+M41-N41-P40,0)</f>
        <v>0</v>
      </c>
      <c r="P41" s="14">
        <f>IF(N41&gt;M41,N41-M41-#REF!+#REF!,0)</f>
        <v>0</v>
      </c>
    </row>
    <row r="42" spans="1:16" x14ac:dyDescent="0.2">
      <c r="A42" s="11"/>
      <c r="B42" s="12"/>
      <c r="C42" s="12"/>
      <c r="D42" s="12"/>
      <c r="E42" s="17"/>
      <c r="F42" s="17"/>
      <c r="G42" s="17"/>
      <c r="H42" s="17"/>
      <c r="I42" s="17"/>
      <c r="J42" s="17"/>
      <c r="K42" s="17"/>
      <c r="L42" s="7"/>
      <c r="M42" s="13"/>
      <c r="N42" s="13"/>
      <c r="O42" s="14">
        <f>IF(M42&gt;N42,O41+M42-N42-P41,0)</f>
        <v>0</v>
      </c>
      <c r="P42" s="14">
        <f>IF(N42&gt;M42,N42-M42-O41+P41,0)</f>
        <v>0</v>
      </c>
    </row>
    <row r="43" spans="1:16" x14ac:dyDescent="0.2">
      <c r="A43" s="11"/>
      <c r="B43" s="12"/>
      <c r="C43" s="12"/>
      <c r="D43" s="12"/>
      <c r="E43" s="17"/>
      <c r="F43" s="17"/>
      <c r="G43" s="17"/>
      <c r="H43" s="17"/>
      <c r="I43" s="17"/>
      <c r="J43" s="17"/>
      <c r="K43" s="17"/>
      <c r="L43" s="7"/>
      <c r="M43" s="13"/>
      <c r="N43" s="13"/>
      <c r="O43" s="14">
        <f t="shared" ref="O43:O66" si="4">IF(M43&gt;N43,O42+M43-N43-P42,0)</f>
        <v>0</v>
      </c>
      <c r="P43" s="14">
        <f t="shared" ref="P43:P66" si="5">IF(N43&gt;M43,N43-M43-O42+P42,0)</f>
        <v>0</v>
      </c>
    </row>
    <row r="44" spans="1:16" x14ac:dyDescent="0.2">
      <c r="A44" s="11"/>
      <c r="B44" s="12"/>
      <c r="C44" s="12"/>
      <c r="D44" s="12"/>
      <c r="E44" s="17"/>
      <c r="F44" s="17"/>
      <c r="G44" s="17"/>
      <c r="H44" s="17"/>
      <c r="I44" s="17"/>
      <c r="J44" s="17"/>
      <c r="K44" s="17"/>
      <c r="L44" s="7"/>
      <c r="M44" s="13"/>
      <c r="N44" s="13"/>
      <c r="O44" s="14">
        <f t="shared" si="4"/>
        <v>0</v>
      </c>
      <c r="P44" s="14">
        <f t="shared" si="5"/>
        <v>0</v>
      </c>
    </row>
    <row r="45" spans="1:16" x14ac:dyDescent="0.2">
      <c r="A45" s="11"/>
      <c r="B45" s="12"/>
      <c r="C45" s="12"/>
      <c r="D45" s="12"/>
      <c r="E45" s="17"/>
      <c r="F45" s="17"/>
      <c r="G45" s="17"/>
      <c r="H45" s="17"/>
      <c r="I45" s="17"/>
      <c r="J45" s="17"/>
      <c r="K45" s="17"/>
      <c r="L45" s="7"/>
      <c r="M45" s="13"/>
      <c r="N45" s="13"/>
      <c r="O45" s="14">
        <f t="shared" si="4"/>
        <v>0</v>
      </c>
      <c r="P45" s="14">
        <f t="shared" si="5"/>
        <v>0</v>
      </c>
    </row>
    <row r="46" spans="1:16" x14ac:dyDescent="0.2">
      <c r="A46" s="11"/>
      <c r="B46" s="12"/>
      <c r="C46" s="12"/>
      <c r="D46" s="12"/>
      <c r="E46" s="17"/>
      <c r="F46" s="17"/>
      <c r="G46" s="17"/>
      <c r="H46" s="17"/>
      <c r="I46" s="17"/>
      <c r="J46" s="17"/>
      <c r="K46" s="17"/>
      <c r="L46" s="7"/>
      <c r="M46" s="13"/>
      <c r="N46" s="13"/>
      <c r="O46" s="14">
        <f t="shared" si="4"/>
        <v>0</v>
      </c>
      <c r="P46" s="14">
        <f t="shared" si="5"/>
        <v>0</v>
      </c>
    </row>
    <row r="47" spans="1:16" x14ac:dyDescent="0.2">
      <c r="A47" s="11"/>
      <c r="B47" s="12"/>
      <c r="C47" s="12"/>
      <c r="D47" s="12"/>
      <c r="E47" s="17"/>
      <c r="F47" s="17"/>
      <c r="G47" s="17"/>
      <c r="H47" s="17"/>
      <c r="I47" s="17"/>
      <c r="J47" s="17"/>
      <c r="K47" s="17"/>
      <c r="L47" s="7"/>
      <c r="M47" s="13"/>
      <c r="N47" s="13"/>
      <c r="O47" s="14">
        <f t="shared" si="4"/>
        <v>0</v>
      </c>
      <c r="P47" s="14">
        <f t="shared" si="5"/>
        <v>0</v>
      </c>
    </row>
    <row r="48" spans="1:16" x14ac:dyDescent="0.2">
      <c r="A48" s="11"/>
      <c r="B48" s="12"/>
      <c r="C48" s="12"/>
      <c r="D48" s="12"/>
      <c r="E48" s="17"/>
      <c r="F48" s="17"/>
      <c r="G48" s="17"/>
      <c r="H48" s="17"/>
      <c r="I48" s="17"/>
      <c r="J48" s="17"/>
      <c r="K48" s="17"/>
      <c r="L48" s="7"/>
      <c r="M48" s="13"/>
      <c r="N48" s="13"/>
      <c r="O48" s="14">
        <f t="shared" si="4"/>
        <v>0</v>
      </c>
      <c r="P48" s="14">
        <f t="shared" si="5"/>
        <v>0</v>
      </c>
    </row>
    <row r="49" spans="1:16" x14ac:dyDescent="0.2">
      <c r="A49" s="11"/>
      <c r="B49" s="12"/>
      <c r="C49" s="12"/>
      <c r="D49" s="12"/>
      <c r="E49" s="17"/>
      <c r="F49" s="17"/>
      <c r="G49" s="17"/>
      <c r="H49" s="17"/>
      <c r="I49" s="17"/>
      <c r="J49" s="17"/>
      <c r="K49" s="17"/>
      <c r="L49" s="7"/>
      <c r="M49" s="13"/>
      <c r="N49" s="13"/>
      <c r="O49" s="14">
        <f t="shared" si="4"/>
        <v>0</v>
      </c>
      <c r="P49" s="14">
        <f t="shared" si="5"/>
        <v>0</v>
      </c>
    </row>
    <row r="50" spans="1:16" x14ac:dyDescent="0.2">
      <c r="A50" s="11"/>
      <c r="B50" s="12"/>
      <c r="C50" s="12"/>
      <c r="D50" s="12"/>
      <c r="E50" s="17"/>
      <c r="F50" s="17"/>
      <c r="G50" s="17"/>
      <c r="H50" s="17"/>
      <c r="I50" s="17"/>
      <c r="J50" s="17"/>
      <c r="K50" s="17"/>
      <c r="L50" s="7"/>
      <c r="M50" s="13"/>
      <c r="N50" s="13"/>
      <c r="O50" s="14">
        <f t="shared" si="4"/>
        <v>0</v>
      </c>
      <c r="P50" s="14">
        <f t="shared" si="5"/>
        <v>0</v>
      </c>
    </row>
    <row r="51" spans="1:16" x14ac:dyDescent="0.2">
      <c r="A51" s="11"/>
      <c r="B51" s="12"/>
      <c r="C51" s="12"/>
      <c r="D51" s="12"/>
      <c r="E51" s="17"/>
      <c r="F51" s="17"/>
      <c r="G51" s="17"/>
      <c r="H51" s="17"/>
      <c r="I51" s="17"/>
      <c r="J51" s="17"/>
      <c r="K51" s="17"/>
      <c r="L51" s="7"/>
      <c r="M51" s="13"/>
      <c r="N51" s="13"/>
      <c r="O51" s="14">
        <f t="shared" si="4"/>
        <v>0</v>
      </c>
      <c r="P51" s="14">
        <f t="shared" si="5"/>
        <v>0</v>
      </c>
    </row>
    <row r="52" spans="1:16" x14ac:dyDescent="0.2">
      <c r="A52" s="11"/>
      <c r="B52" s="12"/>
      <c r="C52" s="12"/>
      <c r="D52" s="12"/>
      <c r="E52" s="17"/>
      <c r="F52" s="17"/>
      <c r="G52" s="17"/>
      <c r="H52" s="17"/>
      <c r="I52" s="17"/>
      <c r="J52" s="17"/>
      <c r="K52" s="17"/>
      <c r="L52" s="7"/>
      <c r="M52" s="13"/>
      <c r="N52" s="13"/>
      <c r="O52" s="14">
        <f t="shared" si="4"/>
        <v>0</v>
      </c>
      <c r="P52" s="14">
        <f t="shared" si="5"/>
        <v>0</v>
      </c>
    </row>
    <row r="53" spans="1:16" x14ac:dyDescent="0.2">
      <c r="A53" s="11"/>
      <c r="B53" s="12"/>
      <c r="C53" s="12"/>
      <c r="D53" s="12"/>
      <c r="E53" s="17"/>
      <c r="F53" s="17"/>
      <c r="G53" s="17"/>
      <c r="H53" s="17"/>
      <c r="I53" s="17"/>
      <c r="J53" s="17"/>
      <c r="K53" s="17"/>
      <c r="L53" s="7"/>
      <c r="M53" s="13"/>
      <c r="N53" s="13"/>
      <c r="O53" s="14">
        <f t="shared" si="4"/>
        <v>0</v>
      </c>
      <c r="P53" s="14">
        <f t="shared" si="5"/>
        <v>0</v>
      </c>
    </row>
    <row r="54" spans="1:16" x14ac:dyDescent="0.2">
      <c r="A54" s="11"/>
      <c r="B54" s="12"/>
      <c r="C54" s="12"/>
      <c r="D54" s="12"/>
      <c r="E54" s="17"/>
      <c r="F54" s="17"/>
      <c r="G54" s="17"/>
      <c r="H54" s="17"/>
      <c r="I54" s="17"/>
      <c r="J54" s="17"/>
      <c r="K54" s="17"/>
      <c r="L54" s="7"/>
      <c r="M54" s="13"/>
      <c r="N54" s="13"/>
      <c r="O54" s="14">
        <f t="shared" si="4"/>
        <v>0</v>
      </c>
      <c r="P54" s="14">
        <f t="shared" si="5"/>
        <v>0</v>
      </c>
    </row>
    <row r="55" spans="1:16" x14ac:dyDescent="0.2">
      <c r="A55" s="11"/>
      <c r="B55" s="12"/>
      <c r="C55" s="12"/>
      <c r="D55" s="12"/>
      <c r="E55" s="17"/>
      <c r="F55" s="17"/>
      <c r="G55" s="17"/>
      <c r="H55" s="17"/>
      <c r="I55" s="17"/>
      <c r="J55" s="17"/>
      <c r="K55" s="17"/>
      <c r="L55" s="7"/>
      <c r="M55" s="13"/>
      <c r="N55" s="13"/>
      <c r="O55" s="14">
        <f t="shared" si="4"/>
        <v>0</v>
      </c>
      <c r="P55" s="14">
        <f t="shared" si="5"/>
        <v>0</v>
      </c>
    </row>
    <row r="56" spans="1:16" x14ac:dyDescent="0.2">
      <c r="A56" s="11"/>
      <c r="B56" s="12"/>
      <c r="C56" s="12"/>
      <c r="D56" s="12"/>
      <c r="E56" s="17"/>
      <c r="F56" s="17"/>
      <c r="G56" s="17"/>
      <c r="H56" s="17"/>
      <c r="I56" s="17"/>
      <c r="J56" s="17"/>
      <c r="K56" s="17"/>
      <c r="L56" s="7"/>
      <c r="M56" s="13"/>
      <c r="N56" s="13"/>
      <c r="O56" s="14">
        <f t="shared" si="4"/>
        <v>0</v>
      </c>
      <c r="P56" s="14">
        <f t="shared" si="5"/>
        <v>0</v>
      </c>
    </row>
    <row r="57" spans="1:16" x14ac:dyDescent="0.2">
      <c r="A57" s="11"/>
      <c r="B57" s="12"/>
      <c r="C57" s="12"/>
      <c r="D57" s="12"/>
      <c r="E57" s="17"/>
      <c r="F57" s="17"/>
      <c r="G57" s="17"/>
      <c r="H57" s="17"/>
      <c r="I57" s="17"/>
      <c r="J57" s="17"/>
      <c r="K57" s="17"/>
      <c r="L57" s="7"/>
      <c r="M57" s="13"/>
      <c r="N57" s="13"/>
      <c r="O57" s="14">
        <f t="shared" si="4"/>
        <v>0</v>
      </c>
      <c r="P57" s="14">
        <f t="shared" si="5"/>
        <v>0</v>
      </c>
    </row>
    <row r="58" spans="1:16" x14ac:dyDescent="0.2">
      <c r="A58" s="11"/>
      <c r="B58" s="12"/>
      <c r="C58" s="12"/>
      <c r="D58" s="12"/>
      <c r="E58" s="17"/>
      <c r="F58" s="17"/>
      <c r="G58" s="17"/>
      <c r="H58" s="17"/>
      <c r="I58" s="17"/>
      <c r="J58" s="17"/>
      <c r="K58" s="17"/>
      <c r="L58" s="7"/>
      <c r="M58" s="13"/>
      <c r="N58" s="13"/>
      <c r="O58" s="14">
        <f t="shared" si="4"/>
        <v>0</v>
      </c>
      <c r="P58" s="14">
        <f t="shared" si="5"/>
        <v>0</v>
      </c>
    </row>
    <row r="59" spans="1:16" x14ac:dyDescent="0.2">
      <c r="A59" s="11"/>
      <c r="B59" s="12"/>
      <c r="C59" s="12"/>
      <c r="D59" s="12"/>
      <c r="E59" s="17"/>
      <c r="F59" s="17"/>
      <c r="G59" s="17"/>
      <c r="H59" s="17"/>
      <c r="I59" s="17"/>
      <c r="J59" s="17"/>
      <c r="K59" s="17"/>
      <c r="L59" s="7"/>
      <c r="M59" s="13"/>
      <c r="N59" s="13"/>
      <c r="O59" s="14">
        <f t="shared" si="4"/>
        <v>0</v>
      </c>
      <c r="P59" s="14">
        <f t="shared" si="5"/>
        <v>0</v>
      </c>
    </row>
    <row r="60" spans="1:16" x14ac:dyDescent="0.2">
      <c r="A60" s="11"/>
      <c r="B60" s="12"/>
      <c r="C60" s="12"/>
      <c r="D60" s="12"/>
      <c r="E60" s="17"/>
      <c r="F60" s="17"/>
      <c r="G60" s="17"/>
      <c r="H60" s="17"/>
      <c r="I60" s="17"/>
      <c r="J60" s="17"/>
      <c r="K60" s="17"/>
      <c r="L60" s="7"/>
      <c r="M60" s="13"/>
      <c r="N60" s="13"/>
      <c r="O60" s="14">
        <f t="shared" si="4"/>
        <v>0</v>
      </c>
      <c r="P60" s="14">
        <f t="shared" si="5"/>
        <v>0</v>
      </c>
    </row>
    <row r="61" spans="1:16" x14ac:dyDescent="0.2">
      <c r="A61" s="11"/>
      <c r="B61" s="12"/>
      <c r="C61" s="12"/>
      <c r="D61" s="12"/>
      <c r="E61" s="17"/>
      <c r="F61" s="17"/>
      <c r="G61" s="17"/>
      <c r="H61" s="17"/>
      <c r="I61" s="17"/>
      <c r="J61" s="17"/>
      <c r="K61" s="17"/>
      <c r="L61" s="7"/>
      <c r="M61" s="13"/>
      <c r="N61" s="13"/>
      <c r="O61" s="14">
        <f t="shared" si="4"/>
        <v>0</v>
      </c>
      <c r="P61" s="14">
        <f t="shared" si="5"/>
        <v>0</v>
      </c>
    </row>
    <row r="62" spans="1:16" x14ac:dyDescent="0.2">
      <c r="A62" s="11"/>
      <c r="B62" s="12"/>
      <c r="C62" s="12"/>
      <c r="D62" s="12"/>
      <c r="E62" s="17"/>
      <c r="F62" s="17"/>
      <c r="G62" s="17"/>
      <c r="H62" s="17"/>
      <c r="I62" s="17"/>
      <c r="J62" s="17"/>
      <c r="K62" s="17"/>
      <c r="L62" s="7"/>
      <c r="M62" s="13"/>
      <c r="N62" s="13"/>
      <c r="O62" s="14">
        <f t="shared" si="4"/>
        <v>0</v>
      </c>
      <c r="P62" s="14">
        <f t="shared" si="5"/>
        <v>0</v>
      </c>
    </row>
    <row r="63" spans="1:16" x14ac:dyDescent="0.2">
      <c r="A63" s="11"/>
      <c r="B63" s="12"/>
      <c r="C63" s="12"/>
      <c r="D63" s="12"/>
      <c r="E63" s="17"/>
      <c r="F63" s="17"/>
      <c r="G63" s="17"/>
      <c r="H63" s="17"/>
      <c r="I63" s="17"/>
      <c r="J63" s="17"/>
      <c r="K63" s="17"/>
      <c r="L63" s="7"/>
      <c r="M63" s="13"/>
      <c r="N63" s="13"/>
      <c r="O63" s="14">
        <f t="shared" si="4"/>
        <v>0</v>
      </c>
      <c r="P63" s="14">
        <f t="shared" si="5"/>
        <v>0</v>
      </c>
    </row>
    <row r="64" spans="1:16" x14ac:dyDescent="0.2">
      <c r="A64" s="11"/>
      <c r="B64" s="12"/>
      <c r="C64" s="12"/>
      <c r="D64" s="12"/>
      <c r="E64" s="17"/>
      <c r="F64" s="17"/>
      <c r="G64" s="17"/>
      <c r="H64" s="17"/>
      <c r="I64" s="17"/>
      <c r="J64" s="17"/>
      <c r="K64" s="17"/>
      <c r="L64" s="7"/>
      <c r="M64" s="13"/>
      <c r="N64" s="13"/>
      <c r="O64" s="14">
        <f t="shared" si="4"/>
        <v>0</v>
      </c>
      <c r="P64" s="14">
        <f t="shared" si="5"/>
        <v>0</v>
      </c>
    </row>
    <row r="65" spans="1:16" x14ac:dyDescent="0.2">
      <c r="A65" s="11"/>
      <c r="B65" s="12"/>
      <c r="C65" s="12"/>
      <c r="D65" s="12"/>
      <c r="E65" s="17"/>
      <c r="F65" s="17"/>
      <c r="G65" s="17"/>
      <c r="H65" s="17"/>
      <c r="I65" s="17"/>
      <c r="J65" s="17"/>
      <c r="K65" s="17"/>
      <c r="L65" s="7"/>
      <c r="M65" s="13"/>
      <c r="N65" s="13"/>
      <c r="O65" s="14">
        <f t="shared" si="4"/>
        <v>0</v>
      </c>
      <c r="P65" s="14">
        <f t="shared" si="5"/>
        <v>0</v>
      </c>
    </row>
    <row r="66" spans="1:16" x14ac:dyDescent="0.2">
      <c r="A66" s="11"/>
      <c r="B66" s="12"/>
      <c r="C66" s="12"/>
      <c r="D66" s="12"/>
      <c r="E66" s="17"/>
      <c r="F66" s="17"/>
      <c r="G66" s="17"/>
      <c r="H66" s="17"/>
      <c r="I66" s="17"/>
      <c r="J66" s="17"/>
      <c r="K66" s="17"/>
      <c r="L66" s="7"/>
      <c r="M66" s="13"/>
      <c r="N66" s="13"/>
      <c r="O66" s="14">
        <f t="shared" si="4"/>
        <v>0</v>
      </c>
      <c r="P66" s="14">
        <f t="shared" si="5"/>
        <v>0</v>
      </c>
    </row>
    <row r="67" spans="1:16" x14ac:dyDescent="0.2">
      <c r="A67" s="18" t="s">
        <v>32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8">
        <f>SUM(M40:M66)</f>
        <v>3087.4599999999991</v>
      </c>
      <c r="N67" s="8">
        <f>SUM(N40:N66)</f>
        <v>0</v>
      </c>
      <c r="O67" s="15">
        <f t="shared" ref="O67" si="6">IF(M67&gt;N67,M67-N67,0)</f>
        <v>3087.4599999999991</v>
      </c>
      <c r="P67" s="15">
        <f t="shared" ref="P67" si="7">IF(N67&gt;M67,N67-M67,0)</f>
        <v>0</v>
      </c>
    </row>
    <row r="68" spans="1:16" x14ac:dyDescent="0.2">
      <c r="A68" s="19" t="str">
        <f>IF(M67&gt;N67,"Solde débiteur pour balance :","Solde créditeur pour balance :")</f>
        <v>Solde débiteur pour balance :</v>
      </c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1"/>
      <c r="O68" s="15">
        <f>IF(O67&gt;P67,P67,0)</f>
        <v>0</v>
      </c>
      <c r="P68" s="15">
        <f>IF(O67&gt;P67,O67,0)</f>
        <v>3087.4599999999991</v>
      </c>
    </row>
    <row r="69" spans="1:16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4"/>
      <c r="O69" s="25">
        <f>SUM(O68:P68)</f>
        <v>3087.4599999999991</v>
      </c>
      <c r="P69" s="26"/>
    </row>
  </sheetData>
  <mergeCells count="93">
    <mergeCell ref="A3:A4"/>
    <mergeCell ref="B3:B4"/>
    <mergeCell ref="C3:C4"/>
    <mergeCell ref="D3:D4"/>
    <mergeCell ref="E3:K4"/>
    <mergeCell ref="A1:P1"/>
    <mergeCell ref="D2:H2"/>
    <mergeCell ref="I2:J2"/>
    <mergeCell ref="M2:N2"/>
    <mergeCell ref="O2:P2"/>
    <mergeCell ref="L3:L4"/>
    <mergeCell ref="M3:M4"/>
    <mergeCell ref="N3:N4"/>
    <mergeCell ref="O3:O4"/>
    <mergeCell ref="P3:P4"/>
    <mergeCell ref="Q5:R24"/>
    <mergeCell ref="S5:T24"/>
    <mergeCell ref="E6:K6"/>
    <mergeCell ref="E7:K7"/>
    <mergeCell ref="E8:K8"/>
    <mergeCell ref="E9:K9"/>
    <mergeCell ref="E10:K10"/>
    <mergeCell ref="E11:K11"/>
    <mergeCell ref="E12:K12"/>
    <mergeCell ref="E13:K13"/>
    <mergeCell ref="E5:K5"/>
    <mergeCell ref="E25:K25"/>
    <mergeCell ref="E14:K14"/>
    <mergeCell ref="E15:K15"/>
    <mergeCell ref="E16:K16"/>
    <mergeCell ref="E17:K17"/>
    <mergeCell ref="E18:K18"/>
    <mergeCell ref="E19:K19"/>
    <mergeCell ref="E20:K20"/>
    <mergeCell ref="E21:K21"/>
    <mergeCell ref="E22:K22"/>
    <mergeCell ref="E23:K23"/>
    <mergeCell ref="E24:K24"/>
    <mergeCell ref="D37:H37"/>
    <mergeCell ref="I37:J37"/>
    <mergeCell ref="M37:N37"/>
    <mergeCell ref="O37:P37"/>
    <mergeCell ref="E26:K26"/>
    <mergeCell ref="E27:K27"/>
    <mergeCell ref="E28:K28"/>
    <mergeCell ref="E29:K29"/>
    <mergeCell ref="E30:K30"/>
    <mergeCell ref="E31:K31"/>
    <mergeCell ref="A32:L32"/>
    <mergeCell ref="A33:P33"/>
    <mergeCell ref="A34:P34"/>
    <mergeCell ref="A35:N36"/>
    <mergeCell ref="O36:P36"/>
    <mergeCell ref="A38:A39"/>
    <mergeCell ref="B38:B39"/>
    <mergeCell ref="C38:C39"/>
    <mergeCell ref="D38:D39"/>
    <mergeCell ref="E38:K39"/>
    <mergeCell ref="E47:K47"/>
    <mergeCell ref="M38:M39"/>
    <mergeCell ref="N38:N39"/>
    <mergeCell ref="O38:O39"/>
    <mergeCell ref="P38:P39"/>
    <mergeCell ref="E40:K40"/>
    <mergeCell ref="E41:K41"/>
    <mergeCell ref="L38:L39"/>
    <mergeCell ref="E42:K42"/>
    <mergeCell ref="E43:K43"/>
    <mergeCell ref="E44:K44"/>
    <mergeCell ref="E45:K45"/>
    <mergeCell ref="E46:K46"/>
    <mergeCell ref="E59:K59"/>
    <mergeCell ref="E48:K48"/>
    <mergeCell ref="E49:K49"/>
    <mergeCell ref="E50:K50"/>
    <mergeCell ref="E51:K51"/>
    <mergeCell ref="E52:K52"/>
    <mergeCell ref="E53:K53"/>
    <mergeCell ref="E54:K54"/>
    <mergeCell ref="E55:K55"/>
    <mergeCell ref="E56:K56"/>
    <mergeCell ref="E57:K57"/>
    <mergeCell ref="E58:K58"/>
    <mergeCell ref="E66:K66"/>
    <mergeCell ref="A67:L67"/>
    <mergeCell ref="A68:N69"/>
    <mergeCell ref="O69:P69"/>
    <mergeCell ref="E60:K60"/>
    <mergeCell ref="E61:K61"/>
    <mergeCell ref="E62:K62"/>
    <mergeCell ref="E63:K63"/>
    <mergeCell ref="E64:K64"/>
    <mergeCell ref="E65:K65"/>
  </mergeCells>
  <hyperlinks>
    <hyperlink ref="Q1" r:id="rId1"/>
  </hyperlinks>
  <pageMargins left="0.25" right="0.25" top="0.75" bottom="0.75" header="0.3" footer="0.3"/>
  <pageSetup paperSize="9" scale="77" fitToHeight="0" orientation="landscape" r:id="rId2"/>
  <rowBreaks count="1" manualBreakCount="1">
    <brk id="3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Colonnées Mariées Caisse MALART</vt:lpstr>
      <vt:lpstr>'Colonnées Mariées Caisse MALART'!Zone_d_impression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2017-09-24T09:24:15Z</dcterms:created>
  <dcterms:modified xsi:type="dcterms:W3CDTF">2017-09-24T09:24:49Z</dcterms:modified>
</cp:coreProperties>
</file>