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104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J4" i="1"/>
  <c r="H4" i="1"/>
  <c r="H5" i="1"/>
  <c r="H6" i="1"/>
  <c r="H7" i="1"/>
  <c r="H8" i="1"/>
  <c r="H9" i="1"/>
</calcChain>
</file>

<file path=xl/sharedStrings.xml><?xml version="1.0" encoding="utf-8"?>
<sst xmlns="http://schemas.openxmlformats.org/spreadsheetml/2006/main" count="37" uniqueCount="26">
  <si>
    <t>N°</t>
  </si>
  <si>
    <t>Date</t>
  </si>
  <si>
    <t>Pilote</t>
  </si>
  <si>
    <t>Théme</t>
  </si>
  <si>
    <t>Constat</t>
  </si>
  <si>
    <t>Actions</t>
  </si>
  <si>
    <t xml:space="preserve">Commenatire </t>
  </si>
  <si>
    <t xml:space="preserve">Etat de l'action </t>
  </si>
  <si>
    <t xml:space="preserve">Priorité </t>
  </si>
  <si>
    <t>Culture sécurité</t>
  </si>
  <si>
    <t>Cloturée</t>
  </si>
  <si>
    <t>Situations à risque</t>
  </si>
  <si>
    <t>Non cloturée</t>
  </si>
  <si>
    <t>AT</t>
  </si>
  <si>
    <t>Situation à risque</t>
  </si>
  <si>
    <t>URGENT⚠</t>
  </si>
  <si>
    <t>Service 1</t>
  </si>
  <si>
    <t>Service 2</t>
  </si>
  <si>
    <t>Service 3</t>
  </si>
  <si>
    <t>Service 4</t>
  </si>
  <si>
    <t>Service 5</t>
  </si>
  <si>
    <t>Service 6</t>
  </si>
  <si>
    <t>Service 7</t>
  </si>
  <si>
    <t>Délai 
(semaine)</t>
  </si>
  <si>
    <t xml:space="preserve">Retard ! </t>
  </si>
  <si>
    <t xml:space="preserve">Non cloturée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</si>
</sst>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Arial"/>
      <family val="2"/>
    </font>
    <font>
      <b/>
      <u/>
      <sz val="14"/>
      <name val="Calibri"/>
      <family val="2"/>
      <scheme val="minor"/>
    </font>
    <font>
      <b/>
      <u/>
      <sz val="11"/>
      <name val="Arial Rounded MT Bold"/>
    </font>
    <font>
      <b/>
      <sz val="8"/>
      <color theme="1"/>
      <name val="BankGothic Md BT"/>
      <family val="2"/>
    </font>
    <font>
      <b/>
      <sz val="14"/>
      <color theme="1"/>
      <name val="Calibri Light"/>
      <family val="2"/>
      <scheme val="major"/>
    </font>
    <font>
      <b/>
      <sz val="14"/>
      <color rgb="FFFF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theme="1"/>
      <name val="BankGothic Md BT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14" fontId="5" fillId="3" borderId="5" xfId="0" applyNumberFormat="1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14" fontId="5" fillId="3" borderId="4" xfId="0" applyNumberFormat="1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 applyProtection="1">
      <alignment horizontal="center" vertical="center"/>
    </xf>
    <xf numFmtId="14" fontId="9" fillId="3" borderId="4" xfId="0" applyNumberFormat="1" applyFont="1" applyFill="1" applyBorder="1" applyAlignment="1">
      <alignment horizontal="center" vertical="center" wrapText="1"/>
    </xf>
    <xf numFmtId="14" fontId="8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434340</xdr:colOff>
      <xdr:row>10</xdr:row>
      <xdr:rowOff>129540</xdr:rowOff>
    </xdr:from>
    <xdr:to>
      <xdr:col>10</xdr:col>
      <xdr:colOff>106680</xdr:colOff>
      <xdr:row>23</xdr:row>
      <xdr:rowOff>30480</xdr:rowOff>
    </xdr:to>
    <xdr:sp macro="" textlink="">
      <xdr:nvSpPr>
        <xdr:cNvPr id="2" name="Rectangle 1"/>
        <xdr:cNvSpPr/>
      </xdr:nvSpPr>
      <xdr:spPr>
        <a:xfrm>
          <a:off x="7985760" y="3855720"/>
          <a:ext cx="4716780" cy="22783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L'urgence s'affiche</a:t>
          </a:r>
          <a:r>
            <a:rPr lang="fr-FR" sz="1100" baseline="0"/>
            <a:t> dés qu'on arrive a la date de délai, si  l'action n'est pas encore cloturée bien sur.</a:t>
          </a:r>
        </a:p>
        <a:p>
          <a:pPr algn="l"/>
          <a:r>
            <a:rPr lang="fr-FR" sz="1100" baseline="0"/>
            <a:t>et si on dépasse le délai  de 2 semaines un msg retard s'affiche clonne K</a:t>
          </a:r>
        </a:p>
        <a:p>
          <a:pPr algn="l"/>
          <a:r>
            <a:rPr lang="fr-FR" sz="1200" b="1" baseline="0"/>
            <a:t>Exemple : ligne 4</a:t>
          </a:r>
        </a:p>
        <a:p>
          <a:pPr algn="l"/>
          <a:r>
            <a:rPr lang="fr-FR" sz="1200" b="1" baseline="0"/>
            <a:t>Le constat a été saisi 23/01/2018 ==&gt; semaine 04 </a:t>
          </a:r>
        </a:p>
        <a:p>
          <a:pPr algn="l"/>
          <a:r>
            <a:rPr lang="fr-FR" sz="1200" b="1" baseline="0"/>
            <a:t>le delai de l'action est la semiane 11 </a:t>
          </a:r>
        </a:p>
        <a:p>
          <a:pPr algn="l"/>
          <a:r>
            <a:rPr lang="fr-FR" sz="1200" b="1" baseline="0"/>
            <a:t>si l'action n'est pas cloturée et qu'on rentre à la semaine 11 (partir lundi 12/03/2018 S11) l'urgence s'affiche </a:t>
          </a:r>
        </a:p>
        <a:p>
          <a:pPr algn="l"/>
          <a:r>
            <a:rPr lang="fr-FR" sz="1200" b="1"/>
            <a:t>et</a:t>
          </a:r>
          <a:r>
            <a:rPr lang="fr-FR" sz="1200" b="1" baseline="0"/>
            <a:t> si on dépasse le délai de 2 semaines S11 inclus (à partir Lundi 26/03/2018 S13) le message </a:t>
          </a:r>
          <a:r>
            <a:rPr lang="fr-FR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retard s'affiche clonne K 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"/>
  <sheetViews>
    <sheetView tabSelected="1" workbookViewId="0">
      <selection activeCell="J4" sqref="J4"/>
    </sheetView>
  </sheetViews>
  <sheetFormatPr baseColWidth="10" defaultRowHeight="15"/>
  <cols>
    <col min="2" max="2" width="11.85546875" bestFit="1" customWidth="1"/>
    <col min="3" max="3" width="16" bestFit="1" customWidth="1"/>
    <col min="4" max="4" width="15" customWidth="1"/>
    <col min="5" max="5" width="28.42578125" customWidth="1"/>
    <col min="6" max="6" width="27.28515625" customWidth="1"/>
    <col min="7" max="7" width="10.5703125" customWidth="1"/>
    <col min="8" max="8" width="23.28515625" customWidth="1"/>
    <col min="9" max="9" width="19.42578125" customWidth="1"/>
    <col min="10" max="10" width="20.28515625" customWidth="1"/>
  </cols>
  <sheetData>
    <row r="1" spans="1:16" ht="36" customHeight="1">
      <c r="A1" s="1" t="s">
        <v>0</v>
      </c>
      <c r="B1" s="2" t="s">
        <v>1</v>
      </c>
      <c r="C1" s="3" t="s">
        <v>2</v>
      </c>
      <c r="D1" s="4" t="s">
        <v>3</v>
      </c>
      <c r="E1" s="1" t="s">
        <v>4</v>
      </c>
      <c r="F1" s="3" t="s">
        <v>5</v>
      </c>
      <c r="G1" s="25" t="s">
        <v>23</v>
      </c>
      <c r="H1" s="4" t="s">
        <v>6</v>
      </c>
      <c r="I1" s="5" t="s">
        <v>7</v>
      </c>
      <c r="J1" s="6" t="s">
        <v>8</v>
      </c>
    </row>
    <row r="2" spans="1:16" ht="21">
      <c r="A2" s="7"/>
      <c r="B2" s="8"/>
      <c r="C2" s="9"/>
      <c r="D2" s="10"/>
      <c r="E2" s="11"/>
      <c r="F2" s="12"/>
      <c r="G2" s="13"/>
      <c r="H2" s="14"/>
      <c r="I2" s="15"/>
      <c r="J2" s="24"/>
    </row>
    <row r="3" spans="1:16" ht="37.5">
      <c r="A3" s="16">
        <v>73</v>
      </c>
      <c r="B3" s="17">
        <v>43178</v>
      </c>
      <c r="C3" s="18" t="s">
        <v>16</v>
      </c>
      <c r="D3" s="19" t="s">
        <v>9</v>
      </c>
      <c r="E3" s="20"/>
      <c r="F3" s="21"/>
      <c r="G3" s="13">
        <v>11</v>
      </c>
      <c r="H3" s="22"/>
      <c r="I3" s="23" t="s">
        <v>10</v>
      </c>
      <c r="J3" s="24"/>
    </row>
    <row r="4" spans="1:16" ht="37.5">
      <c r="A4" s="16">
        <v>74</v>
      </c>
      <c r="B4" s="17">
        <v>43123</v>
      </c>
      <c r="C4" s="18" t="s">
        <v>17</v>
      </c>
      <c r="D4" s="19" t="s">
        <v>11</v>
      </c>
      <c r="E4" s="20"/>
      <c r="F4" s="21"/>
      <c r="G4" s="13">
        <v>11</v>
      </c>
      <c r="H4" s="27">
        <f>IF(WEEKNUM(B4)&gt;G4,DATE(YEAR(B4)+1,1,1)+7*(G4-1)-WEEKDAY(DATE(YEAR(B4)+1,1,1)+7*(G4-1),2)+1,DATE(YEAR(B4),1,1)+7*(G4-1)-WEEKDAY(DATE(YEAR(B4),1,1)+7*(G4-1),2)+1)</f>
        <v>43171</v>
      </c>
      <c r="I4" s="23" t="s">
        <v>12</v>
      </c>
      <c r="J4" s="24" t="str">
        <f ca="1">IF(I4="Cloturée","",IF(TODAY()&gt;=IF(WEEKNUM(B4)&gt;G4,DATE(YEAR(B4)+1,1,1)+7*(G4-1)-WEEKDAY(DATE(YEAR(B4)+1,1,1)+7*(G4-1),2)+1,DATE(YEAR(B4),1,1)+7*(G4-1)-WEEKDAY(DATE(YEAR(B4),1,1)+7*(G4-1),2)+1),"URGENT",""))</f>
        <v>URGENT</v>
      </c>
      <c r="K4" s="26" t="str">
        <f ca="1">IF(I4="Cloturée","",IF(TODAY()&gt;=IF(WEEKNUM(B4)&gt;G4,DATE(YEAR(B4)+1,1,1)+7*(G4+1)-WEEKDAY(DATE(YEAR(B4)+1,1,1)+7*(G4+1),2)+1,DATE(YEAR(B4),1,1)+7*(G4+1)-WEEKDAY(DATE(YEAR(B4),1,1)+7*(G4+1),2)+1),"Retard!",""))</f>
        <v/>
      </c>
      <c r="P4" t="s">
        <v>10</v>
      </c>
    </row>
    <row r="5" spans="1:16" ht="37.5">
      <c r="A5" s="16">
        <v>73</v>
      </c>
      <c r="B5" s="17">
        <v>43138</v>
      </c>
      <c r="C5" s="18" t="s">
        <v>18</v>
      </c>
      <c r="D5" s="19" t="s">
        <v>11</v>
      </c>
      <c r="E5" s="20"/>
      <c r="F5" s="28"/>
      <c r="G5" s="13">
        <v>7</v>
      </c>
      <c r="H5" s="27">
        <f>IF(WEEKNUM(B5)&gt;G5,DATE(YEAR(B5)+1,1,1)+7*(G5-1)-WEEKDAY(DATE(YEAR(B5)+1,1,1)+7*(G5-1),2)+1,DATE(YEAR(B5),1,1)+7*(G5-1)-WEEKDAY(DATE(YEAR(B5),1,1)+7*(G5-1),2)+1)</f>
        <v>43143</v>
      </c>
      <c r="I5" s="23" t="s">
        <v>12</v>
      </c>
      <c r="J5" s="24" t="s">
        <v>15</v>
      </c>
      <c r="K5" s="26" t="s">
        <v>24</v>
      </c>
      <c r="P5" t="s">
        <v>25</v>
      </c>
    </row>
    <row r="6" spans="1:16" ht="21">
      <c r="A6" s="16">
        <v>72</v>
      </c>
      <c r="B6" s="17">
        <v>43173</v>
      </c>
      <c r="C6" s="18" t="s">
        <v>19</v>
      </c>
      <c r="D6" s="19" t="s">
        <v>13</v>
      </c>
      <c r="E6" s="20"/>
      <c r="F6" s="21"/>
      <c r="G6" s="13">
        <v>11</v>
      </c>
      <c r="H6" s="27">
        <f t="shared" ref="H4:H9" si="0">IF(WEEKNUM(B6)&gt;G6,DATE(YEAR(B6)+1,1,7*(G6-1))-WEEKDAY(DATE(YEAR(B6)+1,1,7*(G6-1)),2)+1,DATE(YEAR(B6),1,1)+7*(G6-1)-WEEKDAY(DATE(YEAR(B6),1,1)+7*(G6-1),2)+1)</f>
        <v>43171</v>
      </c>
      <c r="I6" s="23" t="s">
        <v>12</v>
      </c>
      <c r="J6" s="24" t="s">
        <v>15</v>
      </c>
      <c r="K6" s="26" t="s">
        <v>24</v>
      </c>
    </row>
    <row r="7" spans="1:16" ht="21">
      <c r="A7" s="16">
        <v>71</v>
      </c>
      <c r="B7" s="17">
        <v>43173</v>
      </c>
      <c r="C7" s="18" t="s">
        <v>20</v>
      </c>
      <c r="D7" s="19" t="s">
        <v>13</v>
      </c>
      <c r="E7" s="20"/>
      <c r="F7" s="21"/>
      <c r="G7" s="13">
        <v>15</v>
      </c>
      <c r="H7" s="27">
        <f t="shared" si="0"/>
        <v>43199</v>
      </c>
      <c r="I7" s="23" t="s">
        <v>12</v>
      </c>
      <c r="J7" s="24"/>
    </row>
    <row r="8" spans="1:16" ht="37.5">
      <c r="A8" s="16">
        <v>70</v>
      </c>
      <c r="B8" s="17">
        <v>42913</v>
      </c>
      <c r="C8" s="18" t="s">
        <v>21</v>
      </c>
      <c r="D8" s="19" t="s">
        <v>14</v>
      </c>
      <c r="E8" s="20"/>
      <c r="F8" s="21"/>
      <c r="G8" s="13">
        <v>15</v>
      </c>
      <c r="H8" s="27">
        <f t="shared" si="0"/>
        <v>43192</v>
      </c>
      <c r="I8" s="23" t="s">
        <v>12</v>
      </c>
      <c r="J8" s="24"/>
    </row>
    <row r="9" spans="1:16" ht="37.5">
      <c r="A9" s="16">
        <v>69</v>
      </c>
      <c r="B9" s="17">
        <v>42990</v>
      </c>
      <c r="C9" s="18" t="s">
        <v>22</v>
      </c>
      <c r="D9" s="19" t="s">
        <v>14</v>
      </c>
      <c r="E9" s="20"/>
      <c r="F9" s="21"/>
      <c r="G9" s="13">
        <v>16</v>
      </c>
      <c r="H9" s="27">
        <f t="shared" si="0"/>
        <v>43199</v>
      </c>
      <c r="I9" s="23" t="s">
        <v>10</v>
      </c>
      <c r="J9" s="24"/>
    </row>
  </sheetData>
  <conditionalFormatting sqref="J6:J9">
    <cfRule type="containsText" dxfId="13" priority="15" stopIfTrue="1" operator="containsText" text="URGENT">
      <formula>NOT(ISERROR(SEARCH("URGENT",J6)))</formula>
    </cfRule>
  </conditionalFormatting>
  <conditionalFormatting sqref="I1:I9">
    <cfRule type="cellIs" dxfId="12" priority="13" stopIfTrue="1" operator="equal">
      <formula>"Cloturée"</formula>
    </cfRule>
    <cfRule type="cellIs" dxfId="11" priority="14" stopIfTrue="1" operator="equal">
      <formula>"Non cloturée"</formula>
    </cfRule>
  </conditionalFormatting>
  <conditionalFormatting sqref="J1">
    <cfRule type="cellIs" dxfId="10" priority="11" stopIfTrue="1" operator="equal">
      <formula>"Cloturée"</formula>
    </cfRule>
    <cfRule type="cellIs" dxfId="9" priority="12" stopIfTrue="1" operator="equal">
      <formula>"Non cloturée"</formula>
    </cfRule>
  </conditionalFormatting>
  <conditionalFormatting sqref="J2:J3">
    <cfRule type="containsText" dxfId="8" priority="10" stopIfTrue="1" operator="containsText" text="URGENT">
      <formula>NOT(ISERROR(SEARCH("URGENT",J2)))</formula>
    </cfRule>
  </conditionalFormatting>
  <conditionalFormatting sqref="J5">
    <cfRule type="containsText" dxfId="7" priority="5" stopIfTrue="1" operator="containsText" text="URGENT">
      <formula>NOT(ISERROR(SEARCH("URGENT",J5)))</formula>
    </cfRule>
  </conditionalFormatting>
  <conditionalFormatting sqref="J4">
    <cfRule type="containsText" dxfId="6" priority="8" stopIfTrue="1" operator="containsText" text="URGENT">
      <formula>NOT(ISERROR(SEARCH("URGENT",J4)))</formula>
    </cfRule>
  </conditionalFormatting>
  <conditionalFormatting sqref="K5">
    <cfRule type="cellIs" dxfId="5" priority="6" stopIfTrue="1" operator="equal">
      <formula>"Cloturée"</formula>
    </cfRule>
    <cfRule type="cellIs" dxfId="4" priority="7" stopIfTrue="1" operator="equal">
      <formula>"Non cloturée"</formula>
    </cfRule>
  </conditionalFormatting>
  <conditionalFormatting sqref="K6">
    <cfRule type="cellIs" dxfId="3" priority="3" stopIfTrue="1" operator="equal">
      <formula>"Cloturée"</formula>
    </cfRule>
    <cfRule type="cellIs" dxfId="2" priority="4" stopIfTrue="1" operator="equal">
      <formula>"Non cloturée"</formula>
    </cfRule>
  </conditionalFormatting>
  <conditionalFormatting sqref="K4">
    <cfRule type="cellIs" dxfId="1" priority="1" stopIfTrue="1" operator="equal">
      <formula>"Cloturée"</formula>
    </cfRule>
    <cfRule type="cellIs" dxfId="0" priority="2" stopIfTrue="1" operator="equal">
      <formula>"Non cloturée"</formula>
    </cfRule>
  </conditionalFormatting>
  <dataValidations count="2">
    <dataValidation type="list" allowBlank="1" showInputMessage="1" showErrorMessage="1" sqref="I2 I4:I9">
      <formula1>$L$5:$L$6</formula1>
    </dataValidation>
    <dataValidation type="list" allowBlank="1" showInputMessage="1" showErrorMessage="1" sqref="I3">
      <formula1>$P$4:$P$5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JersMath</cp:lastModifiedBy>
  <dcterms:created xsi:type="dcterms:W3CDTF">2018-03-19T09:47:40Z</dcterms:created>
  <dcterms:modified xsi:type="dcterms:W3CDTF">2018-03-19T21:09:03Z</dcterms:modified>
</cp:coreProperties>
</file>