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30" windowWidth="20730" windowHeight="11760" tabRatio="950"/>
  </bookViews>
  <sheets>
    <sheet name="Inventaire général" sheetId="1" r:id="rId1"/>
    <sheet name="Malle cirque" sheetId="22" r:id="rId2"/>
    <sheet name="Malle cuisine" sheetId="16" r:id="rId3"/>
    <sheet name="Malle entretien" sheetId="17" r:id="rId4"/>
    <sheet name="Malle plein air" sheetId="18" r:id="rId5"/>
    <sheet name="Malle péda" sheetId="19" r:id="rId6"/>
    <sheet name="Malle sports" sheetId="20" r:id="rId7"/>
    <sheet name="Malle sécurité routière" sheetId="21" r:id="rId8"/>
    <sheet name="Emprunteur 1" sheetId="2" r:id="rId9"/>
    <sheet name="Retour emprunteur 1" sheetId="9" r:id="rId10"/>
    <sheet name="Emprunteur 2" sheetId="3" r:id="rId11"/>
    <sheet name="Retour emprunteur 2" sheetId="10" r:id="rId12"/>
    <sheet name="Emprunteur 3" sheetId="12" r:id="rId13"/>
    <sheet name="Retour emprunteur 3" sheetId="11" r:id="rId14"/>
    <sheet name="plan grenier" sheetId="15" r:id="rId15"/>
    <sheet name="Listes" sheetId="4" r:id="rId16"/>
  </sheets>
  <definedNames>
    <definedName name="_xlnm._FilterDatabase" localSheetId="0" hidden="1">'Inventaire général'!$A$2:$L$386</definedName>
    <definedName name="Abri_jardin">Listes!$F$17:$F$24</definedName>
    <definedName name="Ameublement">Listes!$G$3:$G$14</definedName>
    <definedName name="Autre">Listes!$I$17:$I$24</definedName>
    <definedName name="Bricolage_et_Extérieur">Listes!$H$3:$H$14</definedName>
    <definedName name="Camping">Listes!$B$3:$B$14</definedName>
    <definedName name="Catégorie">Listes!$B$2:$J$2</definedName>
    <definedName name="Cuisine">Listes!$C$3:$C$14</definedName>
    <definedName name="Divers">Listes!$I$3:$I$14</definedName>
    <definedName name="Ecole_JP">Listes!$H$17:$H$24</definedName>
    <definedName name="Electroménager">Listes!$D$3:$D$14</definedName>
    <definedName name="Espace_préados">Listes!$G$17:$G$24</definedName>
    <definedName name="Grenier">Listes!$B$17:$B$24</definedName>
    <definedName name="Local">Listes!$B$16:$I$16</definedName>
    <definedName name="Malle">Listes!$J$3:$J$14</definedName>
    <definedName name="Péda">Listes!$F$3:$F$14</definedName>
    <definedName name="Périscolaire">Listes!$D$17:$D$24</definedName>
    <definedName name="Resto_scolaire">Listes!$E$17:$E$24</definedName>
    <definedName name="Salle_Bulle">Listes!$C$17:$C$24</definedName>
    <definedName name="Technologie">Listes!$E$3:$E$14</definedName>
    <definedName name="_xlnm.Print_Area" localSheetId="8">'Emprunteur 1'!$B:$I</definedName>
    <definedName name="_xlnm.Print_Area" localSheetId="10">'Emprunteur 2'!$B:$I</definedName>
    <definedName name="_xlnm.Print_Area" localSheetId="0">'Inventaire général'!$A$1:$M$386</definedName>
  </definedNames>
  <calcPr calcId="145621"/>
  <fileRecoveryPr autoRecover="0"/>
</workbook>
</file>

<file path=xl/calcChain.xml><?xml version="1.0" encoding="utf-8"?>
<calcChain xmlns="http://schemas.openxmlformats.org/spreadsheetml/2006/main">
  <c r="J7" i="12" l="1"/>
  <c r="J8" i="12"/>
  <c r="J9" i="12"/>
  <c r="J10" i="12"/>
  <c r="J11" i="12"/>
  <c r="J12" i="12"/>
  <c r="J13" i="12"/>
  <c r="J14" i="12"/>
  <c r="J15" i="12"/>
  <c r="J16" i="12"/>
  <c r="J17" i="12"/>
  <c r="J18" i="12"/>
  <c r="J19" i="12"/>
  <c r="J20" i="12"/>
  <c r="J21" i="12"/>
  <c r="J22" i="12"/>
  <c r="J23" i="12"/>
  <c r="J24" i="12"/>
  <c r="J25" i="12"/>
  <c r="J26" i="12"/>
  <c r="J27" i="12"/>
  <c r="J28" i="12"/>
  <c r="J29" i="12"/>
  <c r="J30" i="12"/>
  <c r="J31" i="12"/>
  <c r="J32" i="12"/>
  <c r="J33" i="12"/>
  <c r="J34" i="12"/>
  <c r="J35" i="12"/>
  <c r="J36" i="12"/>
  <c r="J37" i="12"/>
  <c r="J38" i="12"/>
  <c r="J39" i="12"/>
  <c r="J40" i="12"/>
  <c r="J41" i="12"/>
  <c r="J42" i="12"/>
  <c r="J43" i="12"/>
  <c r="J44" i="12"/>
  <c r="J45" i="12"/>
  <c r="J46" i="12"/>
  <c r="J47" i="12"/>
  <c r="J48" i="12"/>
  <c r="J49" i="12"/>
  <c r="J50" i="12"/>
  <c r="J51" i="12"/>
  <c r="J52" i="12"/>
  <c r="J53" i="12"/>
  <c r="J54" i="12"/>
  <c r="J55" i="12"/>
  <c r="J56" i="12"/>
  <c r="J57" i="12"/>
  <c r="J58" i="12"/>
  <c r="J59" i="12"/>
  <c r="J60" i="12"/>
  <c r="J61" i="12"/>
  <c r="J62" i="12"/>
  <c r="J63" i="12"/>
  <c r="J64" i="12"/>
  <c r="J65" i="12"/>
  <c r="J66" i="12"/>
  <c r="J67" i="12"/>
  <c r="J68" i="12"/>
  <c r="J69" i="12"/>
  <c r="J70" i="12"/>
  <c r="J71" i="12"/>
  <c r="J72" i="12"/>
  <c r="J73" i="12"/>
  <c r="J74" i="12"/>
  <c r="J75" i="12"/>
  <c r="J76" i="12"/>
  <c r="J77" i="12"/>
  <c r="J78" i="12"/>
  <c r="J79" i="12"/>
  <c r="J80" i="12"/>
  <c r="J81" i="12"/>
  <c r="J82" i="12"/>
  <c r="J83" i="12"/>
  <c r="J84" i="12"/>
  <c r="J85" i="12"/>
  <c r="J86" i="12"/>
  <c r="J87" i="12"/>
  <c r="J88" i="12"/>
  <c r="J89" i="12"/>
  <c r="J90" i="12"/>
  <c r="J91" i="12"/>
  <c r="J92" i="12"/>
  <c r="J93" i="12"/>
  <c r="J94" i="12"/>
  <c r="J95" i="12"/>
  <c r="J96" i="12"/>
  <c r="J97" i="12"/>
  <c r="J98" i="12"/>
  <c r="J99" i="12"/>
  <c r="J100" i="12"/>
  <c r="J6" i="12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6" i="2"/>
  <c r="M42" i="1" l="1"/>
  <c r="M41" i="1"/>
  <c r="M40" i="1"/>
  <c r="M39" i="1" l="1"/>
  <c r="M38" i="1"/>
  <c r="M37" i="1" l="1"/>
  <c r="M36" i="1"/>
  <c r="M35" i="1" l="1"/>
  <c r="M34" i="1"/>
  <c r="M33" i="1"/>
  <c r="M32" i="1"/>
  <c r="M31" i="1"/>
  <c r="M30" i="1" l="1"/>
  <c r="M29" i="1" l="1"/>
  <c r="M28" i="1"/>
  <c r="M27" i="1" l="1"/>
  <c r="M26" i="1" l="1"/>
  <c r="M57" i="1" l="1"/>
  <c r="M169" i="1" l="1"/>
  <c r="H344" i="1" l="1"/>
  <c r="M315" i="1" l="1"/>
  <c r="M314" i="1" l="1"/>
  <c r="M313" i="1" l="1"/>
  <c r="M312" i="1" l="1"/>
  <c r="M311" i="1"/>
  <c r="M310" i="1"/>
  <c r="M309" i="1"/>
  <c r="M308" i="1"/>
  <c r="M307" i="1"/>
  <c r="M306" i="1"/>
  <c r="M305" i="1"/>
  <c r="M304" i="1"/>
  <c r="M13" i="1"/>
  <c r="M12" i="1" l="1"/>
  <c r="M11" i="1"/>
  <c r="M10" i="1" l="1"/>
  <c r="M8" i="1"/>
  <c r="M15" i="1" l="1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47" i="2"/>
  <c r="I47" i="12"/>
  <c r="I48" i="12"/>
  <c r="I49" i="12"/>
  <c r="I50" i="12"/>
  <c r="I51" i="12"/>
  <c r="I52" i="12"/>
  <c r="I53" i="12"/>
  <c r="I54" i="12"/>
  <c r="I55" i="12"/>
  <c r="I56" i="12"/>
  <c r="I57" i="12"/>
  <c r="I58" i="12"/>
  <c r="I59" i="12"/>
  <c r="I60" i="12"/>
  <c r="I61" i="12"/>
  <c r="I62" i="12"/>
  <c r="I63" i="12"/>
  <c r="I64" i="12"/>
  <c r="I65" i="12"/>
  <c r="I66" i="12"/>
  <c r="I67" i="12"/>
  <c r="I68" i="12"/>
  <c r="I69" i="12"/>
  <c r="I70" i="12"/>
  <c r="I71" i="12"/>
  <c r="I72" i="12"/>
  <c r="I73" i="12"/>
  <c r="I74" i="12"/>
  <c r="I75" i="12"/>
  <c r="I76" i="12"/>
  <c r="I77" i="12"/>
  <c r="I78" i="12"/>
  <c r="I79" i="12"/>
  <c r="I80" i="12"/>
  <c r="I81" i="12"/>
  <c r="I82" i="12"/>
  <c r="I83" i="12"/>
  <c r="I84" i="12"/>
  <c r="I85" i="12"/>
  <c r="I86" i="12"/>
  <c r="I87" i="12"/>
  <c r="I88" i="12"/>
  <c r="I89" i="12"/>
  <c r="I90" i="12"/>
  <c r="I91" i="12"/>
  <c r="I92" i="12"/>
  <c r="I93" i="12"/>
  <c r="I94" i="12"/>
  <c r="I95" i="12"/>
  <c r="I96" i="12"/>
  <c r="I97" i="12"/>
  <c r="I98" i="12"/>
  <c r="I99" i="12"/>
  <c r="I100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H94" i="12"/>
  <c r="H95" i="12"/>
  <c r="H96" i="12"/>
  <c r="H97" i="12"/>
  <c r="H98" i="12"/>
  <c r="H99" i="12"/>
  <c r="H100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I46" i="12"/>
  <c r="H46" i="12"/>
  <c r="F46" i="12"/>
  <c r="E46" i="12"/>
  <c r="D46" i="12"/>
  <c r="C46" i="12"/>
  <c r="I45" i="12"/>
  <c r="H45" i="12"/>
  <c r="F45" i="12"/>
  <c r="E45" i="12"/>
  <c r="D45" i="12"/>
  <c r="C45" i="12"/>
  <c r="I44" i="12"/>
  <c r="H44" i="12"/>
  <c r="F44" i="12"/>
  <c r="E44" i="12"/>
  <c r="D44" i="12"/>
  <c r="C44" i="12"/>
  <c r="I43" i="12"/>
  <c r="H43" i="12"/>
  <c r="F43" i="12"/>
  <c r="E43" i="12"/>
  <c r="D43" i="12"/>
  <c r="C43" i="12"/>
  <c r="I42" i="12"/>
  <c r="H42" i="12"/>
  <c r="F42" i="12"/>
  <c r="E42" i="12"/>
  <c r="D42" i="12"/>
  <c r="C42" i="12"/>
  <c r="I41" i="12"/>
  <c r="H41" i="12"/>
  <c r="F41" i="12"/>
  <c r="E41" i="12"/>
  <c r="D41" i="12"/>
  <c r="C41" i="12"/>
  <c r="I40" i="12"/>
  <c r="H40" i="12"/>
  <c r="F40" i="12"/>
  <c r="E40" i="12"/>
  <c r="D40" i="12"/>
  <c r="C40" i="12"/>
  <c r="I39" i="12"/>
  <c r="H39" i="12"/>
  <c r="F39" i="12"/>
  <c r="E39" i="12"/>
  <c r="D39" i="12"/>
  <c r="C39" i="12"/>
  <c r="I38" i="12"/>
  <c r="H38" i="12"/>
  <c r="F38" i="12"/>
  <c r="E38" i="12"/>
  <c r="D38" i="12"/>
  <c r="C38" i="12"/>
  <c r="I37" i="12"/>
  <c r="H37" i="12"/>
  <c r="F37" i="12"/>
  <c r="E37" i="12"/>
  <c r="D37" i="12"/>
  <c r="C37" i="12"/>
  <c r="I36" i="12"/>
  <c r="H36" i="12"/>
  <c r="F36" i="12"/>
  <c r="E36" i="12"/>
  <c r="D36" i="12"/>
  <c r="C36" i="12"/>
  <c r="I35" i="12"/>
  <c r="H35" i="12"/>
  <c r="F35" i="12"/>
  <c r="E35" i="12"/>
  <c r="D35" i="12"/>
  <c r="C35" i="12"/>
  <c r="I34" i="12"/>
  <c r="H34" i="12"/>
  <c r="F34" i="12"/>
  <c r="E34" i="12"/>
  <c r="D34" i="12"/>
  <c r="C34" i="12"/>
  <c r="I33" i="12"/>
  <c r="H33" i="12"/>
  <c r="F33" i="12"/>
  <c r="E33" i="12"/>
  <c r="D33" i="12"/>
  <c r="C33" i="12"/>
  <c r="I32" i="12"/>
  <c r="H32" i="12"/>
  <c r="F32" i="12"/>
  <c r="E32" i="12"/>
  <c r="D32" i="12"/>
  <c r="C32" i="12"/>
  <c r="I31" i="12"/>
  <c r="H31" i="12"/>
  <c r="F31" i="12"/>
  <c r="E31" i="12"/>
  <c r="D31" i="12"/>
  <c r="C31" i="12"/>
  <c r="I30" i="12"/>
  <c r="H30" i="12"/>
  <c r="F30" i="12"/>
  <c r="E30" i="12"/>
  <c r="D30" i="12"/>
  <c r="C30" i="12"/>
  <c r="I29" i="12"/>
  <c r="H29" i="12"/>
  <c r="F29" i="12"/>
  <c r="E29" i="12"/>
  <c r="D29" i="12"/>
  <c r="C29" i="12"/>
  <c r="I28" i="12"/>
  <c r="H28" i="12"/>
  <c r="F28" i="12"/>
  <c r="E28" i="12"/>
  <c r="D28" i="12"/>
  <c r="C28" i="12"/>
  <c r="I27" i="12"/>
  <c r="H27" i="12"/>
  <c r="F27" i="12"/>
  <c r="E27" i="12"/>
  <c r="D27" i="12"/>
  <c r="C27" i="12"/>
  <c r="I26" i="12"/>
  <c r="H26" i="12"/>
  <c r="F26" i="12"/>
  <c r="E26" i="12"/>
  <c r="D26" i="12"/>
  <c r="C26" i="12"/>
  <c r="I25" i="12"/>
  <c r="H25" i="12"/>
  <c r="F25" i="12"/>
  <c r="E25" i="12"/>
  <c r="D25" i="12"/>
  <c r="C25" i="12"/>
  <c r="I24" i="12"/>
  <c r="H24" i="12"/>
  <c r="F24" i="12"/>
  <c r="E24" i="12"/>
  <c r="D24" i="12"/>
  <c r="C24" i="12"/>
  <c r="I23" i="12"/>
  <c r="H23" i="12"/>
  <c r="F23" i="12"/>
  <c r="E23" i="12"/>
  <c r="D23" i="12"/>
  <c r="C23" i="12"/>
  <c r="I22" i="12"/>
  <c r="H22" i="12"/>
  <c r="F22" i="12"/>
  <c r="E22" i="12"/>
  <c r="D22" i="12"/>
  <c r="C22" i="12"/>
  <c r="I21" i="12"/>
  <c r="H21" i="12"/>
  <c r="F21" i="12"/>
  <c r="E21" i="12"/>
  <c r="D21" i="12"/>
  <c r="C21" i="12"/>
  <c r="I20" i="12"/>
  <c r="H20" i="12"/>
  <c r="F20" i="12"/>
  <c r="E20" i="12"/>
  <c r="D20" i="12"/>
  <c r="C20" i="12"/>
  <c r="I19" i="12"/>
  <c r="H19" i="12"/>
  <c r="F19" i="12"/>
  <c r="E19" i="12"/>
  <c r="D19" i="12"/>
  <c r="C19" i="12"/>
  <c r="I18" i="12"/>
  <c r="H18" i="12"/>
  <c r="F18" i="12"/>
  <c r="E18" i="12"/>
  <c r="D18" i="12"/>
  <c r="C18" i="12"/>
  <c r="I17" i="12"/>
  <c r="H17" i="12"/>
  <c r="F17" i="12"/>
  <c r="E17" i="12"/>
  <c r="D17" i="12"/>
  <c r="C17" i="12"/>
  <c r="I16" i="12"/>
  <c r="H16" i="12"/>
  <c r="F16" i="12"/>
  <c r="E16" i="12"/>
  <c r="D16" i="12"/>
  <c r="C16" i="12"/>
  <c r="I15" i="12"/>
  <c r="H15" i="12"/>
  <c r="F15" i="12"/>
  <c r="E15" i="12"/>
  <c r="D15" i="12"/>
  <c r="C15" i="12"/>
  <c r="I14" i="12"/>
  <c r="H14" i="12"/>
  <c r="F14" i="12"/>
  <c r="E14" i="12"/>
  <c r="D14" i="12"/>
  <c r="C14" i="12"/>
  <c r="I13" i="12"/>
  <c r="H13" i="12"/>
  <c r="F13" i="12"/>
  <c r="E13" i="12"/>
  <c r="D13" i="12"/>
  <c r="C13" i="12"/>
  <c r="I12" i="12"/>
  <c r="H12" i="12"/>
  <c r="F12" i="12"/>
  <c r="E12" i="12"/>
  <c r="D12" i="12"/>
  <c r="C12" i="12"/>
  <c r="I11" i="12"/>
  <c r="H11" i="12"/>
  <c r="F11" i="12"/>
  <c r="E11" i="12"/>
  <c r="D11" i="12"/>
  <c r="C11" i="12"/>
  <c r="I10" i="12"/>
  <c r="H10" i="12"/>
  <c r="F10" i="12"/>
  <c r="E10" i="12"/>
  <c r="D10" i="12"/>
  <c r="C10" i="12"/>
  <c r="I9" i="12"/>
  <c r="H9" i="12"/>
  <c r="F9" i="12"/>
  <c r="E9" i="12"/>
  <c r="D9" i="12"/>
  <c r="C9" i="12"/>
  <c r="I8" i="12"/>
  <c r="H8" i="12"/>
  <c r="F8" i="12"/>
  <c r="E8" i="12"/>
  <c r="D8" i="12"/>
  <c r="C8" i="12"/>
  <c r="I7" i="12"/>
  <c r="H7" i="12"/>
  <c r="F7" i="12"/>
  <c r="E7" i="12"/>
  <c r="D7" i="12"/>
  <c r="C7" i="12"/>
  <c r="I6" i="12"/>
  <c r="H6" i="12"/>
  <c r="F6" i="12"/>
  <c r="E6" i="12"/>
  <c r="D6" i="12"/>
  <c r="C6" i="12"/>
  <c r="I46" i="3"/>
  <c r="H46" i="3"/>
  <c r="F46" i="3"/>
  <c r="E46" i="3"/>
  <c r="D46" i="3"/>
  <c r="C46" i="3"/>
  <c r="I45" i="3"/>
  <c r="H45" i="3"/>
  <c r="F45" i="3"/>
  <c r="E45" i="3"/>
  <c r="D45" i="3"/>
  <c r="C45" i="3"/>
  <c r="I44" i="3"/>
  <c r="H44" i="3"/>
  <c r="F44" i="3"/>
  <c r="E44" i="3"/>
  <c r="D44" i="3"/>
  <c r="C44" i="3"/>
  <c r="I43" i="3"/>
  <c r="H43" i="3"/>
  <c r="F43" i="3"/>
  <c r="E43" i="3"/>
  <c r="D43" i="3"/>
  <c r="C43" i="3"/>
  <c r="I42" i="3"/>
  <c r="H42" i="3"/>
  <c r="F42" i="3"/>
  <c r="E42" i="3"/>
  <c r="D42" i="3"/>
  <c r="C42" i="3"/>
  <c r="I41" i="3"/>
  <c r="H41" i="3"/>
  <c r="F41" i="3"/>
  <c r="E41" i="3"/>
  <c r="D41" i="3"/>
  <c r="C41" i="3"/>
  <c r="I40" i="3"/>
  <c r="H40" i="3"/>
  <c r="F40" i="3"/>
  <c r="E40" i="3"/>
  <c r="D40" i="3"/>
  <c r="C40" i="3"/>
  <c r="I39" i="3"/>
  <c r="H39" i="3"/>
  <c r="F39" i="3"/>
  <c r="E39" i="3"/>
  <c r="D39" i="3"/>
  <c r="C39" i="3"/>
  <c r="I38" i="3"/>
  <c r="H38" i="3"/>
  <c r="F38" i="3"/>
  <c r="E38" i="3"/>
  <c r="D38" i="3"/>
  <c r="C38" i="3"/>
  <c r="I37" i="3"/>
  <c r="H37" i="3"/>
  <c r="F37" i="3"/>
  <c r="E37" i="3"/>
  <c r="D37" i="3"/>
  <c r="C37" i="3"/>
  <c r="I36" i="3"/>
  <c r="H36" i="3"/>
  <c r="F36" i="3"/>
  <c r="E36" i="3"/>
  <c r="D36" i="3"/>
  <c r="C36" i="3"/>
  <c r="I35" i="3"/>
  <c r="H35" i="3"/>
  <c r="F35" i="3"/>
  <c r="E35" i="3"/>
  <c r="D35" i="3"/>
  <c r="C35" i="3"/>
  <c r="I34" i="3"/>
  <c r="H34" i="3"/>
  <c r="F34" i="3"/>
  <c r="E34" i="3"/>
  <c r="D34" i="3"/>
  <c r="C34" i="3"/>
  <c r="I33" i="3"/>
  <c r="H33" i="3"/>
  <c r="F33" i="3"/>
  <c r="E33" i="3"/>
  <c r="D33" i="3"/>
  <c r="C33" i="3"/>
  <c r="I32" i="3"/>
  <c r="H32" i="3"/>
  <c r="F32" i="3"/>
  <c r="E32" i="3"/>
  <c r="D32" i="3"/>
  <c r="C32" i="3"/>
  <c r="I31" i="3"/>
  <c r="H31" i="3"/>
  <c r="F31" i="3"/>
  <c r="E31" i="3"/>
  <c r="D31" i="3"/>
  <c r="C31" i="3"/>
  <c r="I30" i="3"/>
  <c r="H30" i="3"/>
  <c r="F30" i="3"/>
  <c r="E30" i="3"/>
  <c r="D30" i="3"/>
  <c r="C30" i="3"/>
  <c r="I29" i="3"/>
  <c r="H29" i="3"/>
  <c r="F29" i="3"/>
  <c r="E29" i="3"/>
  <c r="D29" i="3"/>
  <c r="C29" i="3"/>
  <c r="I28" i="3"/>
  <c r="H28" i="3"/>
  <c r="F28" i="3"/>
  <c r="E28" i="3"/>
  <c r="D28" i="3"/>
  <c r="C28" i="3"/>
  <c r="I27" i="3"/>
  <c r="H27" i="3"/>
  <c r="F27" i="3"/>
  <c r="E27" i="3"/>
  <c r="D27" i="3"/>
  <c r="C27" i="3"/>
  <c r="I26" i="3"/>
  <c r="H26" i="3"/>
  <c r="F26" i="3"/>
  <c r="E26" i="3"/>
  <c r="D26" i="3"/>
  <c r="C26" i="3"/>
  <c r="I25" i="3"/>
  <c r="H25" i="3"/>
  <c r="F25" i="3"/>
  <c r="E25" i="3"/>
  <c r="D25" i="3"/>
  <c r="C25" i="3"/>
  <c r="I24" i="3"/>
  <c r="H24" i="3"/>
  <c r="F24" i="3"/>
  <c r="E24" i="3"/>
  <c r="D24" i="3"/>
  <c r="C24" i="3"/>
  <c r="I23" i="3"/>
  <c r="H23" i="3"/>
  <c r="F23" i="3"/>
  <c r="E23" i="3"/>
  <c r="D23" i="3"/>
  <c r="C23" i="3"/>
  <c r="I22" i="3"/>
  <c r="H22" i="3"/>
  <c r="F22" i="3"/>
  <c r="E22" i="3"/>
  <c r="D22" i="3"/>
  <c r="C22" i="3"/>
  <c r="I21" i="3"/>
  <c r="H21" i="3"/>
  <c r="F21" i="3"/>
  <c r="E21" i="3"/>
  <c r="D21" i="3"/>
  <c r="C21" i="3"/>
  <c r="I20" i="3"/>
  <c r="H20" i="3"/>
  <c r="F20" i="3"/>
  <c r="E20" i="3"/>
  <c r="D20" i="3"/>
  <c r="C20" i="3"/>
  <c r="I19" i="3"/>
  <c r="H19" i="3"/>
  <c r="F19" i="3"/>
  <c r="E19" i="3"/>
  <c r="D19" i="3"/>
  <c r="C19" i="3"/>
  <c r="I18" i="3"/>
  <c r="H18" i="3"/>
  <c r="F18" i="3"/>
  <c r="E18" i="3"/>
  <c r="D18" i="3"/>
  <c r="C18" i="3"/>
  <c r="I17" i="3"/>
  <c r="H17" i="3"/>
  <c r="F17" i="3"/>
  <c r="E17" i="3"/>
  <c r="D17" i="3"/>
  <c r="C17" i="3"/>
  <c r="I16" i="3"/>
  <c r="H16" i="3"/>
  <c r="F16" i="3"/>
  <c r="E16" i="3"/>
  <c r="D16" i="3"/>
  <c r="C16" i="3"/>
  <c r="I15" i="3"/>
  <c r="H15" i="3"/>
  <c r="F15" i="3"/>
  <c r="E15" i="3"/>
  <c r="D15" i="3"/>
  <c r="C15" i="3"/>
  <c r="I14" i="3"/>
  <c r="H14" i="3"/>
  <c r="F14" i="3"/>
  <c r="E14" i="3"/>
  <c r="D14" i="3"/>
  <c r="C14" i="3"/>
  <c r="I13" i="3"/>
  <c r="H13" i="3"/>
  <c r="F13" i="3"/>
  <c r="E13" i="3"/>
  <c r="D13" i="3"/>
  <c r="C13" i="3"/>
  <c r="I12" i="3"/>
  <c r="H12" i="3"/>
  <c r="F12" i="3"/>
  <c r="E12" i="3"/>
  <c r="D12" i="3"/>
  <c r="C12" i="3"/>
  <c r="I11" i="3"/>
  <c r="H11" i="3"/>
  <c r="F11" i="3"/>
  <c r="E11" i="3"/>
  <c r="D11" i="3"/>
  <c r="C11" i="3"/>
  <c r="I10" i="3"/>
  <c r="H10" i="3"/>
  <c r="F10" i="3"/>
  <c r="E10" i="3"/>
  <c r="D10" i="3"/>
  <c r="C10" i="3"/>
  <c r="I9" i="3"/>
  <c r="H9" i="3"/>
  <c r="F9" i="3"/>
  <c r="E9" i="3"/>
  <c r="D9" i="3"/>
  <c r="C9" i="3"/>
  <c r="I8" i="3"/>
  <c r="H8" i="3"/>
  <c r="F8" i="3"/>
  <c r="E8" i="3"/>
  <c r="D8" i="3"/>
  <c r="C8" i="3"/>
  <c r="I7" i="3"/>
  <c r="H7" i="3"/>
  <c r="F7" i="3"/>
  <c r="E7" i="3"/>
  <c r="D7" i="3"/>
  <c r="C7" i="3"/>
  <c r="I6" i="3"/>
  <c r="H6" i="3"/>
  <c r="F6" i="3"/>
  <c r="E6" i="3"/>
  <c r="D6" i="3"/>
  <c r="C6" i="3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I6" i="2"/>
  <c r="H6" i="2"/>
  <c r="F6" i="2"/>
  <c r="E6" i="2"/>
  <c r="D6" i="2"/>
  <c r="C6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7" i="2"/>
  <c r="C8" i="2"/>
  <c r="C9" i="2"/>
  <c r="C10" i="2"/>
  <c r="M5" i="1" l="1"/>
  <c r="M6" i="1"/>
  <c r="M7" i="1"/>
  <c r="M9" i="1"/>
  <c r="M14" i="1"/>
  <c r="M16" i="1"/>
  <c r="M17" i="1"/>
  <c r="M18" i="1"/>
  <c r="M19" i="1"/>
  <c r="M20" i="1"/>
  <c r="M21" i="1"/>
  <c r="M22" i="1"/>
  <c r="M23" i="1"/>
  <c r="M24" i="1"/>
  <c r="M25" i="1"/>
  <c r="M86" i="1"/>
  <c r="M87" i="1"/>
  <c r="M106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3" i="1"/>
  <c r="M164" i="1"/>
  <c r="M165" i="1"/>
  <c r="M166" i="1"/>
  <c r="M168" i="1"/>
  <c r="M170" i="1"/>
  <c r="M173" i="1"/>
  <c r="M175" i="1"/>
  <c r="M177" i="1"/>
  <c r="M181" i="1"/>
  <c r="M184" i="1"/>
  <c r="M185" i="1"/>
  <c r="M186" i="1"/>
  <c r="M187" i="1"/>
  <c r="M188" i="1"/>
  <c r="M190" i="1"/>
  <c r="M191" i="1"/>
  <c r="M192" i="1"/>
  <c r="M193" i="1"/>
  <c r="M196" i="1"/>
  <c r="M199" i="1"/>
  <c r="M207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4" i="1"/>
</calcChain>
</file>

<file path=xl/sharedStrings.xml><?xml version="1.0" encoding="utf-8"?>
<sst xmlns="http://schemas.openxmlformats.org/spreadsheetml/2006/main" count="3240" uniqueCount="1129">
  <si>
    <t>Catégorie</t>
  </si>
  <si>
    <t>sous-catégorie</t>
  </si>
  <si>
    <t>année d'achat</t>
  </si>
  <si>
    <t>valeur neuf</t>
  </si>
  <si>
    <t>Local</t>
  </si>
  <si>
    <t>localisation</t>
  </si>
  <si>
    <t>Désignation</t>
  </si>
  <si>
    <t>Amortissement</t>
  </si>
  <si>
    <t>Stockage</t>
  </si>
  <si>
    <t>Disponible</t>
  </si>
  <si>
    <t>0001</t>
  </si>
  <si>
    <t>0002</t>
  </si>
  <si>
    <t>0003</t>
  </si>
  <si>
    <t>0004</t>
  </si>
  <si>
    <t>0006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</si>
  <si>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</si>
  <si>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</si>
  <si>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</si>
  <si>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</si>
  <si>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</si>
  <si>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</si>
  <si>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</si>
  <si>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</si>
  <si>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</si>
  <si>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</si>
  <si>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</si>
  <si>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</si>
  <si>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</si>
  <si>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</si>
  <si>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</si>
  <si>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</si>
  <si>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</si>
  <si>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</si>
  <si>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</si>
  <si>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</si>
  <si>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</si>
  <si>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</si>
  <si>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</si>
  <si>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</si>
  <si>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</si>
  <si>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</si>
  <si>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</si>
  <si>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</si>
  <si>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</si>
  <si>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</si>
  <si>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</si>
  <si>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</si>
  <si>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</si>
  <si>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</si>
  <si>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</si>
  <si>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</si>
  <si>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</si>
  <si>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</si>
  <si>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</si>
  <si>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</si>
  <si>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</si>
  <si>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</si>
  <si>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</si>
  <si>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</si>
  <si>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</si>
  <si>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</si>
  <si>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</si>
  <si>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</si>
  <si>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</si>
  <si>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</si>
  <si>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</si>
  <si>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</si>
  <si>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</si>
  <si>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</si>
  <si>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</si>
  <si>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</si>
  <si>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</si>
  <si>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</si>
  <si>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</si>
  <si>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</si>
  <si>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</si>
  <si>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</si>
  <si>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</si>
  <si>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</si>
  <si>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</si>
  <si>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</si>
  <si>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</si>
  <si>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</si>
  <si>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</si>
  <si>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</si>
  <si>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</si>
  <si>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</si>
  <si>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</si>
  <si>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</si>
  <si>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</si>
  <si>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</si>
  <si>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</si>
  <si>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</si>
  <si>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</si>
  <si>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</si>
  <si>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</si>
  <si>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</si>
  <si>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</si>
  <si>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</si>
  <si>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</si>
  <si>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</si>
  <si>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</si>
  <si>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</si>
  <si>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</si>
  <si>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</si>
  <si>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</si>
  <si>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</si>
  <si>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</si>
  <si>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</si>
  <si>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</si>
  <si>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</si>
  <si>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</si>
  <si>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</si>
  <si>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</si>
  <si>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</si>
  <si>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</si>
  <si>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</si>
  <si>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</si>
  <si>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</si>
  <si>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</si>
  <si>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</si>
  <si>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</si>
  <si>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</si>
  <si>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</si>
  <si>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</si>
  <si>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</si>
  <si>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</si>
  <si>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</si>
  <si>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</si>
  <si>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</si>
  <si>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</si>
  <si>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</si>
  <si>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</si>
  <si>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</si>
  <si>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</si>
  <si>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</si>
  <si>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</si>
  <si>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</si>
  <si>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</si>
  <si>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</si>
  <si>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</si>
  <si>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</si>
  <si>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</si>
  <si>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</si>
  <si>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</si>
  <si>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</si>
  <si>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</si>
  <si>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</si>
  <si>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</si>
  <si>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</si>
  <si>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</si>
  <si>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</si>
  <si>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</si>
  <si>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</si>
  <si>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</si>
  <si>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</si>
  <si>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</si>
  <si>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</si>
  <si>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</si>
  <si>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</si>
  <si>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</si>
  <si>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</si>
  <si>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</si>
  <si>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0160</t>
  </si>
  <si>
    <t>0161</t>
  </si>
  <si>
    <t>0162</t>
  </si>
  <si>
    <t>0163</t>
  </si>
  <si>
    <t>0165</t>
  </si>
  <si>
    <t>0166</t>
  </si>
  <si>
    <t>0167</t>
  </si>
  <si>
    <t>0170</t>
  </si>
  <si>
    <t>0172</t>
  </si>
  <si>
    <t>0174</t>
  </si>
  <si>
    <t>0178</t>
  </si>
  <si>
    <t>0181</t>
  </si>
  <si>
    <t>0182</t>
  </si>
  <si>
    <t>0183</t>
  </si>
  <si>
    <t>0184</t>
  </si>
  <si>
    <t>0185</t>
  </si>
  <si>
    <t>0187</t>
  </si>
  <si>
    <t>0188</t>
  </si>
  <si>
    <t>0189</t>
  </si>
  <si>
    <t>0190</t>
  </si>
  <si>
    <t>0193</t>
  </si>
  <si>
    <t>0194</t>
  </si>
  <si>
    <t>0195</t>
  </si>
  <si>
    <t>0196</t>
  </si>
  <si>
    <t>0197</t>
  </si>
  <si>
    <t>0198</t>
  </si>
  <si>
    <t>0201</t>
  </si>
  <si>
    <t>0202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</si>
  <si>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</si>
  <si>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</si>
  <si>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</si>
  <si>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</si>
  <si>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</si>
  <si>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</si>
  <si>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</si>
  <si>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</si>
  <si>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</si>
  <si>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</si>
  <si>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</si>
  <si>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</si>
  <si>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</si>
  <si>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</si>
  <si>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</si>
  <si>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</si>
  <si>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</si>
  <si>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</si>
  <si>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</si>
  <si>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</si>
  <si>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</si>
  <si>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</si>
  <si>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</si>
  <si>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</si>
  <si>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</si>
  <si>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</si>
  <si>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</si>
  <si>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</si>
  <si>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</si>
  <si>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</si>
  <si>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</si>
  <si>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</si>
  <si>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</si>
  <si>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</si>
  <si>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</si>
  <si>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</si>
  <si>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</si>
  <si>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</si>
  <si>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</si>
  <si>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</si>
  <si>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</si>
  <si>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</si>
  <si>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</si>
  <si>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</si>
  <si>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</si>
  <si>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</si>
  <si>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</si>
  <si>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</si>
  <si>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</si>
  <si>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</si>
  <si>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</si>
  <si>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</si>
  <si>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</si>
  <si>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</si>
  <si>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</si>
  <si>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</si>
  <si>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</si>
  <si>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</si>
  <si>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</si>
  <si>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</si>
  <si>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</si>
  <si>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</si>
  <si>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</si>
  <si>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</si>
  <si>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</si>
  <si>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</si>
  <si>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</si>
  <si>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</si>
  <si>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</si>
  <si>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</si>
  <si>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</si>
  <si>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</si>
  <si>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</si>
  <si>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</si>
  <si>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</si>
  <si>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</si>
  <si>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</si>
  <si>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</si>
  <si>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</si>
  <si>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</si>
  <si>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</si>
  <si>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</si>
  <si>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</si>
  <si>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</si>
  <si>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</si>
  <si>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</si>
  <si>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</si>
  <si>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</si>
  <si>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</si>
  <si>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</si>
  <si>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</si>
  <si>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</si>
  <si>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</si>
  <si>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</si>
  <si>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</si>
  <si>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</si>
  <si>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</si>
  <si>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année
fin de vie</t>
  </si>
  <si>
    <t>Quantité</t>
  </si>
  <si>
    <t>Electroménager</t>
  </si>
  <si>
    <t>Tente igloo</t>
  </si>
  <si>
    <t>Tente canadienne</t>
  </si>
  <si>
    <t>Tente cuisine</t>
  </si>
  <si>
    <t>Cuisson</t>
  </si>
  <si>
    <t>Vaisselle</t>
  </si>
  <si>
    <t>Entretien</t>
  </si>
  <si>
    <t>Frigo</t>
  </si>
  <si>
    <t>Ordi portable</t>
  </si>
  <si>
    <t>PC de bureau</t>
  </si>
  <si>
    <t>Vidéo-projecteur</t>
  </si>
  <si>
    <t>Écran de projection</t>
  </si>
  <si>
    <t>Jeux intérieur</t>
  </si>
  <si>
    <t>Jeux de société</t>
  </si>
  <si>
    <t>Jeux de plein air</t>
  </si>
  <si>
    <t>Gaz</t>
  </si>
  <si>
    <t>Rangement</t>
  </si>
  <si>
    <t>Fournitures fongibles</t>
  </si>
  <si>
    <t>Décoration</t>
  </si>
  <si>
    <t>Jardinage</t>
  </si>
  <si>
    <t>Outils</t>
  </si>
  <si>
    <t>Périphérique informatique</t>
  </si>
  <si>
    <t>Téléphonie</t>
  </si>
  <si>
    <t>Café/thé</t>
  </si>
  <si>
    <t>Camping</t>
  </si>
  <si>
    <t>Cuisine</t>
  </si>
  <si>
    <t>Péda</t>
  </si>
  <si>
    <t>Bureau</t>
  </si>
  <si>
    <t>Technologie</t>
  </si>
  <si>
    <t>Marque
désignation</t>
  </si>
  <si>
    <t>modèle
couleur</t>
  </si>
  <si>
    <t>Bricolage_et_Extérieur</t>
  </si>
  <si>
    <t>Grenier</t>
  </si>
  <si>
    <t>Périscolaire</t>
  </si>
  <si>
    <t>Resto_scolaire</t>
  </si>
  <si>
    <t>Abri_jardin</t>
  </si>
  <si>
    <t>Ecole_JP</t>
  </si>
  <si>
    <t>Zone "Camps"</t>
  </si>
  <si>
    <t>Zone droite</t>
  </si>
  <si>
    <t>Placards blancs droite</t>
  </si>
  <si>
    <t>Coin cuisine</t>
  </si>
  <si>
    <t>Armoire animation</t>
  </si>
  <si>
    <t>Salle motricité</t>
  </si>
  <si>
    <t>Salle Créa</t>
  </si>
  <si>
    <t>Zone Gauche</t>
  </si>
  <si>
    <t>Rez-de-Chaussée</t>
  </si>
  <si>
    <t>Lieu de rangement au retour</t>
  </si>
  <si>
    <t>Inventaire</t>
  </si>
  <si>
    <t>Responsable</t>
  </si>
  <si>
    <t>Lecture code barres</t>
  </si>
  <si>
    <t>O</t>
  </si>
  <si>
    <t>Vérifié</t>
  </si>
  <si>
    <t>0000</t>
  </si>
  <si>
    <t xml:space="preserve"> </t>
  </si>
  <si>
    <t>Rouge</t>
  </si>
  <si>
    <t>Bleu</t>
  </si>
  <si>
    <t>Verte</t>
  </si>
  <si>
    <t>Divers</t>
  </si>
  <si>
    <t>Meuble de cuisson</t>
  </si>
  <si>
    <t>gris</t>
  </si>
  <si>
    <t>Meuble étageres</t>
  </si>
  <si>
    <t>rouge</t>
  </si>
  <si>
    <t>Tables</t>
  </si>
  <si>
    <t>Bois</t>
  </si>
  <si>
    <t>Bancs</t>
  </si>
  <si>
    <t>Bache</t>
  </si>
  <si>
    <t>Sièges 3 pieds</t>
  </si>
  <si>
    <t>Jaune</t>
  </si>
  <si>
    <t>Sièges 4 pieds</t>
  </si>
  <si>
    <t>Vert</t>
  </si>
  <si>
    <t>Parasols</t>
  </si>
  <si>
    <t>Blanc et violet</t>
  </si>
  <si>
    <t>Barbecue</t>
  </si>
  <si>
    <t>Cube gris</t>
  </si>
  <si>
    <t>Assiettes</t>
  </si>
  <si>
    <t>Bols</t>
  </si>
  <si>
    <t>Blanc</t>
  </si>
  <si>
    <t>Cuillères à soupe</t>
  </si>
  <si>
    <t>Alluminium</t>
  </si>
  <si>
    <t>Fourchettes</t>
  </si>
  <si>
    <t>Couteaux</t>
  </si>
  <si>
    <t>Cuillères à café</t>
  </si>
  <si>
    <t>Couteaux à viande</t>
  </si>
  <si>
    <t>Noir</t>
  </si>
  <si>
    <t>Economes</t>
  </si>
  <si>
    <t>Econome</t>
  </si>
  <si>
    <t>Plastique</t>
  </si>
  <si>
    <t xml:space="preserve">Cuillères </t>
  </si>
  <si>
    <t>Casseroles</t>
  </si>
  <si>
    <t>Fait tout</t>
  </si>
  <si>
    <t>Passoires</t>
  </si>
  <si>
    <t>Grand Saladier</t>
  </si>
  <si>
    <t>Petit Saladier</t>
  </si>
  <si>
    <t>Planche en bois</t>
  </si>
  <si>
    <t>Couvercle</t>
  </si>
  <si>
    <t>Rape à fromage</t>
  </si>
  <si>
    <t>Ouvre boite</t>
  </si>
  <si>
    <t>Tuperware</t>
  </si>
  <si>
    <t>Bordeaux</t>
  </si>
  <si>
    <t>Wok</t>
  </si>
  <si>
    <t>Multicolores</t>
  </si>
  <si>
    <t>Produit multiusage</t>
  </si>
  <si>
    <t>Recharge crème lavante</t>
  </si>
  <si>
    <t>Lessive à main</t>
  </si>
  <si>
    <t>Gel désinfectant main</t>
  </si>
  <si>
    <t>Sac congélation</t>
  </si>
  <si>
    <t>Lingette Bébé</t>
  </si>
  <si>
    <t>Thermomètre</t>
  </si>
  <si>
    <t>Pique à brochettes</t>
  </si>
  <si>
    <t>Eponges</t>
  </si>
  <si>
    <t>Poche de glace en gel</t>
  </si>
  <si>
    <t>Sac poubelle</t>
  </si>
  <si>
    <t>Déchet ménagé</t>
  </si>
  <si>
    <t>Déchet recyclable</t>
  </si>
  <si>
    <t>Chaine vélo</t>
  </si>
  <si>
    <t>Pompe à vélo</t>
  </si>
  <si>
    <t>Boite de rustine</t>
  </si>
  <si>
    <t>Bombe anti crevaison</t>
  </si>
  <si>
    <t>Tournevis</t>
  </si>
  <si>
    <t>Sac de Bougie</t>
  </si>
  <si>
    <t>Blanche</t>
  </si>
  <si>
    <t>Multiprise</t>
  </si>
  <si>
    <t>Lingette Dépoussiérante</t>
  </si>
  <si>
    <t>Ramasse bourier</t>
  </si>
  <si>
    <t>Serpillère</t>
  </si>
  <si>
    <t>Pain de glace</t>
  </si>
  <si>
    <t>Pochette de sardine</t>
  </si>
  <si>
    <t>Poubelles</t>
  </si>
  <si>
    <t>Noir et verte</t>
  </si>
  <si>
    <t>But de foot</t>
  </si>
  <si>
    <t>But de foot à cible</t>
  </si>
  <si>
    <t xml:space="preserve">Raquettes </t>
  </si>
  <si>
    <t>Badminton</t>
  </si>
  <si>
    <t>Volant</t>
  </si>
  <si>
    <t>Balle</t>
  </si>
  <si>
    <t>Mousse</t>
  </si>
  <si>
    <t>Ballon</t>
  </si>
  <si>
    <t>Foot</t>
  </si>
  <si>
    <t>Ping-Pong</t>
  </si>
  <si>
    <t>Filet</t>
  </si>
  <si>
    <t>Mikado</t>
  </si>
  <si>
    <t>Géant</t>
  </si>
  <si>
    <t>Sceau</t>
  </si>
  <si>
    <t>De sable</t>
  </si>
  <si>
    <t>Tamis</t>
  </si>
  <si>
    <t>Forme plastique</t>
  </si>
  <si>
    <t>Pelles</t>
  </si>
  <si>
    <t>Rateau</t>
  </si>
  <si>
    <t>Moulin</t>
  </si>
  <si>
    <t>Cuillères</t>
  </si>
  <si>
    <t>codes barres</t>
  </si>
  <si>
    <t>Retour</t>
  </si>
  <si>
    <r>
      <t xml:space="preserve">Structure
</t>
    </r>
    <r>
      <rPr>
        <sz val="8"/>
        <color theme="1"/>
        <rFont val="Calibri"/>
        <family val="2"/>
        <scheme val="minor"/>
      </rPr>
      <t>emprunteur 1</t>
    </r>
  </si>
  <si>
    <r>
      <t xml:space="preserve">Structure
</t>
    </r>
    <r>
      <rPr>
        <sz val="8"/>
        <color theme="1"/>
        <rFont val="Calibri"/>
        <family val="2"/>
        <scheme val="minor"/>
      </rPr>
      <t>emprunteur 3</t>
    </r>
  </si>
  <si>
    <r>
      <t xml:space="preserve">Structure
</t>
    </r>
    <r>
      <rPr>
        <sz val="8"/>
        <color theme="1"/>
        <rFont val="Calibri"/>
        <family val="2"/>
        <scheme val="minor"/>
      </rPr>
      <t>emprunteur 2</t>
    </r>
  </si>
  <si>
    <t>lampe</t>
  </si>
  <si>
    <t>dynamo</t>
  </si>
  <si>
    <t>ciseaux adulte</t>
  </si>
  <si>
    <t>ciseaux enfants</t>
  </si>
  <si>
    <t>cutter</t>
  </si>
  <si>
    <t>rouge/noir</t>
  </si>
  <si>
    <t>agraffeuse</t>
  </si>
  <si>
    <t xml:space="preserve">agraffe </t>
  </si>
  <si>
    <t xml:space="preserve">boite carton </t>
  </si>
  <si>
    <t>petit scotch</t>
  </si>
  <si>
    <t>transparent</t>
  </si>
  <si>
    <t>gros scotch</t>
  </si>
  <si>
    <t>multicolores</t>
  </si>
  <si>
    <t>boite élastiques</t>
  </si>
  <si>
    <t>gomme</t>
  </si>
  <si>
    <t>blanche</t>
  </si>
  <si>
    <t>taille crayon</t>
  </si>
  <si>
    <t>bleu/rouge</t>
  </si>
  <si>
    <t xml:space="preserve">crayons de bois </t>
  </si>
  <si>
    <t>crayons de couleur</t>
  </si>
  <si>
    <t>patafix</t>
  </si>
  <si>
    <t>petit pinceaux</t>
  </si>
  <si>
    <t>éponges maquillage</t>
  </si>
  <si>
    <t>palette maquillage</t>
  </si>
  <si>
    <t>baton de colle</t>
  </si>
  <si>
    <t>stic UHU</t>
  </si>
  <si>
    <t>marqueur</t>
  </si>
  <si>
    <t>noirs/bleu</t>
  </si>
  <si>
    <t>boite de feutre</t>
  </si>
  <si>
    <t>jungle speed</t>
  </si>
  <si>
    <t>diamoniak</t>
  </si>
  <si>
    <t>uno</t>
  </si>
  <si>
    <t>jeu de 32 cartes</t>
  </si>
  <si>
    <t>mumbo jumbo</t>
  </si>
  <si>
    <t>le memory</t>
  </si>
  <si>
    <t xml:space="preserve">les defis de la nature </t>
  </si>
  <si>
    <t>halli galli</t>
  </si>
  <si>
    <t>balle de tennis</t>
  </si>
  <si>
    <t>jaune</t>
  </si>
  <si>
    <t>freesby</t>
  </si>
  <si>
    <t>raquettes en bois</t>
  </si>
  <si>
    <t>balle plastique</t>
  </si>
  <si>
    <t>baton a diabolo</t>
  </si>
  <si>
    <t>assietes chinoise</t>
  </si>
  <si>
    <t>quilles de jonglage</t>
  </si>
  <si>
    <t>batons assiete chinoise</t>
  </si>
  <si>
    <t>disques de jonglage</t>
  </si>
  <si>
    <t>bleus /rouge</t>
  </si>
  <si>
    <t>baton du diable</t>
  </si>
  <si>
    <t>balles de jonglage</t>
  </si>
  <si>
    <t>livre explicatif diabolo</t>
  </si>
  <si>
    <t>malle cuisine</t>
  </si>
  <si>
    <t>bleu</t>
  </si>
  <si>
    <t>malle jeux exterieur</t>
  </si>
  <si>
    <t>malle d entretien</t>
  </si>
  <si>
    <t>malle plastique cirque</t>
  </si>
  <si>
    <t>rose</t>
  </si>
  <si>
    <t xml:space="preserve">meuble </t>
  </si>
  <si>
    <t>table basse</t>
  </si>
  <si>
    <t>verte</t>
  </si>
  <si>
    <t xml:space="preserve">siege en mousse </t>
  </si>
  <si>
    <t>triangle</t>
  </si>
  <si>
    <t>canne a pèche</t>
  </si>
  <si>
    <t>boite materiel de peche</t>
  </si>
  <si>
    <t>tee shirt</t>
  </si>
  <si>
    <t>petite poubelle</t>
  </si>
  <si>
    <t>carton deco hallowen</t>
  </si>
  <si>
    <t>CDM=coupe du monde</t>
  </si>
  <si>
    <t>chenille en mousse</t>
  </si>
  <si>
    <t>plaque menu</t>
  </si>
  <si>
    <t>tapis herbe</t>
  </si>
  <si>
    <t>rouleau papier dessin</t>
  </si>
  <si>
    <t>rouleau carton/plastique</t>
  </si>
  <si>
    <t>grande table basse</t>
  </si>
  <si>
    <t>violette</t>
  </si>
  <si>
    <t>petite chaise</t>
  </si>
  <si>
    <t>grande chaise</t>
  </si>
  <si>
    <t>tapis voiture</t>
  </si>
  <si>
    <t>valise déguisement</t>
  </si>
  <si>
    <t>périmetre d eau</t>
  </si>
  <si>
    <t>coffre</t>
  </si>
  <si>
    <t>pied clostra</t>
  </si>
  <si>
    <t>malle sportive</t>
  </si>
  <si>
    <t>noir</t>
  </si>
  <si>
    <t>cadeaux pêche à la ligne</t>
  </si>
  <si>
    <t>Sac rouge</t>
  </si>
  <si>
    <t>Balais</t>
  </si>
  <si>
    <t>Malle</t>
  </si>
  <si>
    <t>Etabli</t>
  </si>
  <si>
    <t>Orange</t>
  </si>
  <si>
    <t>Table pliante</t>
  </si>
  <si>
    <t>Code GIM</t>
  </si>
  <si>
    <t>malle péda</t>
  </si>
  <si>
    <t>Zone Espace Ludique</t>
  </si>
  <si>
    <t>Zone centrale</t>
  </si>
  <si>
    <t>Zone stock</t>
  </si>
  <si>
    <t>beige</t>
  </si>
  <si>
    <t>Malle Sports</t>
  </si>
  <si>
    <t>Bureau direction</t>
  </si>
  <si>
    <t>Sac de Bumball</t>
  </si>
  <si>
    <t>Ballon de Bumble</t>
  </si>
  <si>
    <t>Noir et Blanc</t>
  </si>
  <si>
    <t>Chasuble</t>
  </si>
  <si>
    <t>Plot d'ultimate</t>
  </si>
  <si>
    <t>Freesbee</t>
  </si>
  <si>
    <t>Sac Ultimate</t>
  </si>
  <si>
    <t>Cadenas</t>
  </si>
  <si>
    <t>Rallonge</t>
  </si>
  <si>
    <t>Signalétique</t>
  </si>
  <si>
    <t>Panneaux A3</t>
  </si>
  <si>
    <t>Lampe balladeuse</t>
  </si>
  <si>
    <t>Noire avec ampoule LED</t>
  </si>
  <si>
    <t>Réchaud à gaz</t>
  </si>
  <si>
    <t>Gris</t>
  </si>
  <si>
    <t>n° GIM</t>
  </si>
  <si>
    <t>chasuble</t>
  </si>
  <si>
    <t>Zone espace ludique</t>
  </si>
  <si>
    <t>Zone gauche</t>
  </si>
  <si>
    <t>Zone RDC</t>
  </si>
  <si>
    <t>Zone archives</t>
  </si>
  <si>
    <t>escalier</t>
  </si>
  <si>
    <t>Armoire direction</t>
  </si>
  <si>
    <t>Salle_Bulle</t>
  </si>
  <si>
    <t>Table de jeux</t>
  </si>
  <si>
    <t xml:space="preserve">Lit d'appoint </t>
  </si>
  <si>
    <t>Bleu et jaune</t>
  </si>
  <si>
    <t>Couchage</t>
  </si>
  <si>
    <t>Tassimo</t>
  </si>
  <si>
    <t>Noire</t>
  </si>
  <si>
    <t>Plastifieuse</t>
  </si>
  <si>
    <t>Massicot</t>
  </si>
  <si>
    <t>Relieuse</t>
  </si>
  <si>
    <t>Microscope</t>
  </si>
  <si>
    <t>Petite bâche</t>
  </si>
  <si>
    <t>Roll-up</t>
  </si>
  <si>
    <t>Asus</t>
  </si>
  <si>
    <t>Toshiba</t>
  </si>
  <si>
    <t xml:space="preserve">Casio </t>
  </si>
  <si>
    <t>GPS Tom Tom</t>
  </si>
  <si>
    <t>Cafetière</t>
  </si>
  <si>
    <t>Philips noire</t>
  </si>
  <si>
    <t>Asso</t>
  </si>
  <si>
    <t>XJ-V1 Blanc</t>
  </si>
  <si>
    <t>Four micro-ondes LG</t>
  </si>
  <si>
    <t>Four micro-ondes Samsung</t>
  </si>
  <si>
    <t>Autres</t>
  </si>
  <si>
    <t>Sciences &amp; techniques</t>
  </si>
  <si>
    <t>Autre</t>
  </si>
  <si>
    <t>Entrée périscolaire</t>
  </si>
  <si>
    <t>Minibus</t>
  </si>
  <si>
    <t xml:space="preserve">Ballon </t>
  </si>
  <si>
    <t>polly- pg ball</t>
  </si>
  <si>
    <t>Unité centrale Medion</t>
  </si>
  <si>
    <t>Écran Packard Bell</t>
  </si>
  <si>
    <t>Unité centrale Packard Bell</t>
  </si>
  <si>
    <t>Gris-noir</t>
  </si>
  <si>
    <t>Écran Asus</t>
  </si>
  <si>
    <t>900W</t>
  </si>
  <si>
    <t>VK221D</t>
  </si>
  <si>
    <t>Hotspot mobile 4G</t>
  </si>
  <si>
    <t>Netgear</t>
  </si>
  <si>
    <t>crèp'party tefal</t>
  </si>
  <si>
    <t>vert anis</t>
  </si>
  <si>
    <t>blanc et vert anis</t>
  </si>
  <si>
    <t>glacière électrique</t>
  </si>
  <si>
    <t>campingaz bleu</t>
  </si>
  <si>
    <t>frigo Coldis</t>
  </si>
  <si>
    <t>blanc</t>
  </si>
  <si>
    <t>destructeur de docs</t>
  </si>
  <si>
    <t>plots de travaux</t>
  </si>
  <si>
    <t>orange fluo</t>
  </si>
  <si>
    <t>tapis feuilles</t>
  </si>
  <si>
    <t>tapis fleur</t>
  </si>
  <si>
    <t>tapis étoile</t>
  </si>
  <si>
    <t>tapis poisson</t>
  </si>
  <si>
    <t>carré</t>
  </si>
  <si>
    <t>rectangle</t>
  </si>
  <si>
    <t>Tapis motricité cirque</t>
  </si>
  <si>
    <t>orange rectangle</t>
  </si>
  <si>
    <t xml:space="preserve">écran de projection Oray </t>
  </si>
  <si>
    <t>Table de bar + 2 chaises</t>
  </si>
  <si>
    <t>Ameublement</t>
  </si>
  <si>
    <t>Tables &amp; chaises</t>
  </si>
  <si>
    <t>gaufrier et toaster Tefal</t>
  </si>
  <si>
    <t>Tapis</t>
  </si>
  <si>
    <t>Placard outillage</t>
  </si>
  <si>
    <t>Préau Périsco</t>
  </si>
  <si>
    <t>Vestiaire personnel</t>
  </si>
  <si>
    <t>Espace_préados</t>
  </si>
  <si>
    <t>Aspirateur</t>
  </si>
  <si>
    <t>Sport</t>
  </si>
  <si>
    <t>Visseuse</t>
  </si>
  <si>
    <t>Rowenta Orange</t>
  </si>
  <si>
    <t>Nettoyage</t>
  </si>
  <si>
    <t>avec malette et 2 batteries</t>
  </si>
  <si>
    <t>Froid</t>
  </si>
  <si>
    <t>GO 500 + valisette</t>
  </si>
  <si>
    <t>tour pour les livres</t>
  </si>
  <si>
    <t>corbeille en osier</t>
  </si>
  <si>
    <t>Rallonge enrouleur</t>
  </si>
  <si>
    <t>30 m noire</t>
  </si>
  <si>
    <t>Électricité</t>
  </si>
  <si>
    <t>Ponceuse à bande</t>
  </si>
  <si>
    <t>Pistolet à peinture</t>
  </si>
  <si>
    <t>avec reserve à peinture</t>
  </si>
  <si>
    <t>avec lames</t>
  </si>
  <si>
    <t>Scie sauteuse</t>
  </si>
  <si>
    <t>Eclairage</t>
  </si>
  <si>
    <t>Lampe à LED</t>
  </si>
  <si>
    <t>Combinaison apiculteur</t>
  </si>
  <si>
    <t>Lexman</t>
  </si>
  <si>
    <t>Panneaux Sol Glissant</t>
  </si>
  <si>
    <t>Machine à coudre</t>
  </si>
  <si>
    <t>Singer</t>
  </si>
  <si>
    <t>Couture</t>
  </si>
  <si>
    <t>Poste CD</t>
  </si>
  <si>
    <t xml:space="preserve"> Vert et blanc</t>
  </si>
  <si>
    <t>Casques sans fil</t>
  </si>
  <si>
    <t>Philips noirs</t>
  </si>
  <si>
    <t>Paper board</t>
  </si>
  <si>
    <t>Matériel de Bureau &amp; réunion</t>
  </si>
  <si>
    <t>Transport</t>
  </si>
  <si>
    <t>réhausseur</t>
  </si>
  <si>
    <t>Liseret bleu turquoise</t>
  </si>
  <si>
    <t>Liseret jaune</t>
  </si>
  <si>
    <t>TEX</t>
  </si>
  <si>
    <t>Ourson</t>
  </si>
  <si>
    <t>chiffres</t>
  </si>
  <si>
    <t>Périmètre de bain 25 m</t>
  </si>
  <si>
    <t>Rallonge périmètre bain 25m</t>
  </si>
  <si>
    <t>Paire de jumelles</t>
  </si>
  <si>
    <t>Olympus 10x50 DPS I</t>
  </si>
  <si>
    <t>+ 2 lest 10 kg + 2 piquets</t>
  </si>
  <si>
    <t>Caisse de transport animaux</t>
  </si>
  <si>
    <t>Grise et rouge</t>
  </si>
  <si>
    <t>0005</t>
  </si>
  <si>
    <t>noire</t>
  </si>
  <si>
    <t>0007</t>
  </si>
  <si>
    <t>Caisse à monnaie</t>
  </si>
  <si>
    <t>Bleue</t>
  </si>
  <si>
    <t>0008</t>
  </si>
  <si>
    <t>diable</t>
  </si>
  <si>
    <t>rouge et noir</t>
  </si>
  <si>
    <t>0009</t>
  </si>
  <si>
    <t>orange et blanc</t>
  </si>
  <si>
    <t>0010</t>
  </si>
  <si>
    <t>Imprimante 3D</t>
  </si>
  <si>
    <t>DaVinci 1.0 PRO 3 in 1</t>
  </si>
  <si>
    <t>Placards place village gauche</t>
  </si>
  <si>
    <t>Placards place village centre</t>
  </si>
  <si>
    <t>Placards place village droite</t>
  </si>
  <si>
    <t>Caissons place du village</t>
  </si>
  <si>
    <t>compresseur</t>
  </si>
  <si>
    <t>Michelin</t>
  </si>
  <si>
    <t>Etylomètre</t>
  </si>
  <si>
    <t>Hoold noir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</si>
  <si>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</si>
  <si>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</si>
  <si>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</si>
  <si>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</si>
  <si>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</si>
  <si>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</si>
  <si>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</si>
  <si>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</si>
  <si>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</si>
  <si>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</si>
  <si>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</si>
  <si>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</si>
  <si>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</si>
  <si>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</si>
  <si>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</si>
  <si>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</si>
  <si>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</si>
  <si>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</si>
  <si>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</si>
  <si>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</si>
  <si>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</si>
  <si>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</si>
  <si>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</si>
  <si>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</si>
  <si>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</si>
  <si>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</si>
  <si>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</si>
  <si>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</si>
  <si>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</si>
  <si>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</si>
  <si>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</si>
  <si>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</si>
  <si>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</si>
  <si>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</si>
  <si>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</si>
  <si>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</si>
  <si>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</si>
  <si>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</si>
  <si>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</si>
  <si>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</si>
  <si>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</si>
  <si>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</si>
  <si>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</si>
  <si>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</si>
  <si>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</si>
  <si>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</si>
  <si>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</si>
  <si>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</si>
  <si>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</si>
  <si>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</si>
  <si>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</si>
  <si>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</si>
  <si>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</si>
  <si>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</si>
  <si>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</si>
  <si>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</si>
  <si>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</si>
  <si>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</si>
  <si>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</si>
  <si>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</si>
  <si>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</si>
  <si>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</si>
  <si>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</si>
  <si>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</si>
  <si>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</si>
  <si>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</si>
  <si>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</si>
  <si>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</si>
  <si>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</si>
  <si>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</si>
  <si>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</si>
  <si>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</si>
  <si>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Bureau ACM</t>
  </si>
  <si>
    <t>Caisson direction</t>
  </si>
  <si>
    <t>meuble bas</t>
  </si>
  <si>
    <t>hêtre</t>
  </si>
  <si>
    <t>Chaise de bureau</t>
  </si>
  <si>
    <t>Markus noire</t>
  </si>
  <si>
    <t>Armoire</t>
  </si>
  <si>
    <t>wenga foncé</t>
  </si>
  <si>
    <t>chêne</t>
  </si>
  <si>
    <t>Chaise visiteur</t>
  </si>
  <si>
    <t>Tablette</t>
  </si>
  <si>
    <t>Imprimante</t>
  </si>
  <si>
    <t>STAR</t>
  </si>
  <si>
    <t>Four Charleur tournante</t>
  </si>
  <si>
    <t>Severin noir</t>
  </si>
  <si>
    <t>marque - modèle
couleur</t>
  </si>
  <si>
    <t>désignation</t>
  </si>
  <si>
    <t>Dymo LabelWriter 450</t>
  </si>
  <si>
    <t>Dymo LabelWriter 450 twin turbo</t>
  </si>
  <si>
    <t>Brother HL 3140CW</t>
  </si>
  <si>
    <t>Arpenaz 3 personnes</t>
  </si>
  <si>
    <t>Asus Noir</t>
  </si>
  <si>
    <t>NetBook</t>
  </si>
  <si>
    <t>Nikon APN 3 + sacoche</t>
  </si>
  <si>
    <t>Nikon APN 2 + sacoche</t>
  </si>
  <si>
    <t>Nikon APN 1 + sacoche</t>
  </si>
  <si>
    <t>Appareil photo numérique</t>
  </si>
  <si>
    <t>à écran</t>
  </si>
  <si>
    <t>Bâche signalétique</t>
  </si>
  <si>
    <t>Sciences et Co' 100x300</t>
  </si>
  <si>
    <t>Générique 200x50</t>
  </si>
  <si>
    <t>Évènement 100x300</t>
  </si>
  <si>
    <t>Assemblée Générale100x300</t>
  </si>
  <si>
    <t>Tapis de sol autogonflant</t>
  </si>
  <si>
    <t>Camp solutions vert</t>
  </si>
  <si>
    <t>Chariot à roulettes</t>
  </si>
  <si>
    <t>BeachWagon bleu</t>
  </si>
  <si>
    <t>Cadre d'affichage</t>
  </si>
  <si>
    <t>Smartphone Wiko</t>
  </si>
  <si>
    <t>Bruimètre</t>
  </si>
  <si>
    <t>Feux tricolores Compara</t>
  </si>
  <si>
    <t>Feux tricolores</t>
  </si>
  <si>
    <t>AMAYA jaune</t>
  </si>
  <si>
    <t>Exposition</t>
  </si>
  <si>
    <t>Les Grands Inventeurs</t>
  </si>
  <si>
    <t>Panneaux A2</t>
  </si>
  <si>
    <t>Gaufrier Tefal</t>
  </si>
  <si>
    <t>Malle au trésor</t>
  </si>
  <si>
    <t>bois</t>
  </si>
  <si>
    <t>Support de feux tricolores</t>
  </si>
  <si>
    <t>jaune et orange lestable</t>
  </si>
  <si>
    <t>Passage piéton</t>
  </si>
  <si>
    <t>noir et blanc</t>
  </si>
  <si>
    <t>pointeur laser vert</t>
  </si>
  <si>
    <t>Disque dur externe 1 To</t>
  </si>
  <si>
    <t>Disque dur externe 500 Go</t>
  </si>
  <si>
    <t>My Passeport Noir</t>
  </si>
  <si>
    <t>Disque dur externe 2 To</t>
  </si>
  <si>
    <t>My Passeport noir</t>
  </si>
  <si>
    <t>My Passeport bleu</t>
  </si>
  <si>
    <t>Chromecast</t>
  </si>
  <si>
    <t>Taille 1m16 - 5/6 ans</t>
  </si>
  <si>
    <t>Taille 1m40 - 7/8 ans</t>
  </si>
  <si>
    <t>Taille XL - adulte</t>
  </si>
  <si>
    <t>Projecteur LED Photo</t>
  </si>
  <si>
    <t>+ chargeur + 2 batteries</t>
  </si>
  <si>
    <t>Micro cravate sans fil</t>
  </si>
  <si>
    <t>K&amp;F concept M-8</t>
  </si>
  <si>
    <t>côté nord</t>
  </si>
  <si>
    <t>côté sud</t>
  </si>
  <si>
    <t>Photo / vidéo / son</t>
  </si>
  <si>
    <t>Micro directionnel</t>
  </si>
  <si>
    <t>BOYA</t>
  </si>
  <si>
    <t>Nikon APN 4 + sacoche</t>
  </si>
  <si>
    <t>Perche téléscopique</t>
  </si>
  <si>
    <t>Koolertron noire</t>
  </si>
  <si>
    <t>Stockage / rangement</t>
  </si>
  <si>
    <t>Fût plastique 120 litres</t>
  </si>
  <si>
    <t>taille 1m52 - 9/10 ans</t>
  </si>
  <si>
    <t>Or, argent, noir blanc et translucide</t>
  </si>
  <si>
    <t>Kit réflecteurs de lumière</t>
  </si>
  <si>
    <t>Convertisseur VGA &gt; HDMI</t>
  </si>
  <si>
    <t>Musou noir jaune</t>
  </si>
  <si>
    <t>Pointeur laser rouge</t>
  </si>
  <si>
    <t>couleur  bois</t>
  </si>
  <si>
    <t>Malle créa bijoux</t>
  </si>
  <si>
    <t>transparente couvercle bleu</t>
  </si>
  <si>
    <t>Kingston métal 32G0</t>
  </si>
  <si>
    <t>Clé USB 3.0</t>
  </si>
  <si>
    <t>Machine à Barbe à papa</t>
  </si>
  <si>
    <t>King - rose avec bulle</t>
  </si>
  <si>
    <t>Makey Makey</t>
  </si>
  <si>
    <t>Table pique-nique enfant</t>
  </si>
  <si>
    <t>multicolores en bois</t>
  </si>
  <si>
    <t>Aluminium</t>
  </si>
  <si>
    <t>Poêles</t>
  </si>
  <si>
    <t xml:space="preserve">Passage piétion </t>
  </si>
  <si>
    <t>noir et blanc 65*150</t>
  </si>
  <si>
    <t>feux tricolores et piétons</t>
  </si>
  <si>
    <t xml:space="preserve">lumières avant </t>
  </si>
  <si>
    <t>lumière arrière</t>
  </si>
  <si>
    <t>sonnettes</t>
  </si>
  <si>
    <t>noires</t>
  </si>
  <si>
    <t>avec réfléchisseurs</t>
  </si>
  <si>
    <t>sans réfléchisseur</t>
  </si>
  <si>
    <t>réfléchisseurs de roues</t>
  </si>
  <si>
    <t>oranges</t>
  </si>
  <si>
    <t>piles</t>
  </si>
  <si>
    <t>CR2032</t>
  </si>
  <si>
    <t>Tente activités</t>
  </si>
  <si>
    <t>grise claire</t>
  </si>
  <si>
    <t>malle drapeau C.D.M</t>
  </si>
  <si>
    <t>diabolo</t>
  </si>
  <si>
    <t>Mini fer</t>
  </si>
  <si>
    <t>manche blanc</t>
  </si>
  <si>
    <t>Lances a eau</t>
  </si>
  <si>
    <t>Malle déco Mexique</t>
  </si>
  <si>
    <t>Plein air</t>
  </si>
  <si>
    <t>Sports</t>
  </si>
  <si>
    <t>Sécurité routière</t>
  </si>
  <si>
    <t>Terminal d'inventaire</t>
  </si>
  <si>
    <t>Heroje</t>
  </si>
  <si>
    <t>Distributeur de savon</t>
  </si>
  <si>
    <t>Simplehuman</t>
  </si>
  <si>
    <t>0357</t>
  </si>
  <si>
    <t>0358</t>
  </si>
  <si>
    <t>Cirque</t>
  </si>
  <si>
    <t>Présentoir à livres 4 étages</t>
  </si>
  <si>
    <t>Présentoir à livres 5 tablettes</t>
  </si>
  <si>
    <t>Alba DD5GM</t>
  </si>
  <si>
    <t xml:space="preserve">Pésentoir livres en carton </t>
  </si>
  <si>
    <t>Allright</t>
  </si>
  <si>
    <t>transparent et marron</t>
  </si>
  <si>
    <t xml:space="preserve">le concert des animaux </t>
  </si>
  <si>
    <t>le loup garou</t>
  </si>
  <si>
    <t>sachet de ballon de baudruche</t>
  </si>
  <si>
    <t>tube de colle liquide</t>
  </si>
  <si>
    <t>ficelle blanche</t>
  </si>
  <si>
    <t>bobine</t>
  </si>
  <si>
    <t>feuille blanche de brouillon</t>
  </si>
  <si>
    <t>piles LR6</t>
  </si>
  <si>
    <t>Domédia classic</t>
  </si>
  <si>
    <t xml:space="preserve">Palette de peinture </t>
  </si>
  <si>
    <t>Pastille multicolore</t>
  </si>
  <si>
    <t>Ballon à trous</t>
  </si>
  <si>
    <t>Ballon avec mousse</t>
  </si>
  <si>
    <t>Jaune Spordas</t>
  </si>
  <si>
    <t>Ballon Smiley</t>
  </si>
  <si>
    <t>Balle à scratch</t>
  </si>
  <si>
    <t>Vert et rouge</t>
  </si>
  <si>
    <t>Minis bateaux en plastique</t>
  </si>
  <si>
    <t>Dossard</t>
  </si>
  <si>
    <t>Fil a linge</t>
  </si>
  <si>
    <t>Paquet de savon</t>
  </si>
  <si>
    <t>Lingette WC</t>
  </si>
  <si>
    <t>Boîte de gants en latex</t>
  </si>
  <si>
    <t>Boîte allume feu</t>
  </si>
  <si>
    <t xml:space="preserve">Bleu </t>
  </si>
  <si>
    <t>Boîte entretien</t>
  </si>
  <si>
    <t>Sopalin</t>
  </si>
  <si>
    <t>Paquet de mouchoirs</t>
  </si>
  <si>
    <t>Boîte de Mouchoirs</t>
  </si>
  <si>
    <t>Papier toilette</t>
  </si>
  <si>
    <t>Lampe à gaz + recharge</t>
  </si>
  <si>
    <t>1+2</t>
  </si>
  <si>
    <t>Tube de gaz souple</t>
  </si>
  <si>
    <t>Rouleau de ficelle</t>
  </si>
  <si>
    <t>Thermos</t>
  </si>
  <si>
    <t>Grattoir</t>
  </si>
  <si>
    <t>Casquettes</t>
  </si>
  <si>
    <t>Maillet</t>
  </si>
  <si>
    <t>Egouttoir</t>
  </si>
  <si>
    <t>Boîte d'allumette</t>
  </si>
  <si>
    <t>Allume gaz</t>
  </si>
  <si>
    <t>Plaque de gaz</t>
  </si>
  <si>
    <t>Torchons à main</t>
  </si>
  <si>
    <t>Torchon à vaisselle</t>
  </si>
  <si>
    <t>Boîte hygiène</t>
  </si>
  <si>
    <t>Serviettes hygiénique</t>
  </si>
  <si>
    <t>Pince à linge</t>
  </si>
  <si>
    <t xml:space="preserve">Violet </t>
  </si>
  <si>
    <t>Boîte outils, vélo</t>
  </si>
  <si>
    <t xml:space="preserve">Bougies </t>
  </si>
  <si>
    <t>en verre parfumé</t>
  </si>
  <si>
    <t>Balladeuse</t>
  </si>
  <si>
    <t>Lampe à fil</t>
  </si>
  <si>
    <t>Théière</t>
  </si>
  <si>
    <t>Plastique ikéa multicolores</t>
  </si>
  <si>
    <t>Métal</t>
  </si>
  <si>
    <t>Pichets</t>
  </si>
  <si>
    <t>Plastique rouge et vert</t>
  </si>
  <si>
    <t>Louches</t>
  </si>
  <si>
    <t>Malle Gobelets Co'Anim</t>
  </si>
  <si>
    <t>linge + feu</t>
  </si>
  <si>
    <t>Couleur</t>
  </si>
  <si>
    <t>Alluminium et couleur</t>
  </si>
  <si>
    <t>(21) 8</t>
  </si>
  <si>
    <t>Kit 2 micros sans fil</t>
  </si>
  <si>
    <t>Halloween</t>
  </si>
  <si>
    <t>Glacière gaz-électrique</t>
  </si>
  <si>
    <t>Dométic - Aluminium</t>
  </si>
  <si>
    <t>Sécurité</t>
  </si>
  <si>
    <t>Mallette pharmacie</t>
  </si>
  <si>
    <t>Alu + trousse secours rouge</t>
  </si>
  <si>
    <t>Amazon Basic Orange</t>
  </si>
  <si>
    <t>Trousse pharma n°1</t>
  </si>
  <si>
    <t>Rouge medisafe</t>
  </si>
  <si>
    <t>trousse Pharma n°2</t>
  </si>
  <si>
    <t>Trousse pharma n°3</t>
  </si>
  <si>
    <t>Trousse pharma n°4</t>
  </si>
  <si>
    <t>Sacoche responsable</t>
  </si>
  <si>
    <t>n°1</t>
  </si>
  <si>
    <t>n°2</t>
  </si>
  <si>
    <t>Exhibition de Salons pro</t>
  </si>
  <si>
    <t>Lyduo vert</t>
  </si>
  <si>
    <t>Décoration Halloween</t>
  </si>
  <si>
    <t>Assiette bol tasse couverts</t>
  </si>
  <si>
    <t>Malle grise 1 / 20 personnes</t>
  </si>
  <si>
    <t>Malle grise 2 / 20 personnes</t>
  </si>
  <si>
    <t>Unité centrale</t>
  </si>
  <si>
    <t>Intel Core i5 - RAM 16Go</t>
  </si>
  <si>
    <t>Écran Acer</t>
  </si>
  <si>
    <t>KA220 HQ</t>
  </si>
  <si>
    <t>Badgy 200</t>
  </si>
  <si>
    <t>Onduleur</t>
  </si>
  <si>
    <t>Eaton 3S</t>
  </si>
  <si>
    <t>Jerican</t>
  </si>
  <si>
    <t>10 litres blanc</t>
  </si>
  <si>
    <t>Adaptateur electrique camping</t>
  </si>
  <si>
    <t>DJECO</t>
  </si>
  <si>
    <t>Sardines</t>
  </si>
  <si>
    <t>Piratatak</t>
  </si>
  <si>
    <t>Les loups garous</t>
  </si>
  <si>
    <t>Edition lui-même</t>
  </si>
  <si>
    <t>Jungle speed beach</t>
  </si>
  <si>
    <t>Asmobee</t>
  </si>
  <si>
    <t>Halli Galli fruit</t>
  </si>
  <si>
    <t>Gigamic</t>
  </si>
  <si>
    <t>Minivilles</t>
  </si>
  <si>
    <t>Noé</t>
  </si>
  <si>
    <t>Bombyx</t>
  </si>
  <si>
    <t>Smoothie</t>
  </si>
  <si>
    <t>Djeco</t>
  </si>
  <si>
    <t>Manutan</t>
  </si>
  <si>
    <t>Robotique "lego boost"</t>
  </si>
  <si>
    <t>Lego Boost</t>
  </si>
  <si>
    <t>Robotique "lego mindstorm"</t>
  </si>
  <si>
    <t>lego mindstorm</t>
  </si>
  <si>
    <t>Panneau</t>
  </si>
  <si>
    <t>Parkings cars et parents</t>
  </si>
  <si>
    <t>Bâche bleue 5x4 m</t>
  </si>
  <si>
    <t>Tennis de table</t>
  </si>
  <si>
    <t>Queshua 3 personnes</t>
  </si>
  <si>
    <t>Sono Ibiza Sound+ chargeur</t>
  </si>
  <si>
    <t>Micro filaire Tonor</t>
  </si>
  <si>
    <t>Queshua 6 personnes</t>
  </si>
  <si>
    <t>Anim 3 chambres</t>
  </si>
  <si>
    <t>Queshua</t>
  </si>
  <si>
    <t>Trepieds noirs</t>
  </si>
  <si>
    <t>Sac Bumpball</t>
  </si>
  <si>
    <t>But Ultimate</t>
  </si>
  <si>
    <t>Sac de basket ball</t>
  </si>
  <si>
    <t>0159</t>
  </si>
  <si>
    <t>Gros légos</t>
  </si>
  <si>
    <t>Estrade</t>
  </si>
  <si>
    <t>Portant déguisement</t>
  </si>
  <si>
    <t>Piscine à balles</t>
  </si>
  <si>
    <t>Sacs de balles pour piscine</t>
  </si>
  <si>
    <t>Noirs</t>
  </si>
  <si>
    <t>Monopoly deal</t>
  </si>
  <si>
    <t>Shuffle</t>
  </si>
  <si>
    <t>Projecteur LED</t>
  </si>
  <si>
    <t>Jeux du monde</t>
  </si>
  <si>
    <t>Malle plus plus</t>
  </si>
  <si>
    <t xml:space="preserve">transparente </t>
  </si>
  <si>
    <t>Malle Légo</t>
  </si>
  <si>
    <t>Tranparente  couvercle bleu</t>
  </si>
  <si>
    <t>Portant décors</t>
  </si>
  <si>
    <t>Samsung Galaxy A6 noire</t>
  </si>
  <si>
    <t>Samsung Galaxy A6 Blanche</t>
  </si>
  <si>
    <t>Quinzaine du livre 300x100</t>
  </si>
  <si>
    <t>Extincteur CO2</t>
  </si>
  <si>
    <t>Sifrext 2kg</t>
  </si>
  <si>
    <t>Le Système solaire</t>
  </si>
  <si>
    <t>Le concert des animaux</t>
  </si>
  <si>
    <t>piatnik</t>
  </si>
  <si>
    <t>Diamoniak</t>
  </si>
  <si>
    <t>Les défis de la nature</t>
  </si>
  <si>
    <t>Bioviva</t>
  </si>
  <si>
    <t>Mumbo jumbo</t>
  </si>
  <si>
    <t>fundex</t>
  </si>
  <si>
    <t>Jeu de mémory</t>
  </si>
  <si>
    <t>Barnum 2 m X 3 m</t>
  </si>
  <si>
    <t>chariot à roulettes</t>
  </si>
  <si>
    <t>Ultrasport - rouge</t>
  </si>
  <si>
    <t>Douchette sans fil</t>
  </si>
  <si>
    <t>RoHS FC Vert et noir</t>
  </si>
  <si>
    <t>Tensiomètre</t>
  </si>
  <si>
    <t>Nokia</t>
  </si>
  <si>
    <t xml:space="preserve"> Nokia</t>
  </si>
  <si>
    <t>Queschua 3 personnes</t>
  </si>
  <si>
    <t>Tente rouge-1</t>
  </si>
  <si>
    <t>Tente rouge-2</t>
  </si>
  <si>
    <t>Queschua 4 personnes</t>
  </si>
  <si>
    <t>0164</t>
  </si>
  <si>
    <t>0168</t>
  </si>
  <si>
    <t>0169</t>
  </si>
  <si>
    <t>0171</t>
  </si>
  <si>
    <t>0173</t>
  </si>
  <si>
    <t>0175</t>
  </si>
  <si>
    <t>0176</t>
  </si>
  <si>
    <t>0177</t>
  </si>
  <si>
    <t>0179</t>
  </si>
  <si>
    <t>0180</t>
  </si>
  <si>
    <t>0186</t>
  </si>
  <si>
    <t>0191</t>
  </si>
  <si>
    <t>0192</t>
  </si>
  <si>
    <t>0199</t>
  </si>
  <si>
    <t>0200</t>
  </si>
  <si>
    <t>0203</t>
  </si>
  <si>
    <t>0319</t>
  </si>
  <si>
    <t>Mini drone</t>
  </si>
  <si>
    <t>i Drone</t>
  </si>
  <si>
    <t>Pompe à air</t>
  </si>
  <si>
    <t>Zone Malles</t>
  </si>
  <si>
    <t>Zone Camps</t>
  </si>
  <si>
    <t>Zone ALSH</t>
  </si>
  <si>
    <t>Tente n° 2018-2 / bleue</t>
  </si>
  <si>
    <t>Tente n° 2018-1 / bleue</t>
  </si>
  <si>
    <t>Tente n° 2018-3 / bleue</t>
  </si>
  <si>
    <t>Tente n° 2018-4 / bleue</t>
  </si>
  <si>
    <t>Tente n° 2018-5 / bleue</t>
  </si>
  <si>
    <t>0376</t>
  </si>
  <si>
    <t>0377</t>
  </si>
  <si>
    <t>0378</t>
  </si>
  <si>
    <t>0379</t>
  </si>
  <si>
    <t>0380</t>
  </si>
  <si>
    <t>0381</t>
  </si>
  <si>
    <t>0382</t>
  </si>
  <si>
    <t>0383</t>
  </si>
  <si>
    <t>Tente n°2016-1 / bleue</t>
  </si>
  <si>
    <t>Tente n° 2016-2 / bleue</t>
  </si>
  <si>
    <t>Tente n° 2016-3 / bleue</t>
  </si>
  <si>
    <t>Tente n° 2016-4 / bleue</t>
  </si>
  <si>
    <t>Tente n° 2015-1 / bleue</t>
  </si>
  <si>
    <t>Tente n° 2015-2 / bleue</t>
  </si>
  <si>
    <t>Tente n° 2015-3 / bleue</t>
  </si>
  <si>
    <t>Tente verte-1</t>
  </si>
  <si>
    <t>Tente verte-2</t>
  </si>
  <si>
    <t>Tente 2016-5 / bleue</t>
  </si>
  <si>
    <t>Tente verte-3</t>
  </si>
  <si>
    <t>Canon SELPHY CP1300</t>
  </si>
  <si>
    <t>Motorola T80EX jaunes</t>
  </si>
  <si>
    <t>Paire de Talkies walkies</t>
  </si>
  <si>
    <t>Café 300 x 50</t>
  </si>
  <si>
    <t>Campingaz super carena 3000W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</si>
</sst>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CE768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8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49" fontId="0" fillId="0" borderId="3" xfId="0" applyNumberFormat="1" applyBorder="1" applyAlignment="1" applyProtection="1">
      <alignment horizontal="center" vertical="center"/>
      <protection locked="0"/>
    </xf>
    <xf numFmtId="1" fontId="0" fillId="0" borderId="3" xfId="0" applyNumberFormat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49" fontId="0" fillId="0" borderId="0" xfId="0" applyNumberFormat="1" applyAlignment="1" applyProtection="1">
      <alignment horizontal="center" vertical="center"/>
    </xf>
    <xf numFmtId="49" fontId="0" fillId="0" borderId="15" xfId="0" applyNumberFormat="1" applyBorder="1" applyAlignment="1" applyProtection="1">
      <alignment horizontal="center" vertical="center"/>
      <protection locked="0"/>
    </xf>
    <xf numFmtId="0" fontId="0" fillId="0" borderId="3" xfId="0" applyNumberFormat="1" applyBorder="1" applyAlignment="1" applyProtection="1">
      <alignment horizontal="center" vertical="center"/>
      <protection locked="0"/>
    </xf>
    <xf numFmtId="0" fontId="0" fillId="0" borderId="0" xfId="0" applyNumberFormat="1"/>
    <xf numFmtId="0" fontId="0" fillId="2" borderId="3" xfId="0" applyNumberFormat="1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/>
    </xf>
    <xf numFmtId="49" fontId="0" fillId="0" borderId="18" xfId="0" applyNumberFormat="1" applyBorder="1" applyAlignment="1" applyProtection="1">
      <alignment horizontal="center" vertical="center"/>
      <protection locked="0"/>
    </xf>
    <xf numFmtId="49" fontId="0" fillId="0" borderId="3" xfId="0" applyNumberFormat="1" applyBorder="1" applyAlignment="1" applyProtection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0" fillId="0" borderId="21" xfId="0" applyNumberFormat="1" applyBorder="1" applyAlignment="1" applyProtection="1">
      <alignment horizontal="center" vertical="center"/>
      <protection locked="0"/>
    </xf>
    <xf numFmtId="49" fontId="0" fillId="0" borderId="22" xfId="0" applyNumberFormat="1" applyBorder="1" applyAlignment="1" applyProtection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1" fontId="0" fillId="0" borderId="22" xfId="0" applyNumberFormat="1" applyBorder="1" applyAlignment="1" applyProtection="1">
      <alignment horizontal="center" vertical="center"/>
      <protection locked="0"/>
    </xf>
    <xf numFmtId="0" fontId="0" fillId="0" borderId="22" xfId="0" applyBorder="1" applyAlignment="1">
      <alignment horizontal="center" vertical="center"/>
    </xf>
    <xf numFmtId="0" fontId="0" fillId="0" borderId="0" xfId="0" applyProtection="1"/>
    <xf numFmtId="49" fontId="0" fillId="0" borderId="1" xfId="0" applyNumberFormat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>
      <alignment horizontal="center" vertical="center" wrapText="1"/>
    </xf>
    <xf numFmtId="1" fontId="0" fillId="0" borderId="3" xfId="0" applyNumberFormat="1" applyFill="1" applyBorder="1" applyAlignment="1">
      <alignment horizontal="center" vertical="center" wrapText="1"/>
    </xf>
    <xf numFmtId="0" fontId="0" fillId="0" borderId="3" xfId="0" applyNumberFormat="1" applyFill="1" applyBorder="1" applyAlignment="1">
      <alignment horizontal="center" vertical="center" wrapText="1"/>
    </xf>
    <xf numFmtId="49" fontId="0" fillId="2" borderId="2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 wrapText="1"/>
    </xf>
    <xf numFmtId="0" fontId="0" fillId="12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49" fontId="0" fillId="0" borderId="24" xfId="0" applyNumberFormat="1" applyBorder="1" applyAlignment="1" applyProtection="1">
      <alignment horizontal="center" vertical="center"/>
      <protection locked="0"/>
    </xf>
    <xf numFmtId="49" fontId="0" fillId="0" borderId="25" xfId="0" applyNumberFormat="1" applyBorder="1" applyAlignment="1" applyProtection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1" fontId="0" fillId="0" borderId="25" xfId="0" applyNumberFormat="1" applyBorder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22" xfId="0" applyNumberFormat="1" applyBorder="1" applyAlignment="1">
      <alignment horizontal="center" vertical="center"/>
    </xf>
    <xf numFmtId="49" fontId="0" fillId="0" borderId="26" xfId="0" applyNumberFormat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8" borderId="1" xfId="0" applyFill="1" applyBorder="1"/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Protection="1">
      <protection locked="0"/>
    </xf>
    <xf numFmtId="0" fontId="1" fillId="10" borderId="13" xfId="0" applyFont="1" applyFill="1" applyBorder="1"/>
    <xf numFmtId="0" fontId="1" fillId="10" borderId="37" xfId="0" applyFont="1" applyFill="1" applyBorder="1"/>
    <xf numFmtId="0" fontId="1" fillId="10" borderId="37" xfId="0" applyFont="1" applyFill="1" applyBorder="1" applyAlignment="1"/>
    <xf numFmtId="0" fontId="1" fillId="10" borderId="38" xfId="0" applyFont="1" applyFill="1" applyBorder="1"/>
    <xf numFmtId="0" fontId="0" fillId="9" borderId="14" xfId="0" applyFill="1" applyBorder="1" applyProtection="1">
      <protection locked="0"/>
    </xf>
    <xf numFmtId="0" fontId="0" fillId="9" borderId="39" xfId="0" applyFill="1" applyBorder="1" applyProtection="1">
      <protection locked="0"/>
    </xf>
    <xf numFmtId="0" fontId="0" fillId="9" borderId="40" xfId="0" applyFill="1" applyBorder="1" applyProtection="1">
      <protection locked="0"/>
    </xf>
    <xf numFmtId="0" fontId="0" fillId="9" borderId="41" xfId="0" applyFill="1" applyBorder="1" applyProtection="1">
      <protection locked="0"/>
    </xf>
    <xf numFmtId="0" fontId="0" fillId="9" borderId="42" xfId="0" applyFill="1" applyBorder="1" applyProtection="1">
      <protection locked="0"/>
    </xf>
    <xf numFmtId="0" fontId="0" fillId="11" borderId="1" xfId="0" applyFill="1" applyBorder="1" applyProtection="1">
      <protection locked="0"/>
    </xf>
    <xf numFmtId="0" fontId="1" fillId="5" borderId="13" xfId="0" applyFont="1" applyFill="1" applyBorder="1"/>
    <xf numFmtId="0" fontId="1" fillId="5" borderId="37" xfId="0" applyFont="1" applyFill="1" applyBorder="1"/>
    <xf numFmtId="0" fontId="1" fillId="5" borderId="38" xfId="0" applyFont="1" applyFill="1" applyBorder="1"/>
    <xf numFmtId="0" fontId="0" fillId="11" borderId="14" xfId="0" applyFill="1" applyBorder="1" applyProtection="1">
      <protection locked="0"/>
    </xf>
    <xf numFmtId="0" fontId="0" fillId="11" borderId="39" xfId="0" applyFill="1" applyBorder="1" applyProtection="1">
      <protection locked="0"/>
    </xf>
    <xf numFmtId="0" fontId="0" fillId="11" borderId="40" xfId="0" applyFill="1" applyBorder="1" applyProtection="1">
      <protection locked="0"/>
    </xf>
    <xf numFmtId="0" fontId="0" fillId="11" borderId="41" xfId="0" applyFill="1" applyBorder="1" applyProtection="1">
      <protection locked="0"/>
    </xf>
    <xf numFmtId="0" fontId="0" fillId="11" borderId="42" xfId="0" applyFill="1" applyBorder="1" applyProtection="1">
      <protection locked="0"/>
    </xf>
    <xf numFmtId="0" fontId="8" fillId="0" borderId="0" xfId="0" applyNumberFormat="1" applyFont="1"/>
    <xf numFmtId="0" fontId="8" fillId="1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center" vertical="center" wrapText="1"/>
    </xf>
    <xf numFmtId="0" fontId="9" fillId="0" borderId="0" xfId="0" applyNumberFormat="1" applyFont="1"/>
    <xf numFmtId="0" fontId="10" fillId="0" borderId="0" xfId="0" applyNumberFormat="1" applyFont="1"/>
    <xf numFmtId="0" fontId="11" fillId="0" borderId="0" xfId="0" applyNumberFormat="1" applyFont="1"/>
    <xf numFmtId="0" fontId="8" fillId="0" borderId="27" xfId="0" applyNumberFormat="1" applyFont="1" applyBorder="1"/>
    <xf numFmtId="0" fontId="8" fillId="0" borderId="0" xfId="0" applyNumberFormat="1" applyFont="1" applyAlignment="1">
      <alignment horizontal="center" vertical="center"/>
    </xf>
    <xf numFmtId="0" fontId="8" fillId="0" borderId="29" xfId="0" applyNumberFormat="1" applyFont="1" applyBorder="1" applyAlignment="1">
      <alignment horizontal="center" vertical="center"/>
    </xf>
    <xf numFmtId="0" fontId="8" fillId="0" borderId="4" xfId="0" applyNumberFormat="1" applyFont="1" applyBorder="1"/>
    <xf numFmtId="0" fontId="8" fillId="0" borderId="29" xfId="0" applyNumberFormat="1" applyFont="1" applyBorder="1"/>
    <xf numFmtId="0" fontId="8" fillId="0" borderId="33" xfId="0" applyNumberFormat="1" applyFont="1" applyBorder="1" applyAlignment="1">
      <alignment horizontal="center" vertical="center"/>
    </xf>
    <xf numFmtId="0" fontId="8" fillId="0" borderId="4" xfId="0" applyNumberFormat="1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0" fontId="8" fillId="2" borderId="0" xfId="0" applyNumberFormat="1" applyFont="1" applyFill="1" applyBorder="1" applyAlignment="1">
      <alignment horizontal="center" vertical="center" wrapText="1"/>
    </xf>
    <xf numFmtId="0" fontId="8" fillId="2" borderId="31" xfId="0" applyNumberFormat="1" applyFont="1" applyFill="1" applyBorder="1" applyAlignment="1">
      <alignment horizontal="center" vertical="center" wrapText="1"/>
    </xf>
    <xf numFmtId="49" fontId="9" fillId="0" borderId="4" xfId="0" applyNumberFormat="1" applyFont="1" applyBorder="1" applyAlignment="1" applyProtection="1">
      <alignment horizontal="center" vertical="center"/>
      <protection locked="0"/>
    </xf>
    <xf numFmtId="49" fontId="8" fillId="0" borderId="3" xfId="0" applyNumberFormat="1" applyFont="1" applyBorder="1" applyAlignment="1" applyProtection="1">
      <alignment horizontal="center" vertical="center"/>
      <protection locked="0"/>
    </xf>
    <xf numFmtId="1" fontId="8" fillId="0" borderId="2" xfId="0" applyNumberFormat="1" applyFont="1" applyBorder="1" applyAlignment="1" applyProtection="1">
      <alignment horizontal="center" vertical="center"/>
      <protection locked="0"/>
    </xf>
    <xf numFmtId="49" fontId="10" fillId="0" borderId="4" xfId="0" applyNumberFormat="1" applyFont="1" applyBorder="1" applyAlignment="1" applyProtection="1">
      <alignment horizontal="center" vertical="center"/>
      <protection locked="0"/>
    </xf>
    <xf numFmtId="49" fontId="8" fillId="0" borderId="4" xfId="0" applyNumberFormat="1" applyFont="1" applyBorder="1" applyAlignment="1" applyProtection="1">
      <alignment horizontal="center" vertical="center"/>
      <protection locked="0"/>
    </xf>
    <xf numFmtId="49" fontId="11" fillId="0" borderId="4" xfId="0" applyNumberFormat="1" applyFont="1" applyBorder="1" applyAlignment="1" applyProtection="1">
      <alignment horizontal="center" vertical="center"/>
      <protection locked="0"/>
    </xf>
    <xf numFmtId="0" fontId="10" fillId="0" borderId="4" xfId="0" applyNumberFormat="1" applyFont="1" applyBorder="1" applyAlignment="1" applyProtection="1">
      <alignment horizontal="center" vertical="center"/>
      <protection locked="0"/>
    </xf>
    <xf numFmtId="0" fontId="8" fillId="0" borderId="3" xfId="0" applyNumberFormat="1" applyFont="1" applyBorder="1" applyAlignment="1" applyProtection="1">
      <alignment horizontal="center" vertical="center"/>
      <protection locked="0"/>
    </xf>
    <xf numFmtId="0" fontId="8" fillId="0" borderId="2" xfId="0" applyNumberFormat="1" applyFont="1" applyBorder="1" applyAlignment="1" applyProtection="1">
      <alignment horizontal="center" vertical="center"/>
      <protection locked="0"/>
    </xf>
    <xf numFmtId="0" fontId="9" fillId="0" borderId="4" xfId="0" applyNumberFormat="1" applyFont="1" applyBorder="1" applyAlignment="1" applyProtection="1">
      <alignment horizontal="center" vertical="center"/>
      <protection locked="0"/>
    </xf>
    <xf numFmtId="0" fontId="8" fillId="0" borderId="4" xfId="0" applyNumberFormat="1" applyFont="1" applyBorder="1" applyAlignment="1" applyProtection="1">
      <alignment horizontal="center" vertical="center"/>
      <protection locked="0"/>
    </xf>
    <xf numFmtId="0" fontId="11" fillId="0" borderId="4" xfId="0" applyNumberFormat="1" applyFont="1" applyBorder="1" applyAlignment="1">
      <alignment horizontal="center" vertical="center"/>
    </xf>
    <xf numFmtId="0" fontId="8" fillId="0" borderId="3" xfId="0" applyNumberFormat="1" applyFont="1" applyBorder="1" applyAlignment="1">
      <alignment horizontal="center" vertical="center"/>
    </xf>
    <xf numFmtId="0" fontId="8" fillId="0" borderId="2" xfId="0" applyNumberFormat="1" applyFont="1" applyBorder="1" applyAlignment="1">
      <alignment horizontal="center" vertical="center"/>
    </xf>
    <xf numFmtId="0" fontId="9" fillId="0" borderId="4" xfId="0" applyNumberFormat="1" applyFont="1" applyBorder="1" applyAlignment="1">
      <alignment horizontal="center" vertical="center"/>
    </xf>
    <xf numFmtId="0" fontId="10" fillId="0" borderId="4" xfId="0" applyNumberFormat="1" applyFont="1" applyBorder="1" applyAlignment="1">
      <alignment horizontal="center" vertical="center"/>
    </xf>
    <xf numFmtId="49" fontId="12" fillId="0" borderId="4" xfId="0" applyNumberFormat="1" applyFont="1" applyBorder="1" applyAlignment="1" applyProtection="1">
      <alignment horizontal="center" vertical="center"/>
      <protection locked="0"/>
    </xf>
    <xf numFmtId="0" fontId="12" fillId="0" borderId="4" xfId="0" applyNumberFormat="1" applyFont="1" applyBorder="1" applyAlignment="1">
      <alignment horizontal="center" vertical="center"/>
    </xf>
    <xf numFmtId="0" fontId="12" fillId="0" borderId="4" xfId="0" applyNumberFormat="1" applyFont="1" applyBorder="1" applyAlignment="1" applyProtection="1">
      <alignment horizontal="center" vertical="center"/>
      <protection locked="0"/>
    </xf>
    <xf numFmtId="0" fontId="12" fillId="0" borderId="0" xfId="0" applyNumberFormat="1" applyFont="1"/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13" fillId="12" borderId="1" xfId="0" applyFont="1" applyFill="1" applyBorder="1" applyAlignment="1">
      <alignment horizontal="center" vertical="center"/>
    </xf>
    <xf numFmtId="49" fontId="13" fillId="2" borderId="2" xfId="0" applyNumberFormat="1" applyFont="1" applyFill="1" applyBorder="1" applyAlignment="1">
      <alignment horizontal="center" vertical="center" wrapText="1"/>
    </xf>
    <xf numFmtId="49" fontId="13" fillId="2" borderId="1" xfId="0" applyNumberFormat="1" applyFont="1" applyFill="1" applyBorder="1" applyAlignment="1">
      <alignment horizontal="center" vertical="center" wrapText="1"/>
    </xf>
    <xf numFmtId="1" fontId="13" fillId="2" borderId="1" xfId="0" applyNumberFormat="1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49" fontId="13" fillId="2" borderId="3" xfId="0" applyNumberFormat="1" applyFont="1" applyFill="1" applyBorder="1" applyAlignment="1">
      <alignment horizontal="center" vertical="center" wrapText="1"/>
    </xf>
    <xf numFmtId="1" fontId="13" fillId="2" borderId="3" xfId="0" applyNumberFormat="1" applyFont="1" applyFill="1" applyBorder="1" applyAlignment="1">
      <alignment horizontal="center" vertical="center" wrapText="1"/>
    </xf>
    <xf numFmtId="49" fontId="13" fillId="0" borderId="1" xfId="0" applyNumberFormat="1" applyFont="1" applyBorder="1" applyAlignment="1">
      <alignment horizontal="center" vertical="center"/>
    </xf>
    <xf numFmtId="49" fontId="13" fillId="0" borderId="3" xfId="0" applyNumberFormat="1" applyFont="1" applyBorder="1" applyAlignment="1" applyProtection="1">
      <alignment horizontal="center" vertical="center"/>
      <protection locked="0"/>
    </xf>
    <xf numFmtId="1" fontId="13" fillId="0" borderId="3" xfId="0" applyNumberFormat="1" applyFont="1" applyBorder="1" applyAlignment="1" applyProtection="1">
      <alignment horizontal="center" vertical="center"/>
      <protection locked="0"/>
    </xf>
    <xf numFmtId="49" fontId="14" fillId="0" borderId="3" xfId="0" applyNumberFormat="1" applyFont="1" applyBorder="1" applyAlignment="1" applyProtection="1">
      <alignment horizontal="center" vertical="center"/>
      <protection locked="0"/>
    </xf>
    <xf numFmtId="1" fontId="14" fillId="0" borderId="3" xfId="0" applyNumberFormat="1" applyFont="1" applyBorder="1" applyAlignment="1" applyProtection="1">
      <alignment horizontal="center" vertical="center"/>
      <protection locked="0"/>
    </xf>
    <xf numFmtId="49" fontId="15" fillId="0" borderId="3" xfId="0" applyNumberFormat="1" applyFont="1" applyBorder="1" applyAlignment="1" applyProtection="1">
      <alignment horizontal="center" vertical="center"/>
      <protection locked="0"/>
    </xf>
    <xf numFmtId="1" fontId="15" fillId="0" borderId="3" xfId="0" applyNumberFormat="1" applyFont="1" applyBorder="1" applyAlignment="1" applyProtection="1">
      <alignment horizontal="center" vertical="center"/>
      <protection locked="0"/>
    </xf>
    <xf numFmtId="0" fontId="13" fillId="0" borderId="3" xfId="0" applyNumberFormat="1" applyFont="1" applyBorder="1" applyAlignment="1" applyProtection="1">
      <alignment horizontal="center" vertical="center"/>
      <protection locked="0"/>
    </xf>
    <xf numFmtId="49" fontId="13" fillId="0" borderId="0" xfId="0" applyNumberFormat="1" applyFont="1" applyAlignment="1">
      <alignment horizontal="center" vertical="center"/>
    </xf>
    <xf numFmtId="1" fontId="13" fillId="0" borderId="0" xfId="0" applyNumberFormat="1" applyFont="1" applyAlignment="1">
      <alignment horizontal="center" vertical="center"/>
    </xf>
    <xf numFmtId="49" fontId="16" fillId="8" borderId="27" xfId="0" applyNumberFormat="1" applyFont="1" applyFill="1" applyBorder="1" applyAlignment="1">
      <alignment horizontal="center" vertical="center" wrapText="1"/>
    </xf>
    <xf numFmtId="49" fontId="16" fillId="3" borderId="4" xfId="0" applyNumberFormat="1" applyFont="1" applyFill="1" applyBorder="1" applyAlignment="1">
      <alignment vertical="center"/>
    </xf>
    <xf numFmtId="49" fontId="16" fillId="3" borderId="3" xfId="0" applyNumberFormat="1" applyFont="1" applyFill="1" applyBorder="1" applyAlignment="1">
      <alignment vertical="center"/>
    </xf>
    <xf numFmtId="49" fontId="16" fillId="3" borderId="3" xfId="0" applyNumberFormat="1" applyFont="1" applyFill="1" applyBorder="1" applyAlignment="1">
      <alignment horizontal="center" vertical="center"/>
    </xf>
    <xf numFmtId="49" fontId="16" fillId="3" borderId="2" xfId="0" applyNumberFormat="1" applyFont="1" applyFill="1" applyBorder="1" applyAlignment="1">
      <alignment vertical="center"/>
    </xf>
    <xf numFmtId="0" fontId="16" fillId="4" borderId="4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vertical="center"/>
    </xf>
    <xf numFmtId="0" fontId="16" fillId="4" borderId="2" xfId="0" applyFont="1" applyFill="1" applyBorder="1" applyAlignment="1">
      <alignment vertical="center"/>
    </xf>
    <xf numFmtId="0" fontId="16" fillId="5" borderId="4" xfId="0" applyFont="1" applyFill="1" applyBorder="1" applyAlignment="1">
      <alignment vertical="center"/>
    </xf>
    <xf numFmtId="0" fontId="16" fillId="5" borderId="3" xfId="0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vertical="center"/>
    </xf>
    <xf numFmtId="0" fontId="16" fillId="8" borderId="27" xfId="0" applyFont="1" applyFill="1" applyBorder="1" applyAlignment="1">
      <alignment horizontal="center" vertical="center"/>
    </xf>
    <xf numFmtId="0" fontId="17" fillId="0" borderId="0" xfId="0" applyFont="1"/>
    <xf numFmtId="49" fontId="16" fillId="8" borderId="28" xfId="0" applyNumberFormat="1" applyFont="1" applyFill="1" applyBorder="1" applyAlignment="1" applyProtection="1">
      <alignment vertical="center" wrapText="1"/>
      <protection locked="0"/>
    </xf>
    <xf numFmtId="49" fontId="1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7" fillId="6" borderId="1" xfId="0" applyNumberFormat="1" applyFont="1" applyFill="1" applyBorder="1" applyAlignment="1" applyProtection="1">
      <alignment horizontal="center" vertical="center" wrapText="1"/>
      <protection locked="0"/>
    </xf>
    <xf numFmtId="164" fontId="17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17" fillId="7" borderId="1" xfId="0" applyFont="1" applyFill="1" applyBorder="1" applyAlignment="1" applyProtection="1">
      <alignment horizontal="center" vertical="center" wrapText="1"/>
      <protection locked="0"/>
    </xf>
    <xf numFmtId="0" fontId="17" fillId="7" borderId="2" xfId="0" applyFont="1" applyFill="1" applyBorder="1" applyAlignment="1" applyProtection="1">
      <alignment horizontal="center" vertical="center" wrapText="1"/>
      <protection locked="0"/>
    </xf>
    <xf numFmtId="0" fontId="16" fillId="8" borderId="28" xfId="0" applyFont="1" applyFill="1" applyBorder="1" applyAlignment="1" applyProtection="1">
      <alignment vertical="center"/>
      <protection locked="0"/>
    </xf>
    <xf numFmtId="0" fontId="17" fillId="0" borderId="0" xfId="0" applyFont="1" applyProtection="1">
      <protection locked="0"/>
    </xf>
    <xf numFmtId="49" fontId="16" fillId="8" borderId="4" xfId="0" applyNumberFormat="1" applyFont="1" applyFill="1" applyBorder="1" applyAlignment="1">
      <alignment horizontal="center" vertical="center" wrapText="1"/>
    </xf>
    <xf numFmtId="49" fontId="17" fillId="2" borderId="3" xfId="0" applyNumberFormat="1" applyFont="1" applyFill="1" applyBorder="1" applyAlignment="1">
      <alignment horizontal="center" vertical="center" wrapText="1"/>
    </xf>
    <xf numFmtId="1" fontId="17" fillId="2" borderId="3" xfId="0" applyNumberFormat="1" applyFont="1" applyFill="1" applyBorder="1" applyAlignment="1">
      <alignment horizontal="center" vertical="center" wrapText="1"/>
    </xf>
    <xf numFmtId="1" fontId="17" fillId="6" borderId="3" xfId="0" applyNumberFormat="1" applyFont="1" applyFill="1" applyBorder="1" applyAlignment="1">
      <alignment horizontal="center" vertical="center" wrapText="1"/>
    </xf>
    <xf numFmtId="164" fontId="17" fillId="6" borderId="3" xfId="0" applyNumberFormat="1" applyFont="1" applyFill="1" applyBorder="1" applyAlignment="1">
      <alignment horizontal="center" vertical="center" wrapText="1"/>
    </xf>
    <xf numFmtId="0" fontId="17" fillId="7" borderId="3" xfId="0" applyFont="1" applyFill="1" applyBorder="1" applyAlignment="1">
      <alignment horizontal="center" vertical="center" wrapText="1"/>
    </xf>
    <xf numFmtId="0" fontId="16" fillId="8" borderId="2" xfId="0" applyFont="1" applyFill="1" applyBorder="1" applyAlignment="1">
      <alignment horizontal="center" vertical="center"/>
    </xf>
    <xf numFmtId="49" fontId="17" fillId="0" borderId="4" xfId="0" applyNumberFormat="1" applyFont="1" applyBorder="1" applyAlignment="1">
      <alignment horizontal="center" vertical="center"/>
    </xf>
    <xf numFmtId="49" fontId="17" fillId="0" borderId="3" xfId="0" applyNumberFormat="1" applyFont="1" applyBorder="1" applyAlignment="1" applyProtection="1">
      <alignment horizontal="center" vertical="center"/>
      <protection locked="0"/>
    </xf>
    <xf numFmtId="1" fontId="17" fillId="0" borderId="3" xfId="0" applyNumberFormat="1" applyFont="1" applyBorder="1" applyAlignment="1" applyProtection="1">
      <alignment horizontal="center" vertical="center"/>
      <protection locked="0"/>
    </xf>
    <xf numFmtId="164" fontId="17" fillId="0" borderId="3" xfId="0" applyNumberFormat="1" applyFont="1" applyBorder="1" applyAlignment="1" applyProtection="1">
      <alignment horizontal="center" vertical="center"/>
      <protection locked="0"/>
    </xf>
    <xf numFmtId="0" fontId="17" fillId="0" borderId="3" xfId="0" applyFont="1" applyBorder="1" applyAlignment="1" applyProtection="1">
      <alignment horizontal="center" vertical="center"/>
      <protection locked="0"/>
    </xf>
    <xf numFmtId="0" fontId="17" fillId="0" borderId="2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49" fontId="17" fillId="0" borderId="0" xfId="0" applyNumberFormat="1" applyFont="1" applyAlignment="1">
      <alignment horizontal="center" vertical="center"/>
    </xf>
    <xf numFmtId="1" fontId="17" fillId="0" borderId="0" xfId="0" applyNumberFormat="1" applyFont="1" applyAlignment="1">
      <alignment horizontal="center" vertical="center"/>
    </xf>
    <xf numFmtId="164" fontId="17" fillId="0" borderId="0" xfId="0" applyNumberFormat="1" applyFont="1" applyAlignment="1">
      <alignment horizontal="center" vertical="center"/>
    </xf>
    <xf numFmtId="49" fontId="0" fillId="0" borderId="3" xfId="0" applyNumberFormat="1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4" xfId="0" applyNumberFormat="1" applyFont="1" applyBorder="1" applyAlignment="1">
      <alignment horizontal="center" vertical="center"/>
    </xf>
    <xf numFmtId="49" fontId="0" fillId="0" borderId="4" xfId="0" applyNumberFormat="1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6" fillId="0" borderId="23" xfId="0" applyFont="1" applyBorder="1" applyAlignment="1" applyProtection="1">
      <alignment horizontal="center" vertical="center"/>
      <protection locked="0"/>
    </xf>
    <xf numFmtId="0" fontId="6" fillId="0" borderId="17" xfId="0" applyFont="1" applyBorder="1" applyAlignment="1" applyProtection="1">
      <alignment horizontal="center" vertical="center"/>
      <protection locked="0"/>
    </xf>
    <xf numFmtId="49" fontId="3" fillId="0" borderId="7" xfId="0" applyNumberFormat="1" applyFont="1" applyBorder="1" applyAlignment="1">
      <alignment horizontal="center" vertical="center" wrapText="1"/>
    </xf>
    <xf numFmtId="49" fontId="3" fillId="0" borderId="12" xfId="0" applyNumberFormat="1" applyFont="1" applyBorder="1" applyAlignment="1">
      <alignment horizontal="center" vertical="center"/>
    </xf>
    <xf numFmtId="49" fontId="3" fillId="0" borderId="8" xfId="0" applyNumberFormat="1" applyFont="1" applyBorder="1" applyAlignment="1">
      <alignment horizontal="center" vertical="center"/>
    </xf>
    <xf numFmtId="49" fontId="3" fillId="0" borderId="10" xfId="0" applyNumberFormat="1" applyFont="1" applyBorder="1" applyAlignment="1">
      <alignment horizontal="center" vertical="center"/>
    </xf>
    <xf numFmtId="0" fontId="6" fillId="0" borderId="11" xfId="0" applyNumberFormat="1" applyFont="1" applyBorder="1" applyAlignment="1" applyProtection="1">
      <alignment horizontal="center" vertical="center"/>
      <protection locked="0"/>
    </xf>
    <xf numFmtId="0" fontId="6" fillId="0" borderId="9" xfId="0" applyNumberFormat="1" applyFont="1" applyBorder="1" applyAlignment="1" applyProtection="1">
      <alignment horizontal="center" vertical="center"/>
      <protection locked="0"/>
    </xf>
    <xf numFmtId="49" fontId="0" fillId="8" borderId="20" xfId="0" applyNumberFormat="1" applyFill="1" applyBorder="1" applyAlignment="1" applyProtection="1">
      <alignment horizontal="center" vertical="center" wrapText="1"/>
    </xf>
    <xf numFmtId="49" fontId="0" fillId="8" borderId="3" xfId="0" applyNumberFormat="1" applyFill="1" applyBorder="1" applyAlignment="1" applyProtection="1">
      <alignment horizontal="center" vertical="center" wrapText="1"/>
    </xf>
    <xf numFmtId="49" fontId="0" fillId="8" borderId="19" xfId="0" applyNumberFormat="1" applyFill="1" applyBorder="1" applyAlignment="1">
      <alignment horizontal="center" vertical="center" wrapText="1"/>
    </xf>
    <xf numFmtId="49" fontId="0" fillId="8" borderId="18" xfId="0" applyNumberFormat="1" applyFill="1" applyBorder="1" applyAlignment="1">
      <alignment horizontal="center" vertical="center" wrapText="1"/>
    </xf>
    <xf numFmtId="49" fontId="1" fillId="3" borderId="20" xfId="0" applyNumberFormat="1" applyFont="1" applyFill="1" applyBorder="1" applyAlignment="1">
      <alignment horizontal="center" vertical="center"/>
    </xf>
    <xf numFmtId="49" fontId="0" fillId="8" borderId="13" xfId="0" applyNumberFormat="1" applyFill="1" applyBorder="1" applyAlignment="1" applyProtection="1">
      <alignment horizontal="center" vertical="center" wrapText="1"/>
    </xf>
    <xf numFmtId="49" fontId="0" fillId="8" borderId="14" xfId="0" applyNumberFormat="1" applyFill="1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1" xfId="0" applyNumberFormat="1" applyBorder="1" applyAlignment="1" applyProtection="1">
      <alignment horizontal="center" vertical="center"/>
      <protection locked="0"/>
    </xf>
    <xf numFmtId="0" fontId="0" fillId="0" borderId="9" xfId="0" applyNumberForma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7" fillId="0" borderId="11" xfId="0" applyNumberFormat="1" applyFont="1" applyBorder="1" applyAlignment="1" applyProtection="1">
      <alignment horizontal="center" vertical="center"/>
      <protection locked="0"/>
    </xf>
    <xf numFmtId="0" fontId="0" fillId="18" borderId="30" xfId="0" applyFill="1" applyBorder="1" applyAlignment="1">
      <alignment horizontal="center" vertical="center"/>
    </xf>
    <xf numFmtId="0" fontId="0" fillId="18" borderId="34" xfId="0" applyFill="1" applyBorder="1" applyAlignment="1">
      <alignment horizontal="center" vertical="center"/>
    </xf>
    <xf numFmtId="0" fontId="0" fillId="14" borderId="29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/>
    </xf>
    <xf numFmtId="0" fontId="0" fillId="14" borderId="31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34" xfId="0" applyFill="1" applyBorder="1" applyAlignment="1">
      <alignment horizontal="center" vertical="center"/>
    </xf>
    <xf numFmtId="0" fontId="0" fillId="13" borderId="29" xfId="0" applyFill="1" applyBorder="1" applyAlignment="1">
      <alignment horizontal="center" vertical="center"/>
    </xf>
    <xf numFmtId="0" fontId="0" fillId="13" borderId="30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13" borderId="32" xfId="0" applyFill="1" applyBorder="1" applyAlignment="1">
      <alignment horizontal="center" vertical="center"/>
    </xf>
    <xf numFmtId="0" fontId="0" fillId="13" borderId="33" xfId="0" applyFill="1" applyBorder="1" applyAlignment="1">
      <alignment horizontal="center" vertical="center"/>
    </xf>
    <xf numFmtId="0" fontId="0" fillId="13" borderId="34" xfId="0" applyFill="1" applyBorder="1" applyAlignment="1">
      <alignment horizontal="center" vertical="center"/>
    </xf>
    <xf numFmtId="0" fontId="0" fillId="18" borderId="25" xfId="0" applyFill="1" applyBorder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8" borderId="0" xfId="0" applyFill="1" applyBorder="1" applyAlignment="1">
      <alignment horizontal="center" vertical="center"/>
    </xf>
    <xf numFmtId="0" fontId="0" fillId="18" borderId="35" xfId="0" applyFill="1" applyBorder="1" applyAlignment="1">
      <alignment horizontal="center" vertical="center"/>
    </xf>
    <xf numFmtId="0" fontId="0" fillId="15" borderId="29" xfId="0" applyFill="1" applyBorder="1" applyAlignment="1">
      <alignment horizontal="center" vertical="center"/>
    </xf>
    <xf numFmtId="0" fontId="0" fillId="15" borderId="25" xfId="0" applyFill="1" applyBorder="1" applyAlignment="1">
      <alignment horizontal="center" vertical="center"/>
    </xf>
    <xf numFmtId="0" fontId="0" fillId="15" borderId="30" xfId="0" applyFill="1" applyBorder="1" applyAlignment="1">
      <alignment horizontal="center" vertical="center"/>
    </xf>
    <xf numFmtId="0" fontId="0" fillId="15" borderId="31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15" borderId="32" xfId="0" applyFill="1" applyBorder="1" applyAlignment="1">
      <alignment horizontal="center" vertical="center"/>
    </xf>
    <xf numFmtId="0" fontId="0" fillId="15" borderId="33" xfId="0" applyFill="1" applyBorder="1" applyAlignment="1">
      <alignment horizontal="center" vertical="center"/>
    </xf>
    <xf numFmtId="0" fontId="0" fillId="15" borderId="35" xfId="0" applyFill="1" applyBorder="1" applyAlignment="1">
      <alignment horizontal="center" vertical="center"/>
    </xf>
    <xf numFmtId="0" fontId="0" fillId="14" borderId="25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6" borderId="29" xfId="0" applyFill="1" applyBorder="1" applyAlignment="1">
      <alignment horizontal="center" vertical="center"/>
    </xf>
    <xf numFmtId="0" fontId="0" fillId="16" borderId="25" xfId="0" applyFill="1" applyBorder="1" applyAlignment="1">
      <alignment horizontal="center" vertical="center"/>
    </xf>
    <xf numFmtId="0" fontId="0" fillId="16" borderId="30" xfId="0" applyFill="1" applyBorder="1" applyAlignment="1">
      <alignment horizontal="center" vertical="center"/>
    </xf>
    <xf numFmtId="0" fontId="0" fillId="16" borderId="31" xfId="0" applyFill="1" applyBorder="1" applyAlignment="1">
      <alignment horizontal="center" vertical="center"/>
    </xf>
    <xf numFmtId="0" fontId="0" fillId="16" borderId="0" xfId="0" applyFill="1" applyBorder="1" applyAlignment="1">
      <alignment horizontal="center" vertical="center"/>
    </xf>
    <xf numFmtId="0" fontId="0" fillId="16" borderId="32" xfId="0" applyFill="1" applyBorder="1" applyAlignment="1">
      <alignment horizontal="center" vertical="center"/>
    </xf>
    <xf numFmtId="0" fontId="0" fillId="16" borderId="33" xfId="0" applyFill="1" applyBorder="1" applyAlignment="1">
      <alignment horizontal="center" vertical="center"/>
    </xf>
    <xf numFmtId="0" fontId="0" fillId="16" borderId="35" xfId="0" applyFill="1" applyBorder="1" applyAlignment="1">
      <alignment horizontal="center" vertical="center"/>
    </xf>
    <xf numFmtId="0" fontId="0" fillId="16" borderId="34" xfId="0" applyFill="1" applyBorder="1" applyAlignment="1">
      <alignment horizontal="center" vertical="center"/>
    </xf>
    <xf numFmtId="0" fontId="0" fillId="17" borderId="30" xfId="0" applyFill="1" applyBorder="1" applyAlignment="1">
      <alignment horizontal="center" vertical="center" wrapText="1"/>
    </xf>
    <xf numFmtId="0" fontId="0" fillId="17" borderId="32" xfId="0" applyFill="1" applyBorder="1" applyAlignment="1">
      <alignment horizontal="center" vertical="center"/>
    </xf>
    <xf numFmtId="0" fontId="0" fillId="17" borderId="34" xfId="0" applyFill="1" applyBorder="1" applyAlignment="1">
      <alignment horizontal="center" vertical="center"/>
    </xf>
    <xf numFmtId="0" fontId="2" fillId="10" borderId="36" xfId="0" applyFont="1" applyFill="1" applyBorder="1" applyAlignment="1">
      <alignment horizontal="center" vertical="center" textRotation="45"/>
    </xf>
    <xf numFmtId="0" fontId="2" fillId="10" borderId="0" xfId="0" applyFont="1" applyFill="1" applyBorder="1" applyAlignment="1">
      <alignment horizontal="center" vertical="center" textRotation="45"/>
    </xf>
    <xf numFmtId="0" fontId="2" fillId="5" borderId="36" xfId="0" applyFont="1" applyFill="1" applyBorder="1" applyAlignment="1">
      <alignment horizontal="center" vertical="center" textRotation="45"/>
    </xf>
    <xf numFmtId="0" fontId="2" fillId="5" borderId="0" xfId="0" applyFont="1" applyFill="1" applyBorder="1" applyAlignment="1">
      <alignment horizontal="center" vertical="center" textRotation="45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FF"/>
      <color rgb="FFFFFF99"/>
      <color rgb="FFFCE7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O386"/>
  <sheetViews>
    <sheetView tabSelected="1" zoomScale="98" zoomScaleNormal="98" workbookViewId="0">
      <pane ySplit="2" topLeftCell="A3" activePane="bottomLeft" state="frozen"/>
      <selection pane="bottomLeft" activeCell="D16" sqref="D16"/>
    </sheetView>
  </sheetViews>
  <sheetFormatPr baseColWidth="10" defaultColWidth="11.42578125" defaultRowHeight="15" x14ac:dyDescent="0.25"/>
  <cols>
    <col min="1" max="1" width="10.140625" style="163" customWidth="1"/>
    <col min="2" max="3" width="22.7109375" style="163" customWidth="1"/>
    <col min="4" max="4" width="24.5703125" style="163" customWidth="1"/>
    <col min="5" max="5" width="22.7109375" style="163" customWidth="1"/>
    <col min="6" max="6" width="10.7109375" style="164" customWidth="1"/>
    <col min="7" max="7" width="11.42578125" style="164"/>
    <col min="8" max="8" width="11.42578125" style="165"/>
    <col min="9" max="9" width="11.42578125" style="164"/>
    <col min="10" max="11" width="31.7109375" style="162" customWidth="1"/>
    <col min="12" max="12" width="24.28515625" style="162" customWidth="1"/>
    <col min="13" max="13" width="11.42578125" style="162"/>
    <col min="14" max="16384" width="11.42578125" style="139"/>
  </cols>
  <sheetData>
    <row r="1" spans="1:13" ht="15" customHeight="1" x14ac:dyDescent="0.25">
      <c r="A1" s="127" t="s">
        <v>559</v>
      </c>
      <c r="B1" s="128"/>
      <c r="C1" s="129"/>
      <c r="D1" s="130" t="s">
        <v>6</v>
      </c>
      <c r="E1" s="129"/>
      <c r="F1" s="131"/>
      <c r="G1" s="132"/>
      <c r="H1" s="133" t="s">
        <v>7</v>
      </c>
      <c r="I1" s="134"/>
      <c r="J1" s="135"/>
      <c r="K1" s="136" t="s">
        <v>8</v>
      </c>
      <c r="L1" s="137"/>
      <c r="M1" s="138" t="s">
        <v>9</v>
      </c>
    </row>
    <row r="2" spans="1:13" s="148" customFormat="1" ht="30" customHeight="1" x14ac:dyDescent="0.25">
      <c r="A2" s="140"/>
      <c r="B2" s="141" t="s">
        <v>0</v>
      </c>
      <c r="C2" s="141" t="s">
        <v>1</v>
      </c>
      <c r="D2" s="141" t="s">
        <v>789</v>
      </c>
      <c r="E2" s="141" t="s">
        <v>788</v>
      </c>
      <c r="F2" s="142" t="s">
        <v>289</v>
      </c>
      <c r="G2" s="143" t="s">
        <v>2</v>
      </c>
      <c r="H2" s="144" t="s">
        <v>3</v>
      </c>
      <c r="I2" s="143" t="s">
        <v>288</v>
      </c>
      <c r="J2" s="145" t="s">
        <v>4</v>
      </c>
      <c r="K2" s="145" t="s">
        <v>5</v>
      </c>
      <c r="L2" s="146" t="s">
        <v>532</v>
      </c>
      <c r="M2" s="147"/>
    </row>
    <row r="3" spans="1:13" ht="17.25" customHeight="1" x14ac:dyDescent="0.25">
      <c r="A3" s="149" t="s">
        <v>342</v>
      </c>
      <c r="B3" s="150" t="s">
        <v>343</v>
      </c>
      <c r="C3" s="150" t="s">
        <v>343</v>
      </c>
      <c r="D3" s="150" t="s">
        <v>343</v>
      </c>
      <c r="E3" s="150" t="s">
        <v>343</v>
      </c>
      <c r="F3" s="151"/>
      <c r="G3" s="152"/>
      <c r="H3" s="153"/>
      <c r="I3" s="152"/>
      <c r="J3" s="154" t="s">
        <v>343</v>
      </c>
      <c r="K3" s="154" t="s">
        <v>343</v>
      </c>
      <c r="L3" s="154"/>
      <c r="M3" s="155"/>
    </row>
    <row r="4" spans="1:13" x14ac:dyDescent="0.25">
      <c r="A4" s="156" t="s">
        <v>10</v>
      </c>
      <c r="B4" s="157" t="s">
        <v>321</v>
      </c>
      <c r="C4" s="157" t="s">
        <v>309</v>
      </c>
      <c r="D4" s="157" t="s">
        <v>678</v>
      </c>
      <c r="E4" s="157" t="s">
        <v>679</v>
      </c>
      <c r="F4" s="158">
        <v>1</v>
      </c>
      <c r="G4" s="158">
        <v>2016</v>
      </c>
      <c r="H4" s="159">
        <v>15</v>
      </c>
      <c r="I4" s="158">
        <v>2026</v>
      </c>
      <c r="J4" s="160" t="s">
        <v>322</v>
      </c>
      <c r="K4" s="160" t="s">
        <v>328</v>
      </c>
      <c r="L4" s="160"/>
      <c r="M4" s="161" t="str">
        <f t="shared" ref="M4:M57" si="0">IF(F4&gt;0,"","NON")</f>
        <v/>
      </c>
    </row>
    <row r="5" spans="1:13" x14ac:dyDescent="0.25">
      <c r="A5" s="156" t="s">
        <v>11</v>
      </c>
      <c r="B5" s="157" t="s">
        <v>290</v>
      </c>
      <c r="C5" s="157" t="s">
        <v>640</v>
      </c>
      <c r="D5" s="157" t="s">
        <v>297</v>
      </c>
      <c r="E5" s="157"/>
      <c r="F5" s="158">
        <v>1</v>
      </c>
      <c r="G5" s="158"/>
      <c r="H5" s="159"/>
      <c r="I5" s="158"/>
      <c r="J5" s="160" t="s">
        <v>322</v>
      </c>
      <c r="K5" s="160" t="s">
        <v>327</v>
      </c>
      <c r="L5" s="160"/>
      <c r="M5" s="161" t="str">
        <f t="shared" si="0"/>
        <v/>
      </c>
    </row>
    <row r="6" spans="1:13" x14ac:dyDescent="0.25">
      <c r="A6" s="156" t="s">
        <v>12</v>
      </c>
      <c r="B6" s="157" t="s">
        <v>314</v>
      </c>
      <c r="C6" s="157" t="s">
        <v>293</v>
      </c>
      <c r="D6" s="157" t="s">
        <v>293</v>
      </c>
      <c r="E6" s="157" t="s">
        <v>541</v>
      </c>
      <c r="F6" s="158">
        <v>1</v>
      </c>
      <c r="G6" s="158"/>
      <c r="H6" s="159"/>
      <c r="I6" s="158"/>
      <c r="J6" s="160" t="s">
        <v>322</v>
      </c>
      <c r="K6" s="160" t="s">
        <v>327</v>
      </c>
      <c r="L6" s="160"/>
      <c r="M6" s="161" t="str">
        <f t="shared" si="0"/>
        <v/>
      </c>
    </row>
    <row r="7" spans="1:13" x14ac:dyDescent="0.25">
      <c r="A7" s="156" t="s">
        <v>13</v>
      </c>
      <c r="B7" s="157" t="s">
        <v>314</v>
      </c>
      <c r="C7" s="157" t="s">
        <v>882</v>
      </c>
      <c r="D7" s="157" t="s">
        <v>882</v>
      </c>
      <c r="E7" s="157" t="s">
        <v>883</v>
      </c>
      <c r="F7" s="158">
        <v>1</v>
      </c>
      <c r="G7" s="158"/>
      <c r="H7" s="159"/>
      <c r="I7" s="158"/>
      <c r="J7" s="160" t="s">
        <v>322</v>
      </c>
      <c r="K7" s="160" t="s">
        <v>327</v>
      </c>
      <c r="L7" s="160"/>
      <c r="M7" s="161" t="str">
        <f t="shared" si="0"/>
        <v/>
      </c>
    </row>
    <row r="8" spans="1:13" x14ac:dyDescent="0.25">
      <c r="A8" s="156" t="s">
        <v>680</v>
      </c>
      <c r="B8" s="157" t="s">
        <v>347</v>
      </c>
      <c r="C8" s="157" t="s">
        <v>665</v>
      </c>
      <c r="D8" s="157" t="s">
        <v>683</v>
      </c>
      <c r="E8" s="157" t="s">
        <v>681</v>
      </c>
      <c r="F8" s="158">
        <v>1</v>
      </c>
      <c r="G8" s="158"/>
      <c r="H8" s="159"/>
      <c r="I8" s="158"/>
      <c r="J8" s="160" t="s">
        <v>322</v>
      </c>
      <c r="K8" s="160" t="s">
        <v>328</v>
      </c>
      <c r="L8" s="160"/>
      <c r="M8" s="161" t="str">
        <f t="shared" si="0"/>
        <v/>
      </c>
    </row>
    <row r="9" spans="1:13" x14ac:dyDescent="0.25">
      <c r="A9" s="156" t="s">
        <v>14</v>
      </c>
      <c r="B9" s="157" t="s">
        <v>316</v>
      </c>
      <c r="C9" s="157" t="s">
        <v>591</v>
      </c>
      <c r="D9" s="166" t="s">
        <v>1094</v>
      </c>
      <c r="E9" s="166" t="s">
        <v>1095</v>
      </c>
      <c r="F9" s="158">
        <v>8</v>
      </c>
      <c r="G9" s="158">
        <v>2017</v>
      </c>
      <c r="H9" s="159">
        <v>30</v>
      </c>
      <c r="I9" s="158">
        <v>2021</v>
      </c>
      <c r="J9" s="160"/>
      <c r="K9" s="160"/>
      <c r="L9" s="160"/>
      <c r="M9" s="161" t="str">
        <f t="shared" si="0"/>
        <v/>
      </c>
    </row>
    <row r="10" spans="1:13" x14ac:dyDescent="0.25">
      <c r="A10" s="156" t="s">
        <v>682</v>
      </c>
      <c r="B10" s="157" t="s">
        <v>347</v>
      </c>
      <c r="C10" s="157" t="s">
        <v>665</v>
      </c>
      <c r="D10" s="157" t="s">
        <v>683</v>
      </c>
      <c r="E10" s="157" t="s">
        <v>684</v>
      </c>
      <c r="F10" s="158">
        <v>1</v>
      </c>
      <c r="G10" s="158"/>
      <c r="H10" s="159"/>
      <c r="I10" s="158"/>
      <c r="J10" s="160" t="s">
        <v>322</v>
      </c>
      <c r="K10" s="160" t="s">
        <v>328</v>
      </c>
      <c r="L10" s="160"/>
      <c r="M10" s="161" t="str">
        <f t="shared" si="0"/>
        <v/>
      </c>
    </row>
    <row r="11" spans="1:13" x14ac:dyDescent="0.25">
      <c r="A11" s="156" t="s">
        <v>685</v>
      </c>
      <c r="B11" s="157" t="s">
        <v>321</v>
      </c>
      <c r="C11" s="157" t="s">
        <v>310</v>
      </c>
      <c r="D11" s="157" t="s">
        <v>686</v>
      </c>
      <c r="E11" s="157" t="s">
        <v>687</v>
      </c>
      <c r="F11" s="158">
        <v>1</v>
      </c>
      <c r="G11" s="158">
        <v>2016</v>
      </c>
      <c r="H11" s="159">
        <v>80</v>
      </c>
      <c r="I11" s="158">
        <v>2026</v>
      </c>
      <c r="J11" s="160" t="s">
        <v>322</v>
      </c>
      <c r="K11" s="160" t="s">
        <v>539</v>
      </c>
      <c r="L11" s="160"/>
      <c r="M11" s="161" t="str">
        <f t="shared" si="0"/>
        <v/>
      </c>
    </row>
    <row r="12" spans="1:13" x14ac:dyDescent="0.25">
      <c r="A12" s="156" t="s">
        <v>688</v>
      </c>
      <c r="B12" s="157" t="s">
        <v>321</v>
      </c>
      <c r="C12" s="157" t="s">
        <v>553</v>
      </c>
      <c r="D12" s="157" t="s">
        <v>614</v>
      </c>
      <c r="E12" s="157" t="s">
        <v>689</v>
      </c>
      <c r="F12" s="158">
        <v>6</v>
      </c>
      <c r="G12" s="158">
        <v>2016</v>
      </c>
      <c r="H12" s="159">
        <v>10</v>
      </c>
      <c r="I12" s="158">
        <v>2026</v>
      </c>
      <c r="J12" s="160" t="s">
        <v>322</v>
      </c>
      <c r="K12" s="160" t="s">
        <v>562</v>
      </c>
      <c r="L12" s="160"/>
      <c r="M12" s="161" t="str">
        <f t="shared" si="0"/>
        <v/>
      </c>
    </row>
    <row r="13" spans="1:13" x14ac:dyDescent="0.25">
      <c r="A13" s="156" t="s">
        <v>690</v>
      </c>
      <c r="B13" s="157" t="s">
        <v>347</v>
      </c>
      <c r="C13" s="157" t="s">
        <v>666</v>
      </c>
      <c r="D13" s="157" t="s">
        <v>699</v>
      </c>
      <c r="E13" s="157" t="s">
        <v>700</v>
      </c>
      <c r="F13" s="158">
        <v>1</v>
      </c>
      <c r="G13" s="158">
        <v>2016</v>
      </c>
      <c r="H13" s="159">
        <v>45</v>
      </c>
      <c r="I13" s="158">
        <v>2021</v>
      </c>
      <c r="J13" s="160" t="s">
        <v>592</v>
      </c>
      <c r="K13" s="160" t="s">
        <v>594</v>
      </c>
      <c r="L13" s="160"/>
      <c r="M13" s="161" t="str">
        <f t="shared" si="0"/>
        <v/>
      </c>
    </row>
    <row r="14" spans="1:13" x14ac:dyDescent="0.25">
      <c r="A14" s="156" t="s">
        <v>15</v>
      </c>
      <c r="B14" s="157" t="s">
        <v>314</v>
      </c>
      <c r="C14" s="157" t="s">
        <v>306</v>
      </c>
      <c r="D14" s="157" t="s">
        <v>348</v>
      </c>
      <c r="E14" s="157" t="s">
        <v>349</v>
      </c>
      <c r="F14" s="158">
        <v>1</v>
      </c>
      <c r="G14" s="158"/>
      <c r="H14" s="159"/>
      <c r="I14" s="158"/>
      <c r="J14" s="160" t="s">
        <v>322</v>
      </c>
      <c r="K14" s="160" t="s">
        <v>327</v>
      </c>
      <c r="L14" s="160"/>
      <c r="M14" s="161" t="str">
        <f t="shared" si="0"/>
        <v/>
      </c>
    </row>
    <row r="15" spans="1:13" x14ac:dyDescent="0.25">
      <c r="A15" s="156" t="s">
        <v>16</v>
      </c>
      <c r="B15" s="157" t="s">
        <v>314</v>
      </c>
      <c r="C15" s="157" t="s">
        <v>306</v>
      </c>
      <c r="D15" s="157" t="s">
        <v>350</v>
      </c>
      <c r="E15" s="157" t="s">
        <v>351</v>
      </c>
      <c r="F15" s="158">
        <v>1</v>
      </c>
      <c r="G15" s="158"/>
      <c r="H15" s="159"/>
      <c r="I15" s="158"/>
      <c r="J15" s="160" t="s">
        <v>322</v>
      </c>
      <c r="K15" s="160" t="s">
        <v>327</v>
      </c>
      <c r="L15" s="160"/>
      <c r="M15" s="161" t="str">
        <f t="shared" si="0"/>
        <v/>
      </c>
    </row>
    <row r="16" spans="1:13" x14ac:dyDescent="0.25">
      <c r="A16" s="156" t="s">
        <v>17</v>
      </c>
      <c r="B16" s="157" t="s">
        <v>314</v>
      </c>
      <c r="C16" s="157" t="s">
        <v>347</v>
      </c>
      <c r="D16" s="157" t="s">
        <v>352</v>
      </c>
      <c r="E16" s="157" t="s">
        <v>353</v>
      </c>
      <c r="F16" s="158">
        <v>3</v>
      </c>
      <c r="G16" s="158">
        <v>2017</v>
      </c>
      <c r="H16" s="159"/>
      <c r="I16" s="158"/>
      <c r="J16" s="160" t="s">
        <v>322</v>
      </c>
      <c r="K16" s="160" t="s">
        <v>327</v>
      </c>
      <c r="L16" s="160"/>
      <c r="M16" s="161" t="str">
        <f t="shared" si="0"/>
        <v/>
      </c>
    </row>
    <row r="17" spans="1:15" x14ac:dyDescent="0.25">
      <c r="A17" s="156" t="s">
        <v>18</v>
      </c>
      <c r="B17" s="157" t="s">
        <v>314</v>
      </c>
      <c r="C17" s="157" t="s">
        <v>347</v>
      </c>
      <c r="D17" s="157" t="s">
        <v>354</v>
      </c>
      <c r="E17" s="157" t="s">
        <v>353</v>
      </c>
      <c r="F17" s="158">
        <v>6</v>
      </c>
      <c r="G17" s="158">
        <v>2017</v>
      </c>
      <c r="H17" s="159"/>
      <c r="I17" s="158"/>
      <c r="J17" s="160" t="s">
        <v>322</v>
      </c>
      <c r="K17" s="160" t="s">
        <v>327</v>
      </c>
      <c r="L17" s="160"/>
      <c r="M17" s="161" t="str">
        <f t="shared" si="0"/>
        <v/>
      </c>
      <c r="O17" s="162"/>
    </row>
    <row r="18" spans="1:15" x14ac:dyDescent="0.25">
      <c r="A18" s="156" t="s">
        <v>19</v>
      </c>
      <c r="B18" s="157" t="s">
        <v>314</v>
      </c>
      <c r="C18" s="157" t="s">
        <v>347</v>
      </c>
      <c r="D18" s="157" t="s">
        <v>535</v>
      </c>
      <c r="E18" s="157" t="s">
        <v>857</v>
      </c>
      <c r="F18" s="158">
        <v>1</v>
      </c>
      <c r="G18" s="158"/>
      <c r="H18" s="159"/>
      <c r="I18" s="158"/>
      <c r="J18" s="160" t="s">
        <v>322</v>
      </c>
      <c r="K18" s="160" t="s">
        <v>327</v>
      </c>
      <c r="L18" s="160"/>
      <c r="M18" s="161" t="str">
        <f t="shared" si="0"/>
        <v/>
      </c>
    </row>
    <row r="19" spans="1:15" x14ac:dyDescent="0.25">
      <c r="A19" s="156" t="s">
        <v>20</v>
      </c>
      <c r="B19" s="157" t="s">
        <v>314</v>
      </c>
      <c r="C19" s="157" t="s">
        <v>347</v>
      </c>
      <c r="D19" s="157" t="s">
        <v>356</v>
      </c>
      <c r="E19" s="157" t="s">
        <v>357</v>
      </c>
      <c r="F19" s="158">
        <v>1</v>
      </c>
      <c r="G19" s="158"/>
      <c r="H19" s="159"/>
      <c r="I19" s="158"/>
      <c r="J19" s="160" t="s">
        <v>322</v>
      </c>
      <c r="K19" s="160" t="s">
        <v>327</v>
      </c>
      <c r="L19" s="160"/>
      <c r="M19" s="161" t="str">
        <f t="shared" si="0"/>
        <v/>
      </c>
    </row>
    <row r="20" spans="1:15" x14ac:dyDescent="0.25">
      <c r="A20" s="156" t="s">
        <v>21</v>
      </c>
      <c r="B20" s="157" t="s">
        <v>314</v>
      </c>
      <c r="C20" s="157" t="s">
        <v>347</v>
      </c>
      <c r="D20" s="157" t="s">
        <v>356</v>
      </c>
      <c r="E20" s="157" t="s">
        <v>359</v>
      </c>
      <c r="F20" s="158">
        <v>1</v>
      </c>
      <c r="G20" s="158"/>
      <c r="H20" s="159"/>
      <c r="I20" s="158"/>
      <c r="J20" s="160" t="s">
        <v>322</v>
      </c>
      <c r="K20" s="160" t="s">
        <v>327</v>
      </c>
      <c r="L20" s="160"/>
      <c r="M20" s="161" t="str">
        <f t="shared" si="0"/>
        <v/>
      </c>
    </row>
    <row r="21" spans="1:15" x14ac:dyDescent="0.25">
      <c r="A21" s="156" t="s">
        <v>22</v>
      </c>
      <c r="B21" s="157" t="s">
        <v>314</v>
      </c>
      <c r="C21" s="157" t="s">
        <v>347</v>
      </c>
      <c r="D21" s="157" t="s">
        <v>358</v>
      </c>
      <c r="E21" s="157" t="s">
        <v>359</v>
      </c>
      <c r="F21" s="158">
        <v>3</v>
      </c>
      <c r="G21" s="158"/>
      <c r="H21" s="159"/>
      <c r="I21" s="158"/>
      <c r="J21" s="160" t="s">
        <v>322</v>
      </c>
      <c r="K21" s="160" t="s">
        <v>327</v>
      </c>
      <c r="L21" s="160"/>
      <c r="M21" s="161" t="str">
        <f t="shared" si="0"/>
        <v/>
      </c>
    </row>
    <row r="22" spans="1:15" x14ac:dyDescent="0.25">
      <c r="A22" s="156" t="s">
        <v>23</v>
      </c>
      <c r="B22" s="157" t="s">
        <v>321</v>
      </c>
      <c r="C22" s="157" t="s">
        <v>309</v>
      </c>
      <c r="D22" s="157" t="s">
        <v>355</v>
      </c>
      <c r="E22" s="157" t="s">
        <v>346</v>
      </c>
      <c r="F22" s="158">
        <v>1</v>
      </c>
      <c r="G22" s="158"/>
      <c r="H22" s="159"/>
      <c r="I22" s="158"/>
      <c r="J22" s="160" t="s">
        <v>322</v>
      </c>
      <c r="K22" s="160" t="s">
        <v>327</v>
      </c>
      <c r="L22" s="160"/>
      <c r="M22" s="161" t="str">
        <f t="shared" si="0"/>
        <v/>
      </c>
    </row>
    <row r="23" spans="1:15" x14ac:dyDescent="0.25">
      <c r="A23" s="156" t="s">
        <v>24</v>
      </c>
      <c r="B23" s="157" t="s">
        <v>321</v>
      </c>
      <c r="C23" s="157" t="s">
        <v>309</v>
      </c>
      <c r="D23" s="157" t="s">
        <v>360</v>
      </c>
      <c r="E23" s="157" t="s">
        <v>361</v>
      </c>
      <c r="F23" s="158">
        <v>2</v>
      </c>
      <c r="G23" s="158"/>
      <c r="H23" s="159"/>
      <c r="I23" s="158"/>
      <c r="J23" s="160" t="s">
        <v>322</v>
      </c>
      <c r="K23" s="160" t="s">
        <v>327</v>
      </c>
      <c r="L23" s="160"/>
      <c r="M23" s="161" t="str">
        <f t="shared" si="0"/>
        <v/>
      </c>
    </row>
    <row r="24" spans="1:15" x14ac:dyDescent="0.25">
      <c r="A24" s="156" t="s">
        <v>25</v>
      </c>
      <c r="B24" s="157" t="s">
        <v>321</v>
      </c>
      <c r="C24" s="157" t="s">
        <v>309</v>
      </c>
      <c r="D24" s="157" t="s">
        <v>362</v>
      </c>
      <c r="E24" s="157"/>
      <c r="F24" s="158">
        <v>1</v>
      </c>
      <c r="G24" s="158">
        <v>2015</v>
      </c>
      <c r="H24" s="159">
        <v>130</v>
      </c>
      <c r="I24" s="158">
        <v>2023</v>
      </c>
      <c r="J24" s="160" t="s">
        <v>322</v>
      </c>
      <c r="K24" s="160" t="s">
        <v>328</v>
      </c>
      <c r="L24" s="160"/>
      <c r="M24" s="161" t="str">
        <f t="shared" si="0"/>
        <v/>
      </c>
    </row>
    <row r="25" spans="1:15" x14ac:dyDescent="0.25">
      <c r="A25" s="156" t="s">
        <v>26</v>
      </c>
      <c r="B25" s="157" t="s">
        <v>315</v>
      </c>
      <c r="C25" s="157" t="s">
        <v>305</v>
      </c>
      <c r="D25" s="157" t="s">
        <v>305</v>
      </c>
      <c r="E25" s="157" t="s">
        <v>363</v>
      </c>
      <c r="F25" s="158">
        <v>3</v>
      </c>
      <c r="G25" s="158"/>
      <c r="H25" s="159">
        <v>29</v>
      </c>
      <c r="I25" s="158"/>
      <c r="J25" s="160" t="s">
        <v>322</v>
      </c>
      <c r="K25" s="160" t="s">
        <v>327</v>
      </c>
      <c r="L25" s="160"/>
      <c r="M25" s="161" t="str">
        <f t="shared" si="0"/>
        <v/>
      </c>
    </row>
    <row r="26" spans="1:15" x14ac:dyDescent="0.25">
      <c r="A26" s="156" t="s">
        <v>27</v>
      </c>
      <c r="B26" s="157" t="s">
        <v>314</v>
      </c>
      <c r="C26" s="157" t="s">
        <v>347</v>
      </c>
      <c r="D26" s="157" t="s">
        <v>965</v>
      </c>
      <c r="E26" s="157" t="s">
        <v>684</v>
      </c>
      <c r="F26" s="158">
        <v>1</v>
      </c>
      <c r="G26" s="158"/>
      <c r="H26" s="159"/>
      <c r="I26" s="158"/>
      <c r="J26" s="160" t="s">
        <v>322</v>
      </c>
      <c r="K26" s="160" t="s">
        <v>327</v>
      </c>
      <c r="L26" s="160"/>
      <c r="M26" s="161" t="str">
        <f t="shared" si="0"/>
        <v/>
      </c>
    </row>
    <row r="27" spans="1:15" x14ac:dyDescent="0.25">
      <c r="A27" s="156" t="s">
        <v>28</v>
      </c>
      <c r="B27" s="157" t="s">
        <v>532</v>
      </c>
      <c r="C27" s="157" t="s">
        <v>971</v>
      </c>
      <c r="D27" s="166" t="s">
        <v>988</v>
      </c>
      <c r="E27" s="157"/>
      <c r="F27" s="158">
        <v>1</v>
      </c>
      <c r="G27" s="158">
        <v>2017</v>
      </c>
      <c r="H27" s="159"/>
      <c r="I27" s="158"/>
      <c r="J27" s="160" t="s">
        <v>322</v>
      </c>
      <c r="K27" s="160" t="s">
        <v>328</v>
      </c>
      <c r="L27" s="160"/>
      <c r="M27" s="161" t="str">
        <f t="shared" si="0"/>
        <v/>
      </c>
    </row>
    <row r="28" spans="1:15" x14ac:dyDescent="0.25">
      <c r="A28" s="156" t="s">
        <v>29</v>
      </c>
      <c r="B28" s="157" t="s">
        <v>290</v>
      </c>
      <c r="C28" s="157" t="s">
        <v>640</v>
      </c>
      <c r="D28" s="166" t="s">
        <v>972</v>
      </c>
      <c r="E28" s="166" t="s">
        <v>973</v>
      </c>
      <c r="F28" s="158">
        <v>1</v>
      </c>
      <c r="G28" s="158">
        <v>2017</v>
      </c>
      <c r="H28" s="159">
        <v>315</v>
      </c>
      <c r="I28" s="158">
        <v>2025</v>
      </c>
      <c r="J28" s="160" t="s">
        <v>322</v>
      </c>
      <c r="K28" s="160" t="s">
        <v>327</v>
      </c>
      <c r="L28" s="160"/>
      <c r="M28" s="161" t="str">
        <f t="shared" si="0"/>
        <v/>
      </c>
    </row>
    <row r="29" spans="1:15" x14ac:dyDescent="0.25">
      <c r="A29" s="156" t="s">
        <v>30</v>
      </c>
      <c r="B29" s="157" t="s">
        <v>347</v>
      </c>
      <c r="C29" s="157" t="s">
        <v>974</v>
      </c>
      <c r="D29" s="166" t="s">
        <v>975</v>
      </c>
      <c r="E29" s="166" t="s">
        <v>976</v>
      </c>
      <c r="F29" s="158">
        <v>1</v>
      </c>
      <c r="G29" s="158">
        <v>2017</v>
      </c>
      <c r="H29" s="159">
        <v>40</v>
      </c>
      <c r="I29" s="158">
        <v>2023</v>
      </c>
      <c r="J29" s="160" t="s">
        <v>322</v>
      </c>
      <c r="K29" s="160" t="s">
        <v>327</v>
      </c>
      <c r="L29" s="160"/>
      <c r="M29" s="161" t="str">
        <f t="shared" si="0"/>
        <v/>
      </c>
    </row>
    <row r="30" spans="1:15" x14ac:dyDescent="0.25">
      <c r="A30" s="156" t="s">
        <v>31</v>
      </c>
      <c r="B30" s="157" t="s">
        <v>314</v>
      </c>
      <c r="C30" s="157" t="s">
        <v>347</v>
      </c>
      <c r="D30" s="166" t="s">
        <v>806</v>
      </c>
      <c r="E30" s="166" t="s">
        <v>977</v>
      </c>
      <c r="F30" s="158">
        <v>3</v>
      </c>
      <c r="G30" s="158">
        <v>2017</v>
      </c>
      <c r="H30" s="159">
        <v>20</v>
      </c>
      <c r="I30" s="158">
        <v>2022</v>
      </c>
      <c r="J30" s="160" t="s">
        <v>322</v>
      </c>
      <c r="K30" s="160" t="s">
        <v>327</v>
      </c>
      <c r="L30" s="160"/>
      <c r="M30" s="161" t="str">
        <f t="shared" si="0"/>
        <v/>
      </c>
    </row>
    <row r="31" spans="1:15" x14ac:dyDescent="0.25">
      <c r="A31" s="156" t="s">
        <v>32</v>
      </c>
      <c r="B31" s="157" t="s">
        <v>532</v>
      </c>
      <c r="C31" s="157" t="s">
        <v>295</v>
      </c>
      <c r="D31" s="166" t="s">
        <v>989</v>
      </c>
      <c r="E31" s="166" t="s">
        <v>990</v>
      </c>
      <c r="F31" s="158">
        <v>1</v>
      </c>
      <c r="G31" s="158">
        <v>2017</v>
      </c>
      <c r="H31" s="159">
        <v>220</v>
      </c>
      <c r="I31" s="158">
        <v>2023</v>
      </c>
      <c r="J31" s="160" t="s">
        <v>322</v>
      </c>
      <c r="K31" s="160" t="s">
        <v>327</v>
      </c>
      <c r="L31" s="160"/>
      <c r="M31" s="161" t="str">
        <f t="shared" si="0"/>
        <v/>
      </c>
    </row>
    <row r="32" spans="1:15" x14ac:dyDescent="0.25">
      <c r="A32" s="156" t="s">
        <v>33</v>
      </c>
      <c r="B32" s="157" t="s">
        <v>347</v>
      </c>
      <c r="C32" s="157" t="s">
        <v>974</v>
      </c>
      <c r="D32" s="166" t="s">
        <v>978</v>
      </c>
      <c r="E32" s="166" t="s">
        <v>979</v>
      </c>
      <c r="F32" s="158">
        <v>1</v>
      </c>
      <c r="G32" s="158">
        <v>2017</v>
      </c>
      <c r="H32" s="159">
        <v>8</v>
      </c>
      <c r="I32" s="158"/>
      <c r="J32" s="160" t="s">
        <v>323</v>
      </c>
      <c r="K32" s="160" t="s">
        <v>693</v>
      </c>
      <c r="L32" s="160"/>
      <c r="M32" s="161" t="str">
        <f t="shared" si="0"/>
        <v/>
      </c>
    </row>
    <row r="33" spans="1:13" x14ac:dyDescent="0.25">
      <c r="A33" s="156" t="s">
        <v>34</v>
      </c>
      <c r="B33" s="166" t="s">
        <v>347</v>
      </c>
      <c r="C33" s="157" t="s">
        <v>974</v>
      </c>
      <c r="D33" s="166" t="s">
        <v>980</v>
      </c>
      <c r="E33" s="166" t="s">
        <v>979</v>
      </c>
      <c r="F33" s="158">
        <v>1</v>
      </c>
      <c r="G33" s="158">
        <v>2017</v>
      </c>
      <c r="H33" s="159">
        <v>8</v>
      </c>
      <c r="I33" s="158"/>
      <c r="J33" s="167" t="s">
        <v>323</v>
      </c>
      <c r="K33" s="167" t="s">
        <v>693</v>
      </c>
      <c r="L33" s="160"/>
      <c r="M33" s="161" t="str">
        <f t="shared" si="0"/>
        <v/>
      </c>
    </row>
    <row r="34" spans="1:13" x14ac:dyDescent="0.25">
      <c r="A34" s="156" t="s">
        <v>35</v>
      </c>
      <c r="B34" s="166" t="s">
        <v>347</v>
      </c>
      <c r="C34" s="157" t="s">
        <v>974</v>
      </c>
      <c r="D34" s="166" t="s">
        <v>981</v>
      </c>
      <c r="E34" s="166" t="s">
        <v>979</v>
      </c>
      <c r="F34" s="158">
        <v>1</v>
      </c>
      <c r="G34" s="158">
        <v>2017</v>
      </c>
      <c r="H34" s="159">
        <v>8</v>
      </c>
      <c r="I34" s="158"/>
      <c r="J34" s="167" t="s">
        <v>323</v>
      </c>
      <c r="K34" s="160" t="s">
        <v>693</v>
      </c>
      <c r="L34" s="160"/>
      <c r="M34" s="161" t="str">
        <f t="shared" si="0"/>
        <v/>
      </c>
    </row>
    <row r="35" spans="1:13" x14ac:dyDescent="0.25">
      <c r="A35" s="156" t="s">
        <v>36</v>
      </c>
      <c r="B35" s="166" t="s">
        <v>347</v>
      </c>
      <c r="C35" s="157" t="s">
        <v>974</v>
      </c>
      <c r="D35" s="166" t="s">
        <v>982</v>
      </c>
      <c r="E35" s="166" t="s">
        <v>979</v>
      </c>
      <c r="F35" s="158">
        <v>1</v>
      </c>
      <c r="G35" s="158">
        <v>2017</v>
      </c>
      <c r="H35" s="159">
        <v>8</v>
      </c>
      <c r="I35" s="158"/>
      <c r="J35" s="160" t="s">
        <v>323</v>
      </c>
      <c r="K35" s="160" t="s">
        <v>693</v>
      </c>
      <c r="L35" s="160"/>
      <c r="M35" s="161" t="str">
        <f t="shared" si="0"/>
        <v/>
      </c>
    </row>
    <row r="36" spans="1:13" x14ac:dyDescent="0.25">
      <c r="A36" s="156" t="s">
        <v>37</v>
      </c>
      <c r="B36" s="166" t="s">
        <v>347</v>
      </c>
      <c r="C36" s="157" t="s">
        <v>665</v>
      </c>
      <c r="D36" s="166" t="s">
        <v>983</v>
      </c>
      <c r="E36" s="166" t="s">
        <v>984</v>
      </c>
      <c r="F36" s="158">
        <v>1</v>
      </c>
      <c r="G36" s="158">
        <v>2017</v>
      </c>
      <c r="H36" s="159">
        <v>25</v>
      </c>
      <c r="I36" s="158"/>
      <c r="J36" s="160" t="s">
        <v>323</v>
      </c>
      <c r="K36" s="160" t="s">
        <v>543</v>
      </c>
      <c r="L36" s="160"/>
      <c r="M36" s="161" t="str">
        <f t="shared" si="0"/>
        <v/>
      </c>
    </row>
    <row r="37" spans="1:13" x14ac:dyDescent="0.25">
      <c r="A37" s="156" t="s">
        <v>38</v>
      </c>
      <c r="B37" s="166" t="s">
        <v>347</v>
      </c>
      <c r="C37" s="157" t="s">
        <v>665</v>
      </c>
      <c r="D37" s="166" t="s">
        <v>983</v>
      </c>
      <c r="E37" s="166" t="s">
        <v>985</v>
      </c>
      <c r="F37" s="158">
        <v>1</v>
      </c>
      <c r="G37" s="158">
        <v>2017</v>
      </c>
      <c r="H37" s="159">
        <v>25</v>
      </c>
      <c r="I37" s="158"/>
      <c r="J37" s="160" t="s">
        <v>323</v>
      </c>
      <c r="K37" s="160" t="s">
        <v>543</v>
      </c>
      <c r="L37" s="160"/>
      <c r="M37" s="161" t="str">
        <f t="shared" si="0"/>
        <v/>
      </c>
    </row>
    <row r="38" spans="1:13" x14ac:dyDescent="0.25">
      <c r="A38" s="156" t="s">
        <v>39</v>
      </c>
      <c r="B38" s="157" t="s">
        <v>314</v>
      </c>
      <c r="C38" s="157" t="s">
        <v>347</v>
      </c>
      <c r="D38" s="157" t="s">
        <v>806</v>
      </c>
      <c r="E38" s="166" t="s">
        <v>987</v>
      </c>
      <c r="F38" s="158">
        <v>23</v>
      </c>
      <c r="G38" s="158">
        <v>2017</v>
      </c>
      <c r="H38" s="159">
        <v>30</v>
      </c>
      <c r="I38" s="158"/>
      <c r="J38" s="160" t="s">
        <v>322</v>
      </c>
      <c r="K38" s="160" t="s">
        <v>327</v>
      </c>
      <c r="L38" s="160"/>
      <c r="M38" s="161" t="str">
        <f t="shared" si="0"/>
        <v/>
      </c>
    </row>
    <row r="39" spans="1:13" x14ac:dyDescent="0.25">
      <c r="A39" s="156" t="s">
        <v>40</v>
      </c>
      <c r="B39" s="157" t="s">
        <v>532</v>
      </c>
      <c r="C39" s="157" t="s">
        <v>295</v>
      </c>
      <c r="D39" s="166" t="s">
        <v>989</v>
      </c>
      <c r="E39" s="166" t="s">
        <v>991</v>
      </c>
      <c r="F39" s="158">
        <v>1</v>
      </c>
      <c r="G39" s="158">
        <v>2017</v>
      </c>
      <c r="H39" s="159">
        <v>220</v>
      </c>
      <c r="I39" s="158">
        <v>2023</v>
      </c>
      <c r="J39" s="160" t="s">
        <v>322</v>
      </c>
      <c r="K39" s="160" t="s">
        <v>327</v>
      </c>
      <c r="L39" s="160"/>
      <c r="M39" s="161" t="str">
        <f t="shared" si="0"/>
        <v/>
      </c>
    </row>
    <row r="40" spans="1:13" x14ac:dyDescent="0.25">
      <c r="A40" s="156" t="s">
        <v>41</v>
      </c>
      <c r="B40" s="157" t="s">
        <v>318</v>
      </c>
      <c r="C40" s="157" t="s">
        <v>299</v>
      </c>
      <c r="D40" s="166" t="s">
        <v>992</v>
      </c>
      <c r="E40" s="166" t="s">
        <v>993</v>
      </c>
      <c r="F40" s="158">
        <v>1</v>
      </c>
      <c r="G40" s="158">
        <v>2016</v>
      </c>
      <c r="H40" s="159">
        <v>1200</v>
      </c>
      <c r="I40" s="158">
        <v>2026</v>
      </c>
      <c r="J40" s="160" t="s">
        <v>323</v>
      </c>
      <c r="K40" s="160" t="s">
        <v>543</v>
      </c>
      <c r="L40" s="160"/>
      <c r="M40" s="161" t="str">
        <f t="shared" si="0"/>
        <v/>
      </c>
    </row>
    <row r="41" spans="1:13" x14ac:dyDescent="0.25">
      <c r="A41" s="156" t="s">
        <v>42</v>
      </c>
      <c r="B41" s="157" t="s">
        <v>318</v>
      </c>
      <c r="C41" s="157" t="s">
        <v>299</v>
      </c>
      <c r="D41" s="166" t="s">
        <v>992</v>
      </c>
      <c r="E41" s="166" t="s">
        <v>993</v>
      </c>
      <c r="F41" s="158">
        <v>1</v>
      </c>
      <c r="G41" s="158">
        <v>2016</v>
      </c>
      <c r="H41" s="159">
        <v>1000</v>
      </c>
      <c r="I41" s="158">
        <v>2026</v>
      </c>
      <c r="J41" s="160" t="s">
        <v>323</v>
      </c>
      <c r="K41" s="160" t="s">
        <v>773</v>
      </c>
      <c r="L41" s="160"/>
      <c r="M41" s="161" t="str">
        <f t="shared" si="0"/>
        <v/>
      </c>
    </row>
    <row r="42" spans="1:13" x14ac:dyDescent="0.25">
      <c r="A42" s="156" t="s">
        <v>43</v>
      </c>
      <c r="B42" s="157" t="s">
        <v>318</v>
      </c>
      <c r="C42" s="157" t="s">
        <v>299</v>
      </c>
      <c r="D42" s="166" t="s">
        <v>994</v>
      </c>
      <c r="E42" s="166" t="s">
        <v>995</v>
      </c>
      <c r="F42" s="158">
        <v>1</v>
      </c>
      <c r="G42" s="158">
        <v>2016</v>
      </c>
      <c r="H42" s="159">
        <v>200</v>
      </c>
      <c r="I42" s="158">
        <v>2026</v>
      </c>
      <c r="J42" s="160" t="s">
        <v>323</v>
      </c>
      <c r="K42" s="160" t="s">
        <v>543</v>
      </c>
      <c r="L42" s="160"/>
      <c r="M42" s="161" t="str">
        <f t="shared" si="0"/>
        <v/>
      </c>
    </row>
    <row r="43" spans="1:13" x14ac:dyDescent="0.25">
      <c r="A43" s="156" t="s">
        <v>44</v>
      </c>
      <c r="B43" s="157" t="s">
        <v>318</v>
      </c>
      <c r="C43" s="157" t="s">
        <v>299</v>
      </c>
      <c r="D43" s="166" t="s">
        <v>994</v>
      </c>
      <c r="E43" s="166" t="s">
        <v>995</v>
      </c>
      <c r="F43" s="158">
        <v>1</v>
      </c>
      <c r="G43" s="158">
        <v>2016</v>
      </c>
      <c r="H43" s="159">
        <v>200</v>
      </c>
      <c r="I43" s="158">
        <v>2026</v>
      </c>
      <c r="J43" s="160" t="s">
        <v>323</v>
      </c>
      <c r="K43" s="160" t="s">
        <v>773</v>
      </c>
      <c r="L43" s="160"/>
      <c r="M43" s="161"/>
    </row>
    <row r="44" spans="1:13" x14ac:dyDescent="0.25">
      <c r="A44" s="156" t="s">
        <v>45</v>
      </c>
      <c r="B44" s="157" t="s">
        <v>318</v>
      </c>
      <c r="C44" s="157" t="s">
        <v>311</v>
      </c>
      <c r="D44" s="166" t="s">
        <v>784</v>
      </c>
      <c r="E44" s="166" t="s">
        <v>996</v>
      </c>
      <c r="F44" s="158">
        <v>1</v>
      </c>
      <c r="G44" s="158">
        <v>2017</v>
      </c>
      <c r="H44" s="159">
        <v>840</v>
      </c>
      <c r="I44" s="158">
        <v>2027</v>
      </c>
      <c r="J44" s="160" t="s">
        <v>323</v>
      </c>
      <c r="K44" s="160" t="s">
        <v>773</v>
      </c>
      <c r="L44" s="160"/>
      <c r="M44" s="161"/>
    </row>
    <row r="45" spans="1:13" x14ac:dyDescent="0.25">
      <c r="A45" s="156" t="s">
        <v>46</v>
      </c>
      <c r="B45" s="157" t="s">
        <v>318</v>
      </c>
      <c r="C45" s="157" t="s">
        <v>311</v>
      </c>
      <c r="D45" s="166" t="s">
        <v>997</v>
      </c>
      <c r="E45" s="166" t="s">
        <v>998</v>
      </c>
      <c r="F45" s="158">
        <v>1</v>
      </c>
      <c r="G45" s="158">
        <v>2017</v>
      </c>
      <c r="H45" s="159">
        <v>66</v>
      </c>
      <c r="I45" s="158">
        <v>2023</v>
      </c>
      <c r="J45" s="160" t="s">
        <v>323</v>
      </c>
      <c r="K45" s="160" t="s">
        <v>773</v>
      </c>
      <c r="L45" s="160"/>
      <c r="M45" s="161"/>
    </row>
    <row r="46" spans="1:13" x14ac:dyDescent="0.25">
      <c r="A46" s="156" t="s">
        <v>47</v>
      </c>
      <c r="B46" s="157" t="s">
        <v>314</v>
      </c>
      <c r="C46" s="157" t="s">
        <v>347</v>
      </c>
      <c r="D46" s="166" t="s">
        <v>999</v>
      </c>
      <c r="E46" s="166" t="s">
        <v>1000</v>
      </c>
      <c r="F46" s="158">
        <v>2</v>
      </c>
      <c r="G46" s="158">
        <v>2017</v>
      </c>
      <c r="H46" s="159">
        <v>12</v>
      </c>
      <c r="I46" s="158">
        <v>2027</v>
      </c>
      <c r="J46" s="160" t="s">
        <v>322</v>
      </c>
      <c r="K46" s="160" t="s">
        <v>327</v>
      </c>
      <c r="L46" s="160"/>
      <c r="M46" s="161"/>
    </row>
    <row r="47" spans="1:13" x14ac:dyDescent="0.25">
      <c r="A47" s="156" t="s">
        <v>48</v>
      </c>
      <c r="B47" s="157" t="s">
        <v>316</v>
      </c>
      <c r="C47" s="157" t="s">
        <v>303</v>
      </c>
      <c r="D47" s="166" t="s">
        <v>1004</v>
      </c>
      <c r="E47" s="166" t="s">
        <v>1002</v>
      </c>
      <c r="F47" s="158">
        <v>1</v>
      </c>
      <c r="G47" s="158">
        <v>2017</v>
      </c>
      <c r="H47" s="159">
        <v>8</v>
      </c>
      <c r="I47" s="158">
        <v>2020</v>
      </c>
      <c r="J47" s="167" t="s">
        <v>322</v>
      </c>
      <c r="K47" s="160" t="s">
        <v>327</v>
      </c>
      <c r="L47" s="160"/>
      <c r="M47" s="161"/>
    </row>
    <row r="48" spans="1:13" x14ac:dyDescent="0.25">
      <c r="A48" s="156" t="s">
        <v>49</v>
      </c>
      <c r="B48" s="157" t="s">
        <v>316</v>
      </c>
      <c r="C48" s="157" t="s">
        <v>303</v>
      </c>
      <c r="D48" s="166" t="s">
        <v>1003</v>
      </c>
      <c r="E48" s="166" t="s">
        <v>1002</v>
      </c>
      <c r="F48" s="158">
        <v>1</v>
      </c>
      <c r="G48" s="158">
        <v>2017</v>
      </c>
      <c r="H48" s="159">
        <v>11</v>
      </c>
      <c r="I48" s="158">
        <v>2020</v>
      </c>
      <c r="J48" s="167" t="s">
        <v>322</v>
      </c>
      <c r="K48" s="160" t="s">
        <v>327</v>
      </c>
      <c r="L48" s="160"/>
      <c r="M48" s="161"/>
    </row>
    <row r="49" spans="1:13" x14ac:dyDescent="0.25">
      <c r="A49" s="156" t="s">
        <v>50</v>
      </c>
      <c r="B49" s="157" t="s">
        <v>316</v>
      </c>
      <c r="C49" s="157" t="s">
        <v>303</v>
      </c>
      <c r="D49" s="166" t="s">
        <v>1005</v>
      </c>
      <c r="E49" s="166" t="s">
        <v>1006</v>
      </c>
      <c r="F49" s="158">
        <v>1</v>
      </c>
      <c r="G49" s="158">
        <v>2017</v>
      </c>
      <c r="H49" s="159">
        <v>11</v>
      </c>
      <c r="I49" s="158">
        <v>2020</v>
      </c>
      <c r="J49" s="160" t="s">
        <v>322</v>
      </c>
      <c r="K49" s="160" t="s">
        <v>327</v>
      </c>
      <c r="L49" s="160"/>
      <c r="M49" s="161"/>
    </row>
    <row r="50" spans="1:13" x14ac:dyDescent="0.25">
      <c r="A50" s="156" t="s">
        <v>51</v>
      </c>
      <c r="B50" s="157" t="s">
        <v>316</v>
      </c>
      <c r="C50" s="157" t="s">
        <v>303</v>
      </c>
      <c r="D50" s="166" t="s">
        <v>1007</v>
      </c>
      <c r="E50" s="166" t="s">
        <v>1008</v>
      </c>
      <c r="F50" s="158">
        <v>1</v>
      </c>
      <c r="G50" s="158">
        <v>2017</v>
      </c>
      <c r="H50" s="159">
        <v>23</v>
      </c>
      <c r="I50" s="158">
        <v>2020</v>
      </c>
      <c r="J50" s="167" t="s">
        <v>322</v>
      </c>
      <c r="K50" s="160" t="s">
        <v>327</v>
      </c>
      <c r="L50" s="160"/>
      <c r="M50" s="161"/>
    </row>
    <row r="51" spans="1:13" x14ac:dyDescent="0.25">
      <c r="A51" s="156" t="s">
        <v>52</v>
      </c>
      <c r="B51" s="157" t="s">
        <v>316</v>
      </c>
      <c r="C51" s="157" t="s">
        <v>303</v>
      </c>
      <c r="D51" s="166" t="s">
        <v>1009</v>
      </c>
      <c r="E51" s="166" t="s">
        <v>1010</v>
      </c>
      <c r="F51" s="158">
        <v>1</v>
      </c>
      <c r="G51" s="158">
        <v>2017</v>
      </c>
      <c r="H51" s="159">
        <v>20</v>
      </c>
      <c r="I51" s="158">
        <v>2020</v>
      </c>
      <c r="J51" s="160" t="s">
        <v>322</v>
      </c>
      <c r="K51" s="160" t="s">
        <v>327</v>
      </c>
      <c r="L51" s="160"/>
      <c r="M51" s="161"/>
    </row>
    <row r="52" spans="1:13" x14ac:dyDescent="0.25">
      <c r="A52" s="156" t="s">
        <v>53</v>
      </c>
      <c r="B52" s="157" t="s">
        <v>316</v>
      </c>
      <c r="C52" s="157" t="s">
        <v>303</v>
      </c>
      <c r="D52" s="166" t="s">
        <v>1011</v>
      </c>
      <c r="E52" s="166" t="s">
        <v>1008</v>
      </c>
      <c r="F52" s="158">
        <v>1</v>
      </c>
      <c r="G52" s="158">
        <v>2017</v>
      </c>
      <c r="H52" s="159">
        <v>25</v>
      </c>
      <c r="I52" s="158">
        <v>2020</v>
      </c>
      <c r="J52" s="167" t="s">
        <v>322</v>
      </c>
      <c r="K52" s="160" t="s">
        <v>327</v>
      </c>
      <c r="L52" s="160"/>
      <c r="M52" s="161"/>
    </row>
    <row r="53" spans="1:13" x14ac:dyDescent="0.25">
      <c r="A53" s="156" t="s">
        <v>54</v>
      </c>
      <c r="B53" s="157" t="s">
        <v>316</v>
      </c>
      <c r="C53" s="157" t="s">
        <v>303</v>
      </c>
      <c r="D53" s="166" t="s">
        <v>1012</v>
      </c>
      <c r="E53" s="166" t="s">
        <v>1013</v>
      </c>
      <c r="F53" s="158">
        <v>1</v>
      </c>
      <c r="G53" s="158">
        <v>2017</v>
      </c>
      <c r="H53" s="159">
        <v>22</v>
      </c>
      <c r="I53" s="158">
        <v>2020</v>
      </c>
      <c r="J53" s="160" t="s">
        <v>322</v>
      </c>
      <c r="K53" s="160" t="s">
        <v>327</v>
      </c>
      <c r="L53" s="160"/>
      <c r="M53" s="161"/>
    </row>
    <row r="54" spans="1:13" x14ac:dyDescent="0.25">
      <c r="A54" s="156" t="s">
        <v>55</v>
      </c>
      <c r="B54" s="157" t="s">
        <v>316</v>
      </c>
      <c r="C54" s="157" t="s">
        <v>303</v>
      </c>
      <c r="D54" s="166" t="s">
        <v>1014</v>
      </c>
      <c r="E54" s="166" t="s">
        <v>1015</v>
      </c>
      <c r="F54" s="158">
        <v>1</v>
      </c>
      <c r="G54" s="158">
        <v>2017</v>
      </c>
      <c r="H54" s="159">
        <v>11</v>
      </c>
      <c r="I54" s="158">
        <v>2020</v>
      </c>
      <c r="J54" s="160" t="s">
        <v>322</v>
      </c>
      <c r="K54" s="160" t="s">
        <v>327</v>
      </c>
      <c r="L54" s="160"/>
      <c r="M54" s="161"/>
    </row>
    <row r="55" spans="1:13" x14ac:dyDescent="0.25">
      <c r="A55" s="156" t="s">
        <v>56</v>
      </c>
      <c r="B55" s="157" t="s">
        <v>314</v>
      </c>
      <c r="C55" s="157" t="s">
        <v>347</v>
      </c>
      <c r="D55" s="166" t="s">
        <v>1023</v>
      </c>
      <c r="E55" s="166" t="s">
        <v>1016</v>
      </c>
      <c r="F55" s="158">
        <v>1</v>
      </c>
      <c r="G55" s="158">
        <v>2017</v>
      </c>
      <c r="H55" s="159">
        <v>37</v>
      </c>
      <c r="I55" s="158">
        <v>2022</v>
      </c>
      <c r="J55" s="160" t="s">
        <v>322</v>
      </c>
      <c r="K55" s="160" t="s">
        <v>327</v>
      </c>
      <c r="L55" s="160"/>
      <c r="M55" s="161"/>
    </row>
    <row r="56" spans="1:13" x14ac:dyDescent="0.25">
      <c r="A56" s="156" t="s">
        <v>57</v>
      </c>
      <c r="B56" s="157" t="s">
        <v>321</v>
      </c>
      <c r="C56" s="157" t="s">
        <v>553</v>
      </c>
      <c r="D56" s="166" t="s">
        <v>1021</v>
      </c>
      <c r="E56" s="166" t="s">
        <v>1022</v>
      </c>
      <c r="F56" s="158">
        <v>1</v>
      </c>
      <c r="G56" s="158">
        <v>2017</v>
      </c>
      <c r="H56" s="159">
        <v>33</v>
      </c>
      <c r="I56" s="158">
        <v>2025</v>
      </c>
      <c r="J56" s="160" t="s">
        <v>322</v>
      </c>
      <c r="K56" s="160" t="s">
        <v>564</v>
      </c>
      <c r="L56" s="160"/>
      <c r="M56" s="161"/>
    </row>
    <row r="57" spans="1:13" x14ac:dyDescent="0.25">
      <c r="A57" s="156" t="s">
        <v>58</v>
      </c>
      <c r="B57" s="157" t="s">
        <v>532</v>
      </c>
      <c r="C57" s="157" t="s">
        <v>899</v>
      </c>
      <c r="D57" s="157" t="s">
        <v>376</v>
      </c>
      <c r="E57" s="157" t="s">
        <v>573</v>
      </c>
      <c r="F57" s="158">
        <v>1</v>
      </c>
      <c r="G57" s="158"/>
      <c r="H57" s="159"/>
      <c r="I57" s="158"/>
      <c r="J57" s="160" t="s">
        <v>322</v>
      </c>
      <c r="K57" s="160" t="s">
        <v>328</v>
      </c>
      <c r="L57" s="160"/>
      <c r="M57" s="161" t="str">
        <f t="shared" si="0"/>
        <v/>
      </c>
    </row>
    <row r="58" spans="1:13" x14ac:dyDescent="0.25">
      <c r="A58" s="169" t="s">
        <v>59</v>
      </c>
      <c r="B58" s="157" t="s">
        <v>321</v>
      </c>
      <c r="C58" s="157" t="s">
        <v>310</v>
      </c>
      <c r="D58" s="166" t="s">
        <v>1096</v>
      </c>
      <c r="E58" s="166" t="s">
        <v>573</v>
      </c>
      <c r="F58" s="158">
        <v>1</v>
      </c>
      <c r="G58" s="158"/>
      <c r="H58" s="159"/>
      <c r="I58" s="158"/>
      <c r="J58" s="160" t="s">
        <v>322</v>
      </c>
      <c r="K58" s="160"/>
      <c r="L58" s="160"/>
      <c r="M58" s="161"/>
    </row>
    <row r="59" spans="1:13" x14ac:dyDescent="0.25">
      <c r="A59" s="169" t="s">
        <v>60</v>
      </c>
      <c r="B59" s="157" t="s">
        <v>318</v>
      </c>
      <c r="C59" s="157" t="s">
        <v>311</v>
      </c>
      <c r="D59" s="166" t="s">
        <v>784</v>
      </c>
      <c r="E59" s="166" t="s">
        <v>1124</v>
      </c>
      <c r="F59" s="158">
        <v>1</v>
      </c>
      <c r="G59" s="158">
        <v>2017</v>
      </c>
      <c r="H59" s="159">
        <v>130</v>
      </c>
      <c r="I59" s="158">
        <v>2023</v>
      </c>
      <c r="J59" s="160" t="s">
        <v>323</v>
      </c>
      <c r="K59" s="160" t="s">
        <v>543</v>
      </c>
      <c r="L59" s="160"/>
      <c r="M59" s="161"/>
    </row>
    <row r="60" spans="1:13" x14ac:dyDescent="0.25">
      <c r="A60" s="169" t="s">
        <v>61</v>
      </c>
      <c r="B60" s="157" t="s">
        <v>318</v>
      </c>
      <c r="C60" s="157" t="s">
        <v>312</v>
      </c>
      <c r="D60" s="166" t="s">
        <v>1126</v>
      </c>
      <c r="E60" s="166" t="s">
        <v>1125</v>
      </c>
      <c r="F60" s="158">
        <v>1</v>
      </c>
      <c r="G60" s="158">
        <v>2017</v>
      </c>
      <c r="H60" s="159">
        <v>80</v>
      </c>
      <c r="I60" s="158">
        <v>2023</v>
      </c>
      <c r="J60" s="160"/>
      <c r="K60" s="160"/>
      <c r="L60" s="160"/>
      <c r="M60" s="161"/>
    </row>
    <row r="61" spans="1:13" x14ac:dyDescent="0.25">
      <c r="A61" s="169" t="s">
        <v>62</v>
      </c>
      <c r="B61" s="157" t="s">
        <v>532</v>
      </c>
      <c r="C61" s="157" t="s">
        <v>316</v>
      </c>
      <c r="D61" s="166" t="s">
        <v>646</v>
      </c>
      <c r="E61" s="157"/>
      <c r="F61" s="158">
        <v>1</v>
      </c>
      <c r="G61" s="158">
        <v>2017</v>
      </c>
      <c r="H61" s="159"/>
      <c r="I61" s="158">
        <v>2023</v>
      </c>
      <c r="J61" s="160"/>
      <c r="K61" s="160"/>
      <c r="L61" s="160"/>
      <c r="M61" s="161"/>
    </row>
    <row r="62" spans="1:13" x14ac:dyDescent="0.25">
      <c r="A62" s="169" t="s">
        <v>63</v>
      </c>
      <c r="B62" s="157" t="s">
        <v>532</v>
      </c>
      <c r="C62" s="157" t="s">
        <v>316</v>
      </c>
      <c r="D62" s="166" t="s">
        <v>1045</v>
      </c>
      <c r="E62" s="157"/>
      <c r="F62" s="158">
        <v>1</v>
      </c>
      <c r="G62" s="158">
        <v>2017</v>
      </c>
      <c r="H62" s="159"/>
      <c r="I62" s="158">
        <v>2025</v>
      </c>
      <c r="J62" s="160"/>
      <c r="K62" s="160"/>
      <c r="L62" s="160"/>
      <c r="M62" s="161"/>
    </row>
    <row r="63" spans="1:13" x14ac:dyDescent="0.25">
      <c r="A63" s="169" t="s">
        <v>64</v>
      </c>
      <c r="B63" s="157" t="s">
        <v>321</v>
      </c>
      <c r="C63" s="157" t="s">
        <v>553</v>
      </c>
      <c r="D63" s="166" t="s">
        <v>801</v>
      </c>
      <c r="E63" s="166" t="s">
        <v>1127</v>
      </c>
      <c r="F63" s="158">
        <v>1</v>
      </c>
      <c r="G63" s="158">
        <v>2017</v>
      </c>
      <c r="H63" s="159">
        <v>25</v>
      </c>
      <c r="I63" s="158">
        <v>2027</v>
      </c>
      <c r="J63" s="160" t="s">
        <v>322</v>
      </c>
      <c r="K63" s="160" t="s">
        <v>564</v>
      </c>
      <c r="L63" s="160"/>
      <c r="M63" s="161"/>
    </row>
    <row r="64" spans="1:13" x14ac:dyDescent="0.25">
      <c r="A64" s="169" t="s">
        <v>65</v>
      </c>
      <c r="B64" s="157" t="s">
        <v>314</v>
      </c>
      <c r="C64" s="157" t="s">
        <v>347</v>
      </c>
      <c r="D64" s="166" t="s">
        <v>557</v>
      </c>
      <c r="E64" s="166" t="s">
        <v>1128</v>
      </c>
      <c r="F64" s="158">
        <v>1</v>
      </c>
      <c r="G64" s="158">
        <v>2017</v>
      </c>
      <c r="H64" s="159">
        <v>39</v>
      </c>
      <c r="I64" s="158">
        <v>2023</v>
      </c>
      <c r="J64" s="160" t="s">
        <v>322</v>
      </c>
      <c r="K64" s="160" t="s">
        <v>327</v>
      </c>
      <c r="L64" s="160"/>
      <c r="M64" s="161"/>
    </row>
    <row r="65" spans="1:13" x14ac:dyDescent="0.25">
      <c r="A65" s="156" t="s">
        <v>66</v>
      </c>
      <c r="B65" s="157" t="s">
        <v>314</v>
      </c>
      <c r="C65" s="157" t="s">
        <v>291</v>
      </c>
      <c r="D65" s="166" t="s">
        <v>1025</v>
      </c>
      <c r="E65" s="166" t="s">
        <v>1101</v>
      </c>
      <c r="F65" s="158">
        <v>1</v>
      </c>
      <c r="G65" s="158">
        <v>2018</v>
      </c>
      <c r="H65" s="159">
        <v>60</v>
      </c>
      <c r="I65" s="158">
        <v>2023</v>
      </c>
      <c r="J65" s="160" t="s">
        <v>322</v>
      </c>
      <c r="K65" s="160" t="s">
        <v>327</v>
      </c>
      <c r="L65" s="160"/>
      <c r="M65" s="161"/>
    </row>
    <row r="66" spans="1:13" x14ac:dyDescent="0.25">
      <c r="A66" s="169" t="s">
        <v>67</v>
      </c>
      <c r="B66" s="157" t="s">
        <v>314</v>
      </c>
      <c r="C66" s="157" t="s">
        <v>291</v>
      </c>
      <c r="D66" s="166" t="s">
        <v>1025</v>
      </c>
      <c r="E66" s="166" t="s">
        <v>1100</v>
      </c>
      <c r="F66" s="158">
        <v>1</v>
      </c>
      <c r="G66" s="158">
        <v>2018</v>
      </c>
      <c r="H66" s="159">
        <v>60</v>
      </c>
      <c r="I66" s="158">
        <v>2023</v>
      </c>
      <c r="J66" s="160" t="s">
        <v>322</v>
      </c>
      <c r="K66" s="160" t="s">
        <v>327</v>
      </c>
      <c r="L66" s="160"/>
      <c r="M66" s="161"/>
    </row>
    <row r="67" spans="1:13" x14ac:dyDescent="0.25">
      <c r="A67" s="156" t="s">
        <v>68</v>
      </c>
      <c r="B67" s="157" t="s">
        <v>314</v>
      </c>
      <c r="C67" s="157" t="s">
        <v>291</v>
      </c>
      <c r="D67" s="166" t="s">
        <v>1025</v>
      </c>
      <c r="E67" s="166" t="s">
        <v>1102</v>
      </c>
      <c r="F67" s="158">
        <v>1</v>
      </c>
      <c r="G67" s="158">
        <v>2018</v>
      </c>
      <c r="H67" s="159">
        <v>60</v>
      </c>
      <c r="I67" s="158">
        <v>2023</v>
      </c>
      <c r="J67" s="160" t="s">
        <v>322</v>
      </c>
      <c r="K67" s="160" t="s">
        <v>327</v>
      </c>
      <c r="L67" s="160"/>
      <c r="M67" s="161"/>
    </row>
    <row r="68" spans="1:13" x14ac:dyDescent="0.25">
      <c r="A68" s="156" t="s">
        <v>69</v>
      </c>
      <c r="B68" s="157" t="s">
        <v>314</v>
      </c>
      <c r="C68" s="157" t="s">
        <v>291</v>
      </c>
      <c r="D68" s="166" t="s">
        <v>1025</v>
      </c>
      <c r="E68" s="166" t="s">
        <v>1103</v>
      </c>
      <c r="F68" s="158">
        <v>1</v>
      </c>
      <c r="G68" s="158">
        <v>2018</v>
      </c>
      <c r="H68" s="159">
        <v>60</v>
      </c>
      <c r="I68" s="158">
        <v>2023</v>
      </c>
      <c r="J68" s="160" t="s">
        <v>322</v>
      </c>
      <c r="K68" s="160" t="s">
        <v>327</v>
      </c>
      <c r="L68" s="160"/>
      <c r="M68" s="161"/>
    </row>
    <row r="69" spans="1:13" x14ac:dyDescent="0.25">
      <c r="A69" s="156" t="s">
        <v>70</v>
      </c>
      <c r="B69" s="157" t="s">
        <v>314</v>
      </c>
      <c r="C69" s="157" t="s">
        <v>291</v>
      </c>
      <c r="D69" s="166" t="s">
        <v>1025</v>
      </c>
      <c r="E69" s="166" t="s">
        <v>1104</v>
      </c>
      <c r="F69" s="158">
        <v>1</v>
      </c>
      <c r="G69" s="158">
        <v>2018</v>
      </c>
      <c r="H69" s="159">
        <v>60</v>
      </c>
      <c r="I69" s="158">
        <v>2023</v>
      </c>
      <c r="J69" s="160" t="s">
        <v>322</v>
      </c>
      <c r="K69" s="160" t="s">
        <v>327</v>
      </c>
      <c r="L69" s="160"/>
      <c r="M69" s="161"/>
    </row>
    <row r="70" spans="1:13" x14ac:dyDescent="0.25">
      <c r="A70" s="156" t="s">
        <v>71</v>
      </c>
      <c r="B70" s="157" t="s">
        <v>314</v>
      </c>
      <c r="C70" s="157" t="s">
        <v>291</v>
      </c>
      <c r="D70" s="166" t="s">
        <v>1028</v>
      </c>
      <c r="E70" s="166" t="s">
        <v>1029</v>
      </c>
      <c r="F70" s="158">
        <v>1</v>
      </c>
      <c r="G70" s="158">
        <v>2018</v>
      </c>
      <c r="H70" s="159">
        <v>250</v>
      </c>
      <c r="I70" s="158">
        <v>2023</v>
      </c>
      <c r="J70" s="160" t="s">
        <v>322</v>
      </c>
      <c r="K70" s="160" t="s">
        <v>327</v>
      </c>
      <c r="L70" s="160"/>
      <c r="M70" s="161"/>
    </row>
    <row r="71" spans="1:13" x14ac:dyDescent="0.25">
      <c r="A71" s="156" t="s">
        <v>72</v>
      </c>
      <c r="B71" s="157" t="s">
        <v>316</v>
      </c>
      <c r="C71" s="157" t="s">
        <v>308</v>
      </c>
      <c r="D71" s="166" t="s">
        <v>1050</v>
      </c>
      <c r="E71" s="166" t="s">
        <v>573</v>
      </c>
      <c r="F71" s="158">
        <v>1</v>
      </c>
      <c r="G71" s="158">
        <v>2017</v>
      </c>
      <c r="H71" s="159"/>
      <c r="I71" s="158">
        <v>2027</v>
      </c>
      <c r="J71" s="160" t="s">
        <v>322</v>
      </c>
      <c r="K71" s="160"/>
      <c r="L71" s="160"/>
      <c r="M71" s="161"/>
    </row>
    <row r="72" spans="1:13" x14ac:dyDescent="0.25">
      <c r="A72" s="156" t="s">
        <v>73</v>
      </c>
      <c r="B72" s="157" t="s">
        <v>314</v>
      </c>
      <c r="C72" s="157" t="s">
        <v>347</v>
      </c>
      <c r="D72" s="166" t="s">
        <v>1031</v>
      </c>
      <c r="E72" s="166" t="s">
        <v>1030</v>
      </c>
      <c r="F72" s="158">
        <v>5</v>
      </c>
      <c r="G72" s="158">
        <v>2017</v>
      </c>
      <c r="H72" s="159">
        <v>5</v>
      </c>
      <c r="I72" s="158">
        <v>2023</v>
      </c>
      <c r="J72" s="160" t="s">
        <v>322</v>
      </c>
      <c r="K72" s="160" t="s">
        <v>327</v>
      </c>
      <c r="L72" s="160"/>
      <c r="M72" s="161"/>
    </row>
    <row r="73" spans="1:13" x14ac:dyDescent="0.25">
      <c r="A73" s="156" t="s">
        <v>74</v>
      </c>
      <c r="B73" s="157" t="s">
        <v>316</v>
      </c>
      <c r="C73" s="157" t="s">
        <v>635</v>
      </c>
      <c r="D73" s="166" t="s">
        <v>1032</v>
      </c>
      <c r="E73" s="157"/>
      <c r="F73" s="158">
        <v>1</v>
      </c>
      <c r="G73" s="158"/>
      <c r="H73" s="159"/>
      <c r="I73" s="158"/>
      <c r="J73" s="160" t="s">
        <v>322</v>
      </c>
      <c r="K73" s="160"/>
      <c r="L73" s="160"/>
      <c r="M73" s="161"/>
    </row>
    <row r="74" spans="1:13" x14ac:dyDescent="0.25">
      <c r="A74" s="156" t="s">
        <v>75</v>
      </c>
      <c r="B74" s="157" t="s">
        <v>316</v>
      </c>
      <c r="C74" s="157" t="s">
        <v>635</v>
      </c>
      <c r="D74" s="166" t="s">
        <v>1033</v>
      </c>
      <c r="E74" s="157"/>
      <c r="F74" s="158">
        <v>1</v>
      </c>
      <c r="G74" s="158"/>
      <c r="H74" s="159"/>
      <c r="I74" s="158"/>
      <c r="J74" s="160" t="s">
        <v>322</v>
      </c>
      <c r="K74" s="160"/>
      <c r="L74" s="160"/>
      <c r="M74" s="161"/>
    </row>
    <row r="75" spans="1:13" x14ac:dyDescent="0.25">
      <c r="A75" s="156" t="s">
        <v>76</v>
      </c>
      <c r="B75" s="157" t="s">
        <v>316</v>
      </c>
      <c r="C75" s="157" t="s">
        <v>635</v>
      </c>
      <c r="D75" s="166" t="s">
        <v>1034</v>
      </c>
      <c r="E75" s="157"/>
      <c r="F75" s="158">
        <v>1</v>
      </c>
      <c r="G75" s="158"/>
      <c r="H75" s="159"/>
      <c r="I75" s="158"/>
      <c r="J75" s="167" t="s">
        <v>322</v>
      </c>
      <c r="K75" s="160"/>
      <c r="L75" s="160"/>
      <c r="M75" s="161"/>
    </row>
    <row r="76" spans="1:13" x14ac:dyDescent="0.25">
      <c r="A76" s="156" t="s">
        <v>77</v>
      </c>
      <c r="B76" s="157" t="s">
        <v>532</v>
      </c>
      <c r="C76" s="157" t="s">
        <v>316</v>
      </c>
      <c r="D76" s="166" t="s">
        <v>1036</v>
      </c>
      <c r="E76" s="157"/>
      <c r="F76" s="158">
        <v>1</v>
      </c>
      <c r="G76" s="158"/>
      <c r="H76" s="159"/>
      <c r="I76" s="158"/>
      <c r="J76" s="167" t="s">
        <v>322</v>
      </c>
      <c r="K76" s="160"/>
      <c r="L76" s="160"/>
      <c r="M76" s="161"/>
    </row>
    <row r="77" spans="1:13" x14ac:dyDescent="0.25">
      <c r="A77" s="156" t="s">
        <v>78</v>
      </c>
      <c r="B77" s="157" t="s">
        <v>626</v>
      </c>
      <c r="C77" s="157" t="s">
        <v>306</v>
      </c>
      <c r="D77" s="166" t="s">
        <v>1037</v>
      </c>
      <c r="E77" s="166" t="s">
        <v>353</v>
      </c>
      <c r="F77" s="158">
        <v>2</v>
      </c>
      <c r="G77" s="158"/>
      <c r="H77" s="159"/>
      <c r="I77" s="158"/>
      <c r="J77" s="160" t="s">
        <v>322</v>
      </c>
      <c r="K77" s="160"/>
      <c r="L77" s="160"/>
      <c r="M77" s="161"/>
    </row>
    <row r="78" spans="1:13" x14ac:dyDescent="0.25">
      <c r="A78" s="156" t="s">
        <v>79</v>
      </c>
      <c r="B78" s="157" t="s">
        <v>626</v>
      </c>
      <c r="C78" s="157" t="s">
        <v>306</v>
      </c>
      <c r="D78" s="166" t="s">
        <v>1038</v>
      </c>
      <c r="E78" s="157"/>
      <c r="F78" s="158">
        <v>1</v>
      </c>
      <c r="G78" s="158">
        <v>2017</v>
      </c>
      <c r="H78" s="159"/>
      <c r="I78" s="158"/>
      <c r="J78" s="160" t="s">
        <v>322</v>
      </c>
      <c r="K78" s="160" t="s">
        <v>328</v>
      </c>
      <c r="L78" s="160"/>
      <c r="M78" s="161"/>
    </row>
    <row r="79" spans="1:13" x14ac:dyDescent="0.25">
      <c r="A79" s="156" t="s">
        <v>80</v>
      </c>
      <c r="B79" s="157" t="s">
        <v>316</v>
      </c>
      <c r="C79" s="157"/>
      <c r="D79" s="166" t="s">
        <v>1039</v>
      </c>
      <c r="E79" s="157"/>
      <c r="F79" s="158">
        <v>1</v>
      </c>
      <c r="G79" s="158">
        <v>2017</v>
      </c>
      <c r="H79" s="159"/>
      <c r="I79" s="158"/>
      <c r="J79" s="160" t="s">
        <v>322</v>
      </c>
      <c r="K79" s="160"/>
      <c r="L79" s="160"/>
      <c r="M79" s="161"/>
    </row>
    <row r="80" spans="1:13" x14ac:dyDescent="0.25">
      <c r="A80" s="156" t="s">
        <v>81</v>
      </c>
      <c r="B80" s="157" t="s">
        <v>316</v>
      </c>
      <c r="C80" s="157"/>
      <c r="D80" s="166" t="s">
        <v>1040</v>
      </c>
      <c r="E80" s="166" t="s">
        <v>1041</v>
      </c>
      <c r="F80" s="158"/>
      <c r="G80" s="158">
        <v>2017</v>
      </c>
      <c r="H80" s="159"/>
      <c r="I80" s="158"/>
      <c r="J80" s="160" t="s">
        <v>322</v>
      </c>
      <c r="K80" s="160"/>
      <c r="L80" s="160"/>
      <c r="M80" s="161"/>
    </row>
    <row r="81" spans="1:13" x14ac:dyDescent="0.25">
      <c r="A81" s="169" t="s">
        <v>82</v>
      </c>
      <c r="B81" s="157" t="s">
        <v>532</v>
      </c>
      <c r="C81" s="157" t="s">
        <v>316</v>
      </c>
      <c r="D81" s="166" t="s">
        <v>1045</v>
      </c>
      <c r="E81" s="166"/>
      <c r="F81" s="158">
        <v>1</v>
      </c>
      <c r="G81" s="158">
        <v>2017</v>
      </c>
      <c r="H81" s="159"/>
      <c r="I81" s="158"/>
      <c r="J81" s="160" t="s">
        <v>322</v>
      </c>
      <c r="K81" s="160"/>
      <c r="L81" s="160"/>
      <c r="M81" s="161"/>
    </row>
    <row r="82" spans="1:13" x14ac:dyDescent="0.25">
      <c r="A82" s="156" t="s">
        <v>83</v>
      </c>
      <c r="B82" s="157" t="s">
        <v>316</v>
      </c>
      <c r="C82" s="157" t="s">
        <v>303</v>
      </c>
      <c r="D82" s="166" t="s">
        <v>1042</v>
      </c>
      <c r="E82" s="166" t="s">
        <v>1043</v>
      </c>
      <c r="F82" s="158">
        <v>1</v>
      </c>
      <c r="G82" s="158">
        <v>2017</v>
      </c>
      <c r="H82" s="159">
        <v>9</v>
      </c>
      <c r="I82" s="158"/>
      <c r="J82" s="160" t="s">
        <v>322</v>
      </c>
      <c r="K82" s="160" t="s">
        <v>327</v>
      </c>
      <c r="L82" s="160"/>
      <c r="M82" s="161"/>
    </row>
    <row r="83" spans="1:13" x14ac:dyDescent="0.25">
      <c r="A83" s="156" t="s">
        <v>84</v>
      </c>
      <c r="B83" s="157" t="s">
        <v>314</v>
      </c>
      <c r="C83" s="157" t="s">
        <v>652</v>
      </c>
      <c r="D83" s="166" t="s">
        <v>1044</v>
      </c>
      <c r="E83" s="166" t="s">
        <v>357</v>
      </c>
      <c r="F83" s="158">
        <v>1</v>
      </c>
      <c r="G83" s="158">
        <v>2018</v>
      </c>
      <c r="H83" s="159">
        <v>50</v>
      </c>
      <c r="I83" s="158">
        <v>2023</v>
      </c>
      <c r="J83" s="160" t="s">
        <v>322</v>
      </c>
      <c r="K83" s="160" t="s">
        <v>327</v>
      </c>
      <c r="L83" s="160"/>
      <c r="M83" s="161"/>
    </row>
    <row r="84" spans="1:13" x14ac:dyDescent="0.25">
      <c r="A84" s="156" t="s">
        <v>85</v>
      </c>
      <c r="B84" s="157" t="s">
        <v>314</v>
      </c>
      <c r="C84" s="157" t="s">
        <v>652</v>
      </c>
      <c r="D84" s="166" t="s">
        <v>1044</v>
      </c>
      <c r="E84" s="166" t="s">
        <v>357</v>
      </c>
      <c r="F84" s="158">
        <v>1</v>
      </c>
      <c r="G84" s="158">
        <v>2018</v>
      </c>
      <c r="H84" s="159">
        <v>50</v>
      </c>
      <c r="I84" s="158">
        <v>2023</v>
      </c>
      <c r="J84" s="167" t="s">
        <v>322</v>
      </c>
      <c r="K84" s="160" t="s">
        <v>539</v>
      </c>
      <c r="L84" s="160"/>
      <c r="M84" s="161"/>
    </row>
    <row r="85" spans="1:13" x14ac:dyDescent="0.25">
      <c r="A85" s="156" t="s">
        <v>86</v>
      </c>
      <c r="B85" s="157" t="s">
        <v>316</v>
      </c>
      <c r="C85" s="157" t="s">
        <v>302</v>
      </c>
      <c r="D85" s="166" t="s">
        <v>1046</v>
      </c>
      <c r="E85" s="166" t="s">
        <v>1047</v>
      </c>
      <c r="F85" s="158">
        <v>2</v>
      </c>
      <c r="G85" s="158">
        <v>2016</v>
      </c>
      <c r="H85" s="159"/>
      <c r="I85" s="158"/>
      <c r="J85" s="160" t="s">
        <v>323</v>
      </c>
      <c r="K85" s="160" t="s">
        <v>694</v>
      </c>
      <c r="L85" s="160"/>
      <c r="M85" s="161"/>
    </row>
    <row r="86" spans="1:13" x14ac:dyDescent="0.25">
      <c r="A86" s="156" t="s">
        <v>87</v>
      </c>
      <c r="B86" s="157" t="s">
        <v>314</v>
      </c>
      <c r="C86" s="157" t="s">
        <v>296</v>
      </c>
      <c r="D86" s="157" t="s">
        <v>417</v>
      </c>
      <c r="E86" s="157" t="s">
        <v>418</v>
      </c>
      <c r="F86" s="158">
        <v>2</v>
      </c>
      <c r="G86" s="158"/>
      <c r="H86" s="159"/>
      <c r="I86" s="158"/>
      <c r="J86" s="160" t="s">
        <v>322</v>
      </c>
      <c r="K86" s="160" t="s">
        <v>327</v>
      </c>
      <c r="L86" s="160"/>
      <c r="M86" s="161" t="str">
        <f t="shared" ref="M86:M106" si="1">IF(F86&gt;0,"","NON")</f>
        <v/>
      </c>
    </row>
    <row r="87" spans="1:13" x14ac:dyDescent="0.25">
      <c r="A87" s="156" t="s">
        <v>88</v>
      </c>
      <c r="B87" s="157" t="s">
        <v>316</v>
      </c>
      <c r="C87" s="157" t="s">
        <v>635</v>
      </c>
      <c r="D87" s="157" t="s">
        <v>419</v>
      </c>
      <c r="E87" s="157" t="s">
        <v>359</v>
      </c>
      <c r="F87" s="158">
        <v>1</v>
      </c>
      <c r="G87" s="158"/>
      <c r="H87" s="159"/>
      <c r="I87" s="158"/>
      <c r="J87" s="160" t="s">
        <v>322</v>
      </c>
      <c r="K87" s="160" t="s">
        <v>327</v>
      </c>
      <c r="L87" s="160"/>
      <c r="M87" s="161" t="str">
        <f t="shared" si="1"/>
        <v/>
      </c>
    </row>
    <row r="88" spans="1:13" x14ac:dyDescent="0.25">
      <c r="A88" s="156" t="s">
        <v>89</v>
      </c>
      <c r="B88" s="157" t="s">
        <v>316</v>
      </c>
      <c r="C88" s="157" t="s">
        <v>302</v>
      </c>
      <c r="D88" s="166" t="s">
        <v>1048</v>
      </c>
      <c r="E88" s="166" t="s">
        <v>1049</v>
      </c>
      <c r="F88" s="158">
        <v>1</v>
      </c>
      <c r="G88" s="158">
        <v>2017</v>
      </c>
      <c r="H88" s="159"/>
      <c r="I88" s="158"/>
      <c r="J88" s="167" t="s">
        <v>323</v>
      </c>
      <c r="K88" s="160" t="s">
        <v>694</v>
      </c>
      <c r="L88" s="160"/>
      <c r="M88" s="161"/>
    </row>
    <row r="89" spans="1:13" x14ac:dyDescent="0.25">
      <c r="A89" s="156" t="s">
        <v>90</v>
      </c>
      <c r="B89" s="157" t="s">
        <v>321</v>
      </c>
      <c r="C89" s="157" t="s">
        <v>553</v>
      </c>
      <c r="D89" s="157" t="s">
        <v>801</v>
      </c>
      <c r="E89" s="166" t="s">
        <v>1053</v>
      </c>
      <c r="F89" s="158">
        <v>1</v>
      </c>
      <c r="G89" s="158">
        <v>2017</v>
      </c>
      <c r="H89" s="159">
        <v>60</v>
      </c>
      <c r="I89" s="158"/>
      <c r="J89" s="160" t="s">
        <v>322</v>
      </c>
      <c r="K89" s="160" t="s">
        <v>564</v>
      </c>
      <c r="L89" s="160"/>
      <c r="M89" s="161"/>
    </row>
    <row r="90" spans="1:13" x14ac:dyDescent="0.25">
      <c r="A90" s="156" t="s">
        <v>91</v>
      </c>
      <c r="B90" s="157" t="s">
        <v>347</v>
      </c>
      <c r="C90" s="157" t="s">
        <v>974</v>
      </c>
      <c r="D90" s="166" t="s">
        <v>1054</v>
      </c>
      <c r="E90" s="166" t="s">
        <v>1055</v>
      </c>
      <c r="F90" s="158">
        <v>1</v>
      </c>
      <c r="G90" s="158">
        <v>2017</v>
      </c>
      <c r="H90" s="159">
        <v>40</v>
      </c>
      <c r="I90" s="158"/>
      <c r="J90" s="160" t="s">
        <v>322</v>
      </c>
      <c r="K90" s="160" t="s">
        <v>564</v>
      </c>
      <c r="L90" s="160"/>
      <c r="M90" s="161"/>
    </row>
    <row r="91" spans="1:13" x14ac:dyDescent="0.25">
      <c r="A91" s="156" t="s">
        <v>92</v>
      </c>
      <c r="B91" s="157" t="s">
        <v>316</v>
      </c>
      <c r="C91" s="157" t="s">
        <v>591</v>
      </c>
      <c r="D91" s="166" t="s">
        <v>816</v>
      </c>
      <c r="E91" s="166" t="s">
        <v>1056</v>
      </c>
      <c r="F91" s="158">
        <v>13</v>
      </c>
      <c r="G91" s="158">
        <v>2017</v>
      </c>
      <c r="H91" s="159">
        <v>16</v>
      </c>
      <c r="I91" s="158">
        <v>2027</v>
      </c>
      <c r="J91" s="160" t="s">
        <v>322</v>
      </c>
      <c r="K91" s="160"/>
      <c r="L91" s="160"/>
      <c r="M91" s="161"/>
    </row>
    <row r="92" spans="1:13" x14ac:dyDescent="0.25">
      <c r="A92" s="156" t="s">
        <v>93</v>
      </c>
      <c r="B92" s="157" t="s">
        <v>316</v>
      </c>
      <c r="C92" s="157" t="s">
        <v>303</v>
      </c>
      <c r="D92" s="166" t="s">
        <v>1057</v>
      </c>
      <c r="E92" s="166" t="s">
        <v>1058</v>
      </c>
      <c r="F92" s="158">
        <v>1</v>
      </c>
      <c r="G92" s="158"/>
      <c r="H92" s="159"/>
      <c r="I92" s="158"/>
      <c r="J92" s="160" t="s">
        <v>322</v>
      </c>
      <c r="K92" s="160" t="s">
        <v>327</v>
      </c>
      <c r="L92" s="160"/>
      <c r="M92" s="161"/>
    </row>
    <row r="93" spans="1:13" x14ac:dyDescent="0.25">
      <c r="A93" s="156" t="s">
        <v>94</v>
      </c>
      <c r="B93" s="157" t="s">
        <v>316</v>
      </c>
      <c r="C93" s="157" t="s">
        <v>303</v>
      </c>
      <c r="D93" s="166" t="s">
        <v>1059</v>
      </c>
      <c r="E93" s="166" t="s">
        <v>1015</v>
      </c>
      <c r="F93" s="158">
        <v>1</v>
      </c>
      <c r="G93" s="158"/>
      <c r="H93" s="159"/>
      <c r="I93" s="158"/>
      <c r="J93" s="160" t="s">
        <v>322</v>
      </c>
      <c r="K93" s="160" t="s">
        <v>327</v>
      </c>
      <c r="L93" s="160"/>
      <c r="M93" s="161"/>
    </row>
    <row r="94" spans="1:13" x14ac:dyDescent="0.25">
      <c r="A94" s="156" t="s">
        <v>95</v>
      </c>
      <c r="B94" s="157" t="s">
        <v>316</v>
      </c>
      <c r="C94" s="157" t="s">
        <v>303</v>
      </c>
      <c r="D94" s="166" t="s">
        <v>1060</v>
      </c>
      <c r="E94" s="166" t="s">
        <v>1061</v>
      </c>
      <c r="F94" s="158">
        <v>1</v>
      </c>
      <c r="G94" s="158"/>
      <c r="H94" s="159"/>
      <c r="I94" s="158"/>
      <c r="J94" s="160" t="s">
        <v>322</v>
      </c>
      <c r="K94" s="167" t="s">
        <v>327</v>
      </c>
      <c r="L94" s="160"/>
      <c r="M94" s="161"/>
    </row>
    <row r="95" spans="1:13" x14ac:dyDescent="0.25">
      <c r="A95" s="156" t="s">
        <v>96</v>
      </c>
      <c r="B95" s="157" t="s">
        <v>316</v>
      </c>
      <c r="C95" s="157" t="s">
        <v>303</v>
      </c>
      <c r="D95" s="166" t="s">
        <v>1062</v>
      </c>
      <c r="E95" s="166" t="s">
        <v>1063</v>
      </c>
      <c r="F95" s="158">
        <v>1</v>
      </c>
      <c r="G95" s="158"/>
      <c r="H95" s="159"/>
      <c r="I95" s="158"/>
      <c r="J95" s="160" t="s">
        <v>322</v>
      </c>
      <c r="K95" s="160" t="s">
        <v>327</v>
      </c>
      <c r="L95" s="160"/>
      <c r="M95" s="161"/>
    </row>
    <row r="96" spans="1:13" x14ac:dyDescent="0.25">
      <c r="A96" s="156" t="s">
        <v>97</v>
      </c>
      <c r="B96" s="157" t="s">
        <v>316</v>
      </c>
      <c r="C96" s="157" t="s">
        <v>303</v>
      </c>
      <c r="D96" s="166" t="s">
        <v>1064</v>
      </c>
      <c r="E96" s="157"/>
      <c r="F96" s="158">
        <v>1</v>
      </c>
      <c r="G96" s="158"/>
      <c r="H96" s="159"/>
      <c r="I96" s="158"/>
      <c r="J96" s="160" t="s">
        <v>322</v>
      </c>
      <c r="K96" s="160" t="s">
        <v>327</v>
      </c>
      <c r="L96" s="160"/>
      <c r="M96" s="161"/>
    </row>
    <row r="97" spans="1:13" x14ac:dyDescent="0.25">
      <c r="A97" s="156" t="s">
        <v>98</v>
      </c>
      <c r="B97" s="157" t="s">
        <v>314</v>
      </c>
      <c r="C97" s="157" t="s">
        <v>293</v>
      </c>
      <c r="D97" s="166" t="s">
        <v>1065</v>
      </c>
      <c r="E97" s="166" t="s">
        <v>366</v>
      </c>
      <c r="F97" s="158">
        <v>1</v>
      </c>
      <c r="G97" s="158">
        <v>2018</v>
      </c>
      <c r="H97" s="159">
        <v>293</v>
      </c>
      <c r="I97" s="158">
        <v>2023</v>
      </c>
      <c r="J97" s="160" t="s">
        <v>322</v>
      </c>
      <c r="K97" s="160" t="s">
        <v>327</v>
      </c>
      <c r="L97" s="160"/>
      <c r="M97" s="161"/>
    </row>
    <row r="98" spans="1:13" x14ac:dyDescent="0.25">
      <c r="A98" s="156" t="s">
        <v>99</v>
      </c>
      <c r="B98" s="157" t="s">
        <v>347</v>
      </c>
      <c r="C98" s="157" t="s">
        <v>666</v>
      </c>
      <c r="D98" s="166" t="s">
        <v>1066</v>
      </c>
      <c r="E98" s="166" t="s">
        <v>1067</v>
      </c>
      <c r="F98" s="158">
        <v>1</v>
      </c>
      <c r="G98" s="158">
        <v>2017</v>
      </c>
      <c r="H98" s="159">
        <v>120</v>
      </c>
      <c r="I98" s="158">
        <v>2023</v>
      </c>
      <c r="J98" s="160" t="s">
        <v>322</v>
      </c>
      <c r="K98" s="160" t="s">
        <v>327</v>
      </c>
      <c r="L98" s="160"/>
      <c r="M98" s="161"/>
    </row>
    <row r="99" spans="1:13" x14ac:dyDescent="0.25">
      <c r="A99" s="156" t="s">
        <v>100</v>
      </c>
      <c r="B99" s="157" t="s">
        <v>318</v>
      </c>
      <c r="C99" s="157" t="s">
        <v>311</v>
      </c>
      <c r="D99" s="166" t="s">
        <v>1068</v>
      </c>
      <c r="E99" s="166" t="s">
        <v>1069</v>
      </c>
      <c r="F99" s="158">
        <v>1</v>
      </c>
      <c r="G99" s="158">
        <v>2017</v>
      </c>
      <c r="H99" s="159">
        <v>50</v>
      </c>
      <c r="I99" s="158">
        <v>2023</v>
      </c>
      <c r="J99" s="160" t="s">
        <v>323</v>
      </c>
      <c r="K99" s="160"/>
      <c r="L99" s="160"/>
      <c r="M99" s="161"/>
    </row>
    <row r="100" spans="1:13" x14ac:dyDescent="0.25">
      <c r="A100" s="156" t="s">
        <v>101</v>
      </c>
      <c r="B100" s="157" t="s">
        <v>347</v>
      </c>
      <c r="C100" s="157" t="s">
        <v>974</v>
      </c>
      <c r="D100" s="166" t="s">
        <v>1070</v>
      </c>
      <c r="E100" s="166" t="s">
        <v>1071</v>
      </c>
      <c r="F100" s="158">
        <v>1</v>
      </c>
      <c r="G100" s="158">
        <v>2017</v>
      </c>
      <c r="H100" s="159">
        <v>100</v>
      </c>
      <c r="I100" s="158">
        <v>2022</v>
      </c>
      <c r="J100" s="160" t="s">
        <v>323</v>
      </c>
      <c r="K100" s="160" t="s">
        <v>695</v>
      </c>
      <c r="L100" s="160"/>
      <c r="M100" s="161"/>
    </row>
    <row r="101" spans="1:13" x14ac:dyDescent="0.25">
      <c r="A101" s="156" t="s">
        <v>102</v>
      </c>
      <c r="B101" s="157" t="s">
        <v>347</v>
      </c>
      <c r="C101" s="157" t="s">
        <v>974</v>
      </c>
      <c r="D101" s="166" t="s">
        <v>397</v>
      </c>
      <c r="E101" s="166" t="s">
        <v>1072</v>
      </c>
      <c r="F101" s="158">
        <v>1</v>
      </c>
      <c r="G101" s="158">
        <v>2017</v>
      </c>
      <c r="H101" s="159">
        <v>100</v>
      </c>
      <c r="I101" s="158">
        <v>2022</v>
      </c>
      <c r="J101" s="160" t="s">
        <v>323</v>
      </c>
      <c r="K101" s="160" t="s">
        <v>695</v>
      </c>
      <c r="L101" s="160"/>
      <c r="M101" s="161"/>
    </row>
    <row r="102" spans="1:13" x14ac:dyDescent="0.25">
      <c r="A102" s="156" t="s">
        <v>103</v>
      </c>
      <c r="B102" s="157"/>
      <c r="C102" s="157"/>
      <c r="D102" s="157"/>
      <c r="E102" s="157"/>
      <c r="F102" s="158"/>
      <c r="G102" s="158"/>
      <c r="H102" s="159"/>
      <c r="I102" s="158"/>
      <c r="J102" s="160"/>
      <c r="K102" s="160"/>
      <c r="L102" s="160"/>
      <c r="M102" s="161"/>
    </row>
    <row r="103" spans="1:13" x14ac:dyDescent="0.25">
      <c r="A103" s="156" t="s">
        <v>104</v>
      </c>
      <c r="B103" s="157"/>
      <c r="C103" s="157"/>
      <c r="D103" s="157"/>
      <c r="E103" s="157"/>
      <c r="F103" s="158"/>
      <c r="G103" s="158"/>
      <c r="H103" s="159"/>
      <c r="I103" s="158"/>
      <c r="J103" s="160"/>
      <c r="K103" s="160"/>
      <c r="L103" s="160"/>
      <c r="M103" s="161"/>
    </row>
    <row r="104" spans="1:13" x14ac:dyDescent="0.25">
      <c r="A104" s="156" t="s">
        <v>105</v>
      </c>
      <c r="B104" s="157"/>
      <c r="C104" s="157"/>
      <c r="D104" s="157"/>
      <c r="E104" s="157"/>
      <c r="F104" s="158"/>
      <c r="G104" s="158"/>
      <c r="H104" s="159"/>
      <c r="I104" s="158"/>
      <c r="J104" s="160"/>
      <c r="K104" s="160"/>
      <c r="L104" s="160"/>
      <c r="M104" s="161"/>
    </row>
    <row r="105" spans="1:13" x14ac:dyDescent="0.25">
      <c r="A105" s="156" t="s">
        <v>106</v>
      </c>
      <c r="B105" s="157"/>
      <c r="C105" s="157"/>
      <c r="D105" s="157"/>
      <c r="E105" s="157"/>
      <c r="F105" s="158"/>
      <c r="G105" s="158"/>
      <c r="H105" s="159"/>
      <c r="I105" s="158"/>
      <c r="J105" s="160"/>
      <c r="K105" s="160"/>
      <c r="L105" s="160"/>
      <c r="M105" s="161"/>
    </row>
    <row r="106" spans="1:13" x14ac:dyDescent="0.25">
      <c r="A106" s="156" t="s">
        <v>107</v>
      </c>
      <c r="B106" s="157" t="s">
        <v>314</v>
      </c>
      <c r="C106" s="157" t="s">
        <v>652</v>
      </c>
      <c r="D106" s="157" t="s">
        <v>445</v>
      </c>
      <c r="E106" s="157" t="s">
        <v>446</v>
      </c>
      <c r="F106" s="158">
        <v>1</v>
      </c>
      <c r="G106" s="158"/>
      <c r="H106" s="159"/>
      <c r="I106" s="158"/>
      <c r="J106" s="160" t="s">
        <v>322</v>
      </c>
      <c r="K106" s="160" t="s">
        <v>327</v>
      </c>
      <c r="L106" s="160"/>
      <c r="M106" s="161" t="str">
        <f t="shared" si="1"/>
        <v/>
      </c>
    </row>
    <row r="107" spans="1:13" x14ac:dyDescent="0.25">
      <c r="A107" s="156" t="s">
        <v>108</v>
      </c>
      <c r="B107" s="157" t="s">
        <v>314</v>
      </c>
      <c r="C107" s="157" t="s">
        <v>291</v>
      </c>
      <c r="D107" s="166" t="s">
        <v>1073</v>
      </c>
      <c r="E107" s="166" t="s">
        <v>1113</v>
      </c>
      <c r="F107" s="158">
        <v>1</v>
      </c>
      <c r="G107" s="158">
        <v>2016</v>
      </c>
      <c r="H107" s="159"/>
      <c r="I107" s="158"/>
      <c r="J107" s="160" t="s">
        <v>322</v>
      </c>
      <c r="K107" s="160" t="s">
        <v>327</v>
      </c>
      <c r="L107" s="160"/>
      <c r="M107" s="161"/>
    </row>
    <row r="108" spans="1:13" x14ac:dyDescent="0.25">
      <c r="A108" s="156" t="s">
        <v>109</v>
      </c>
      <c r="B108" s="157" t="s">
        <v>314</v>
      </c>
      <c r="C108" s="157" t="s">
        <v>291</v>
      </c>
      <c r="D108" s="166" t="s">
        <v>1073</v>
      </c>
      <c r="E108" s="166" t="s">
        <v>1114</v>
      </c>
      <c r="F108" s="158">
        <v>1</v>
      </c>
      <c r="G108" s="158">
        <v>2016</v>
      </c>
      <c r="H108" s="159"/>
      <c r="I108" s="158"/>
      <c r="J108" s="167" t="s">
        <v>322</v>
      </c>
      <c r="K108" s="167" t="s">
        <v>327</v>
      </c>
      <c r="L108" s="160"/>
      <c r="M108" s="161"/>
    </row>
    <row r="109" spans="1:13" x14ac:dyDescent="0.25">
      <c r="A109" s="156" t="s">
        <v>110</v>
      </c>
      <c r="B109" s="166" t="s">
        <v>314</v>
      </c>
      <c r="C109" s="157" t="s">
        <v>291</v>
      </c>
      <c r="D109" s="166" t="s">
        <v>1073</v>
      </c>
      <c r="E109" s="166" t="s">
        <v>1115</v>
      </c>
      <c r="F109" s="158">
        <v>1</v>
      </c>
      <c r="G109" s="158">
        <v>2016</v>
      </c>
      <c r="H109" s="159"/>
      <c r="I109" s="158"/>
      <c r="J109" s="167" t="s">
        <v>322</v>
      </c>
      <c r="K109" s="167" t="s">
        <v>327</v>
      </c>
      <c r="L109" s="160"/>
      <c r="M109" s="161"/>
    </row>
    <row r="110" spans="1:13" x14ac:dyDescent="0.25">
      <c r="A110" s="156" t="s">
        <v>111</v>
      </c>
      <c r="B110" s="157" t="s">
        <v>314</v>
      </c>
      <c r="C110" s="157" t="s">
        <v>291</v>
      </c>
      <c r="D110" s="166" t="s">
        <v>1073</v>
      </c>
      <c r="E110" s="166" t="s">
        <v>1116</v>
      </c>
      <c r="F110" s="158">
        <v>1</v>
      </c>
      <c r="G110" s="158">
        <v>2016</v>
      </c>
      <c r="H110" s="159"/>
      <c r="I110" s="158"/>
      <c r="J110" s="167" t="s">
        <v>322</v>
      </c>
      <c r="K110" s="167" t="s">
        <v>327</v>
      </c>
      <c r="L110" s="160"/>
      <c r="M110" s="161"/>
    </row>
    <row r="111" spans="1:13" x14ac:dyDescent="0.25">
      <c r="A111" s="156" t="s">
        <v>112</v>
      </c>
      <c r="B111" s="157" t="s">
        <v>314</v>
      </c>
      <c r="C111" s="157" t="s">
        <v>291</v>
      </c>
      <c r="D111" s="166" t="s">
        <v>1073</v>
      </c>
      <c r="E111" s="166" t="s">
        <v>1117</v>
      </c>
      <c r="F111" s="158">
        <v>1</v>
      </c>
      <c r="G111" s="158">
        <v>2015</v>
      </c>
      <c r="H111" s="159"/>
      <c r="I111" s="158"/>
      <c r="J111" s="167" t="s">
        <v>322</v>
      </c>
      <c r="K111" s="167" t="s">
        <v>327</v>
      </c>
      <c r="L111" s="160"/>
      <c r="M111" s="161"/>
    </row>
    <row r="112" spans="1:13" x14ac:dyDescent="0.25">
      <c r="A112" s="169" t="s">
        <v>113</v>
      </c>
      <c r="B112" s="157"/>
      <c r="C112" s="157"/>
      <c r="D112" s="166"/>
      <c r="E112" s="157"/>
      <c r="F112" s="158"/>
      <c r="G112" s="158"/>
      <c r="H112" s="159"/>
      <c r="I112" s="158"/>
      <c r="J112" s="160"/>
      <c r="K112" s="160"/>
      <c r="L112" s="160"/>
      <c r="M112" s="161"/>
    </row>
    <row r="113" spans="1:13" x14ac:dyDescent="0.25">
      <c r="A113" s="169" t="s">
        <v>114</v>
      </c>
      <c r="B113" s="157"/>
      <c r="C113" s="157"/>
      <c r="D113" s="157"/>
      <c r="E113" s="157"/>
      <c r="F113" s="158"/>
      <c r="G113" s="158"/>
      <c r="H113" s="159"/>
      <c r="I113" s="158"/>
      <c r="J113" s="160"/>
      <c r="K113" s="160"/>
      <c r="L113" s="160"/>
      <c r="M113" s="161"/>
    </row>
    <row r="114" spans="1:13" x14ac:dyDescent="0.25">
      <c r="A114" s="169" t="s">
        <v>115</v>
      </c>
      <c r="B114" s="157"/>
      <c r="C114" s="157"/>
      <c r="D114" s="157"/>
      <c r="E114" s="157"/>
      <c r="F114" s="158"/>
      <c r="G114" s="158"/>
      <c r="H114" s="159"/>
      <c r="I114" s="158"/>
      <c r="J114" s="160"/>
      <c r="K114" s="160"/>
      <c r="L114" s="160"/>
      <c r="M114" s="161"/>
    </row>
    <row r="115" spans="1:13" x14ac:dyDescent="0.25">
      <c r="A115" s="169" t="s">
        <v>116</v>
      </c>
      <c r="B115" s="157"/>
      <c r="C115" s="157"/>
      <c r="D115" s="157"/>
      <c r="E115" s="157"/>
      <c r="F115" s="158"/>
      <c r="G115" s="158"/>
      <c r="H115" s="159"/>
      <c r="I115" s="158"/>
      <c r="J115" s="160"/>
      <c r="K115" s="160"/>
      <c r="L115" s="160"/>
      <c r="M115" s="161"/>
    </row>
    <row r="116" spans="1:13" x14ac:dyDescent="0.25">
      <c r="A116" s="169" t="s">
        <v>117</v>
      </c>
      <c r="B116" s="157"/>
      <c r="C116" s="157"/>
      <c r="D116" s="157"/>
      <c r="E116" s="157"/>
      <c r="F116" s="158"/>
      <c r="G116" s="158"/>
      <c r="H116" s="159"/>
      <c r="I116" s="158"/>
      <c r="J116" s="160"/>
      <c r="K116" s="160"/>
      <c r="L116" s="160"/>
      <c r="M116" s="161"/>
    </row>
    <row r="117" spans="1:13" x14ac:dyDescent="0.25">
      <c r="A117" s="156" t="s">
        <v>118</v>
      </c>
      <c r="B117" s="157" t="s">
        <v>314</v>
      </c>
      <c r="C117" s="157" t="s">
        <v>291</v>
      </c>
      <c r="D117" s="166" t="s">
        <v>1073</v>
      </c>
      <c r="E117" s="166" t="s">
        <v>1118</v>
      </c>
      <c r="F117" s="158">
        <v>1</v>
      </c>
      <c r="G117" s="158">
        <v>2015</v>
      </c>
      <c r="H117" s="159"/>
      <c r="I117" s="158"/>
      <c r="J117" s="160" t="s">
        <v>322</v>
      </c>
      <c r="K117" s="160" t="s">
        <v>327</v>
      </c>
      <c r="L117" s="160"/>
      <c r="M117" s="161"/>
    </row>
    <row r="118" spans="1:13" x14ac:dyDescent="0.25">
      <c r="A118" s="169" t="s">
        <v>119</v>
      </c>
      <c r="B118" s="157"/>
      <c r="C118" s="157"/>
      <c r="D118" s="157"/>
      <c r="E118" s="157"/>
      <c r="F118" s="158"/>
      <c r="G118" s="158"/>
      <c r="H118" s="159"/>
      <c r="I118" s="158"/>
      <c r="J118" s="160"/>
      <c r="K118" s="160"/>
      <c r="L118" s="160"/>
      <c r="M118" s="161"/>
    </row>
    <row r="119" spans="1:13" x14ac:dyDescent="0.25">
      <c r="A119" s="169" t="s">
        <v>120</v>
      </c>
      <c r="B119" s="157"/>
      <c r="C119" s="157"/>
      <c r="D119" s="157"/>
      <c r="E119" s="157"/>
      <c r="F119" s="158"/>
      <c r="G119" s="158"/>
      <c r="H119" s="159"/>
      <c r="I119" s="158"/>
      <c r="J119" s="160"/>
      <c r="K119" s="160"/>
      <c r="L119" s="160"/>
      <c r="M119" s="161"/>
    </row>
    <row r="120" spans="1:13" x14ac:dyDescent="0.25">
      <c r="A120" s="169" t="s">
        <v>121</v>
      </c>
      <c r="B120" s="157"/>
      <c r="C120" s="157"/>
      <c r="D120" s="157"/>
      <c r="E120" s="157"/>
      <c r="F120" s="158"/>
      <c r="G120" s="158"/>
      <c r="H120" s="159"/>
      <c r="I120" s="158"/>
      <c r="J120" s="160"/>
      <c r="K120" s="160"/>
      <c r="L120" s="160"/>
      <c r="M120" s="161"/>
    </row>
    <row r="121" spans="1:13" x14ac:dyDescent="0.25">
      <c r="A121" s="156" t="s">
        <v>122</v>
      </c>
      <c r="B121" s="157" t="s">
        <v>314</v>
      </c>
      <c r="C121" s="157" t="s">
        <v>291</v>
      </c>
      <c r="D121" s="166" t="s">
        <v>1073</v>
      </c>
      <c r="E121" s="166" t="s">
        <v>1119</v>
      </c>
      <c r="F121" s="158">
        <v>1</v>
      </c>
      <c r="G121" s="158">
        <v>2015</v>
      </c>
      <c r="H121" s="159"/>
      <c r="I121" s="158"/>
      <c r="J121" s="160" t="s">
        <v>322</v>
      </c>
      <c r="K121" s="160" t="s">
        <v>327</v>
      </c>
      <c r="L121" s="160"/>
      <c r="M121" s="161"/>
    </row>
    <row r="122" spans="1:13" x14ac:dyDescent="0.25">
      <c r="A122" s="156" t="s">
        <v>123</v>
      </c>
      <c r="B122" s="157" t="s">
        <v>314</v>
      </c>
      <c r="C122" s="157" t="s">
        <v>291</v>
      </c>
      <c r="D122" s="166" t="s">
        <v>1073</v>
      </c>
      <c r="E122" s="166" t="s">
        <v>1074</v>
      </c>
      <c r="F122" s="158">
        <v>1</v>
      </c>
      <c r="G122" s="158"/>
      <c r="H122" s="159"/>
      <c r="I122" s="158"/>
      <c r="J122" s="160" t="s">
        <v>322</v>
      </c>
      <c r="K122" s="160" t="s">
        <v>327</v>
      </c>
      <c r="L122" s="160"/>
      <c r="M122" s="161"/>
    </row>
    <row r="123" spans="1:13" x14ac:dyDescent="0.25">
      <c r="A123" s="156" t="s">
        <v>124</v>
      </c>
      <c r="B123" s="157" t="s">
        <v>314</v>
      </c>
      <c r="C123" s="157" t="s">
        <v>291</v>
      </c>
      <c r="D123" s="166" t="s">
        <v>1073</v>
      </c>
      <c r="E123" s="166" t="s">
        <v>1075</v>
      </c>
      <c r="F123" s="158">
        <v>1</v>
      </c>
      <c r="G123" s="158"/>
      <c r="H123" s="159"/>
      <c r="I123" s="158"/>
      <c r="J123" s="160" t="s">
        <v>322</v>
      </c>
      <c r="K123" s="160" t="s">
        <v>327</v>
      </c>
      <c r="L123" s="160"/>
      <c r="M123" s="161"/>
    </row>
    <row r="124" spans="1:13" x14ac:dyDescent="0.25">
      <c r="A124" s="169" t="s">
        <v>125</v>
      </c>
      <c r="B124" s="166"/>
      <c r="C124" s="157"/>
      <c r="D124" s="166"/>
      <c r="E124" s="166"/>
      <c r="F124" s="158"/>
      <c r="G124" s="158"/>
      <c r="H124" s="159"/>
      <c r="I124" s="158"/>
      <c r="J124" s="160" t="s">
        <v>322</v>
      </c>
      <c r="K124" s="160" t="s">
        <v>327</v>
      </c>
      <c r="L124" s="160"/>
      <c r="M124" s="161"/>
    </row>
    <row r="125" spans="1:13" x14ac:dyDescent="0.25">
      <c r="A125" s="169" t="s">
        <v>126</v>
      </c>
      <c r="B125" s="157"/>
      <c r="C125" s="157"/>
      <c r="D125" s="157"/>
      <c r="E125" s="157"/>
      <c r="F125" s="158"/>
      <c r="G125" s="158"/>
      <c r="H125" s="159"/>
      <c r="I125" s="158"/>
      <c r="J125" s="160"/>
      <c r="K125" s="160"/>
      <c r="L125" s="160"/>
      <c r="M125" s="161"/>
    </row>
    <row r="126" spans="1:13" x14ac:dyDescent="0.25">
      <c r="A126" s="169" t="s">
        <v>127</v>
      </c>
      <c r="B126" s="157"/>
      <c r="C126" s="157"/>
      <c r="D126" s="157"/>
      <c r="E126" s="157"/>
      <c r="F126" s="158"/>
      <c r="G126" s="158"/>
      <c r="H126" s="159"/>
      <c r="I126" s="158"/>
      <c r="J126" s="160"/>
      <c r="K126" s="160"/>
      <c r="L126" s="160"/>
      <c r="M126" s="161"/>
    </row>
    <row r="127" spans="1:13" x14ac:dyDescent="0.25">
      <c r="A127" s="156" t="s">
        <v>128</v>
      </c>
      <c r="B127" s="157" t="s">
        <v>314</v>
      </c>
      <c r="C127" s="166" t="s">
        <v>291</v>
      </c>
      <c r="D127" s="166" t="s">
        <v>1073</v>
      </c>
      <c r="E127" s="166" t="s">
        <v>1120</v>
      </c>
      <c r="F127" s="158">
        <v>1</v>
      </c>
      <c r="G127" s="158"/>
      <c r="H127" s="159"/>
      <c r="I127" s="158"/>
      <c r="J127" s="160" t="s">
        <v>322</v>
      </c>
      <c r="K127" s="160" t="s">
        <v>327</v>
      </c>
      <c r="L127" s="160"/>
      <c r="M127" s="161"/>
    </row>
    <row r="128" spans="1:13" x14ac:dyDescent="0.25">
      <c r="A128" s="156" t="s">
        <v>129</v>
      </c>
      <c r="B128" s="157" t="s">
        <v>314</v>
      </c>
      <c r="C128" s="166" t="s">
        <v>291</v>
      </c>
      <c r="D128" s="166" t="s">
        <v>1073</v>
      </c>
      <c r="E128" s="166" t="s">
        <v>1121</v>
      </c>
      <c r="F128" s="158">
        <v>1</v>
      </c>
      <c r="G128" s="158"/>
      <c r="H128" s="159"/>
      <c r="I128" s="158"/>
      <c r="J128" s="160" t="s">
        <v>322</v>
      </c>
      <c r="K128" s="160" t="s">
        <v>327</v>
      </c>
      <c r="L128" s="160"/>
      <c r="M128" s="161"/>
    </row>
    <row r="129" spans="1:13" x14ac:dyDescent="0.25">
      <c r="A129" s="156" t="s">
        <v>130</v>
      </c>
      <c r="B129" s="157" t="s">
        <v>314</v>
      </c>
      <c r="C129" s="166" t="s">
        <v>291</v>
      </c>
      <c r="D129" s="166" t="s">
        <v>1073</v>
      </c>
      <c r="E129" s="166" t="s">
        <v>1122</v>
      </c>
      <c r="F129" s="158">
        <v>1</v>
      </c>
      <c r="G129" s="158">
        <v>2016</v>
      </c>
      <c r="H129" s="159"/>
      <c r="I129" s="158"/>
      <c r="J129" s="160" t="s">
        <v>322</v>
      </c>
      <c r="K129" s="160" t="s">
        <v>327</v>
      </c>
      <c r="L129" s="160"/>
      <c r="M129" s="161"/>
    </row>
    <row r="130" spans="1:13" x14ac:dyDescent="0.25">
      <c r="A130" s="156" t="s">
        <v>131</v>
      </c>
      <c r="B130" s="157" t="s">
        <v>314</v>
      </c>
      <c r="C130" s="166" t="s">
        <v>291</v>
      </c>
      <c r="D130" s="166" t="s">
        <v>1076</v>
      </c>
      <c r="E130" s="166" t="s">
        <v>1123</v>
      </c>
      <c r="F130" s="158">
        <v>1</v>
      </c>
      <c r="G130" s="158"/>
      <c r="H130" s="159"/>
      <c r="I130" s="158"/>
      <c r="J130" s="160" t="s">
        <v>322</v>
      </c>
      <c r="K130" s="160" t="s">
        <v>327</v>
      </c>
      <c r="L130" s="160"/>
      <c r="M130" s="161"/>
    </row>
    <row r="131" spans="1:13" x14ac:dyDescent="0.25">
      <c r="A131" s="156" t="s">
        <v>132</v>
      </c>
      <c r="B131" s="157"/>
      <c r="C131" s="157"/>
      <c r="D131" s="157"/>
      <c r="E131" s="157"/>
      <c r="F131" s="158"/>
      <c r="G131" s="158"/>
      <c r="H131" s="159"/>
      <c r="I131" s="158"/>
      <c r="J131" s="160"/>
      <c r="K131" s="160"/>
      <c r="L131" s="160"/>
      <c r="M131" s="161"/>
    </row>
    <row r="132" spans="1:13" x14ac:dyDescent="0.25">
      <c r="A132" s="156" t="s">
        <v>133</v>
      </c>
      <c r="B132" s="157"/>
      <c r="C132" s="157"/>
      <c r="D132" s="157"/>
      <c r="E132" s="157"/>
      <c r="F132" s="158"/>
      <c r="G132" s="158"/>
      <c r="H132" s="159"/>
      <c r="I132" s="158"/>
      <c r="J132" s="160"/>
      <c r="K132" s="160"/>
      <c r="L132" s="160"/>
      <c r="M132" s="161"/>
    </row>
    <row r="133" spans="1:13" x14ac:dyDescent="0.25">
      <c r="A133" s="156" t="s">
        <v>134</v>
      </c>
      <c r="B133" s="157"/>
      <c r="C133" s="157"/>
      <c r="D133" s="157"/>
      <c r="E133" s="157"/>
      <c r="F133" s="158"/>
      <c r="G133" s="158"/>
      <c r="H133" s="159"/>
      <c r="I133" s="158"/>
      <c r="J133" s="160"/>
      <c r="K133" s="160"/>
      <c r="L133" s="160"/>
      <c r="M133" s="161"/>
    </row>
    <row r="134" spans="1:13" x14ac:dyDescent="0.25">
      <c r="A134" s="156" t="s">
        <v>135</v>
      </c>
      <c r="B134" s="157"/>
      <c r="C134" s="157"/>
      <c r="D134" s="157"/>
      <c r="E134" s="157"/>
      <c r="F134" s="158"/>
      <c r="G134" s="158"/>
      <c r="H134" s="159"/>
      <c r="I134" s="158"/>
      <c r="J134" s="160"/>
      <c r="K134" s="160"/>
      <c r="L134" s="160"/>
      <c r="M134" s="161"/>
    </row>
    <row r="135" spans="1:13" x14ac:dyDescent="0.25">
      <c r="A135" s="156" t="s">
        <v>136</v>
      </c>
      <c r="B135" s="157"/>
      <c r="C135" s="157"/>
      <c r="D135" s="157"/>
      <c r="E135" s="157"/>
      <c r="F135" s="158"/>
      <c r="G135" s="158"/>
      <c r="H135" s="159"/>
      <c r="I135" s="158"/>
      <c r="J135" s="160"/>
      <c r="K135" s="160"/>
      <c r="L135" s="160"/>
      <c r="M135" s="161"/>
    </row>
    <row r="136" spans="1:13" x14ac:dyDescent="0.25">
      <c r="A136" s="156" t="s">
        <v>137</v>
      </c>
      <c r="B136" s="157"/>
      <c r="C136" s="157"/>
      <c r="D136" s="157"/>
      <c r="E136" s="157"/>
      <c r="F136" s="158"/>
      <c r="G136" s="158"/>
      <c r="H136" s="159"/>
      <c r="I136" s="158"/>
      <c r="J136" s="160"/>
      <c r="K136" s="160"/>
      <c r="L136" s="160"/>
      <c r="M136" s="161"/>
    </row>
    <row r="137" spans="1:13" x14ac:dyDescent="0.25">
      <c r="A137" s="156" t="s">
        <v>138</v>
      </c>
      <c r="B137" s="157"/>
      <c r="C137" s="157"/>
      <c r="D137" s="157"/>
      <c r="E137" s="157"/>
      <c r="F137" s="158"/>
      <c r="G137" s="158"/>
      <c r="H137" s="159"/>
      <c r="I137" s="158"/>
      <c r="J137" s="160"/>
      <c r="K137" s="160"/>
      <c r="L137" s="160"/>
      <c r="M137" s="161"/>
    </row>
    <row r="138" spans="1:13" x14ac:dyDescent="0.25">
      <c r="A138" s="156" t="s">
        <v>139</v>
      </c>
      <c r="B138" s="157"/>
      <c r="C138" s="157"/>
      <c r="D138" s="157"/>
      <c r="E138" s="157"/>
      <c r="F138" s="158"/>
      <c r="G138" s="158"/>
      <c r="H138" s="159"/>
      <c r="I138" s="158"/>
      <c r="J138" s="160"/>
      <c r="K138" s="160"/>
      <c r="L138" s="160"/>
      <c r="M138" s="161"/>
    </row>
    <row r="139" spans="1:13" x14ac:dyDescent="0.25">
      <c r="A139" s="156" t="s">
        <v>140</v>
      </c>
      <c r="B139" s="157"/>
      <c r="C139" s="157"/>
      <c r="D139" s="157"/>
      <c r="E139" s="157"/>
      <c r="F139" s="158"/>
      <c r="G139" s="158"/>
      <c r="H139" s="159"/>
      <c r="I139" s="158"/>
      <c r="J139" s="160"/>
      <c r="K139" s="160"/>
      <c r="L139" s="160"/>
      <c r="M139" s="161"/>
    </row>
    <row r="140" spans="1:13" x14ac:dyDescent="0.25">
      <c r="A140" s="156" t="s">
        <v>141</v>
      </c>
      <c r="B140" s="157"/>
      <c r="C140" s="157"/>
      <c r="D140" s="157"/>
      <c r="E140" s="157"/>
      <c r="F140" s="158"/>
      <c r="G140" s="158"/>
      <c r="H140" s="159"/>
      <c r="I140" s="158"/>
      <c r="J140" s="160"/>
      <c r="K140" s="160"/>
      <c r="L140" s="160"/>
      <c r="M140" s="161"/>
    </row>
    <row r="141" spans="1:13" x14ac:dyDescent="0.25">
      <c r="A141" s="156" t="s">
        <v>142</v>
      </c>
      <c r="B141" s="157" t="s">
        <v>626</v>
      </c>
      <c r="C141" s="157" t="s">
        <v>306</v>
      </c>
      <c r="D141" s="157" t="s">
        <v>900</v>
      </c>
      <c r="E141" s="166" t="s">
        <v>986</v>
      </c>
      <c r="F141" s="158">
        <v>4</v>
      </c>
      <c r="G141" s="158">
        <v>2017</v>
      </c>
      <c r="H141" s="159">
        <v>72.28</v>
      </c>
      <c r="I141" s="158">
        <v>2024</v>
      </c>
      <c r="J141" s="160" t="s">
        <v>322</v>
      </c>
      <c r="K141" s="160" t="s">
        <v>328</v>
      </c>
      <c r="L141" s="160"/>
      <c r="M141" s="161"/>
    </row>
    <row r="142" spans="1:13" x14ac:dyDescent="0.25">
      <c r="A142" s="156" t="s">
        <v>143</v>
      </c>
      <c r="B142" s="157" t="s">
        <v>626</v>
      </c>
      <c r="C142" s="157" t="s">
        <v>306</v>
      </c>
      <c r="D142" s="157" t="s">
        <v>901</v>
      </c>
      <c r="E142" s="157" t="s">
        <v>902</v>
      </c>
      <c r="F142" s="158">
        <v>2</v>
      </c>
      <c r="G142" s="158">
        <v>2017</v>
      </c>
      <c r="H142" s="159">
        <v>188</v>
      </c>
      <c r="I142" s="158">
        <v>2024</v>
      </c>
      <c r="J142" s="160" t="s">
        <v>322</v>
      </c>
      <c r="K142" s="160" t="s">
        <v>328</v>
      </c>
      <c r="L142" s="160"/>
      <c r="M142" s="161"/>
    </row>
    <row r="143" spans="1:13" x14ac:dyDescent="0.25">
      <c r="A143" s="156" t="s">
        <v>144</v>
      </c>
      <c r="B143" s="157" t="s">
        <v>626</v>
      </c>
      <c r="C143" s="157" t="s">
        <v>306</v>
      </c>
      <c r="D143" s="157" t="s">
        <v>903</v>
      </c>
      <c r="E143" s="157" t="s">
        <v>904</v>
      </c>
      <c r="F143" s="158">
        <v>4</v>
      </c>
      <c r="G143" s="158">
        <v>2017</v>
      </c>
      <c r="H143" s="159">
        <v>10.59</v>
      </c>
      <c r="I143" s="158">
        <v>2020</v>
      </c>
      <c r="J143" s="160" t="s">
        <v>322</v>
      </c>
      <c r="K143" s="160" t="s">
        <v>328</v>
      </c>
      <c r="L143" s="160"/>
      <c r="M143" s="161"/>
    </row>
    <row r="144" spans="1:13" x14ac:dyDescent="0.25">
      <c r="A144" s="156" t="s">
        <v>145</v>
      </c>
      <c r="B144" s="157"/>
      <c r="C144" s="157"/>
      <c r="D144" s="157"/>
      <c r="E144" s="157"/>
      <c r="F144" s="158"/>
      <c r="G144" s="158"/>
      <c r="H144" s="159"/>
      <c r="I144" s="158"/>
      <c r="J144" s="160"/>
      <c r="K144" s="160"/>
      <c r="L144" s="160"/>
      <c r="M144" s="161"/>
    </row>
    <row r="145" spans="1:13" x14ac:dyDescent="0.25">
      <c r="A145" s="156" t="s">
        <v>146</v>
      </c>
      <c r="B145" s="157"/>
      <c r="C145" s="157"/>
      <c r="D145" s="157"/>
      <c r="E145" s="157"/>
      <c r="F145" s="158"/>
      <c r="G145" s="158"/>
      <c r="H145" s="159"/>
      <c r="I145" s="158"/>
      <c r="J145" s="160"/>
      <c r="K145" s="160"/>
      <c r="L145" s="160"/>
      <c r="M145" s="161"/>
    </row>
    <row r="146" spans="1:13" x14ac:dyDescent="0.25">
      <c r="A146" s="156" t="s">
        <v>147</v>
      </c>
      <c r="B146" s="157"/>
      <c r="C146" s="157"/>
      <c r="D146" s="157"/>
      <c r="E146" s="157"/>
      <c r="F146" s="158"/>
      <c r="G146" s="158"/>
      <c r="H146" s="159"/>
      <c r="I146" s="158"/>
      <c r="J146" s="160"/>
      <c r="K146" s="160"/>
      <c r="L146" s="160"/>
      <c r="M146" s="161"/>
    </row>
    <row r="147" spans="1:13" x14ac:dyDescent="0.25">
      <c r="A147" s="156" t="s">
        <v>148</v>
      </c>
      <c r="B147" s="157"/>
      <c r="C147" s="157"/>
      <c r="D147" s="157"/>
      <c r="E147" s="157"/>
      <c r="F147" s="158"/>
      <c r="G147" s="158"/>
      <c r="H147" s="159"/>
      <c r="I147" s="158"/>
      <c r="J147" s="160"/>
      <c r="K147" s="160"/>
      <c r="L147" s="160"/>
      <c r="M147" s="161"/>
    </row>
    <row r="148" spans="1:13" x14ac:dyDescent="0.25">
      <c r="A148" s="156" t="s">
        <v>149</v>
      </c>
      <c r="B148" s="157" t="s">
        <v>318</v>
      </c>
      <c r="C148" s="157" t="s">
        <v>843</v>
      </c>
      <c r="D148" s="157" t="s">
        <v>970</v>
      </c>
      <c r="E148" s="157" t="s">
        <v>349</v>
      </c>
      <c r="F148" s="158">
        <v>1</v>
      </c>
      <c r="G148" s="158">
        <v>2017</v>
      </c>
      <c r="H148" s="159"/>
      <c r="I148" s="158">
        <v>2021</v>
      </c>
      <c r="J148" s="160" t="s">
        <v>323</v>
      </c>
      <c r="K148" s="160" t="s">
        <v>695</v>
      </c>
      <c r="L148" s="160"/>
      <c r="M148" s="161"/>
    </row>
    <row r="149" spans="1:13" x14ac:dyDescent="0.25">
      <c r="A149" s="156" t="s">
        <v>150</v>
      </c>
      <c r="B149" s="157" t="s">
        <v>318</v>
      </c>
      <c r="C149" s="157" t="s">
        <v>843</v>
      </c>
      <c r="D149" s="166" t="s">
        <v>1027</v>
      </c>
      <c r="E149" s="166" t="s">
        <v>528</v>
      </c>
      <c r="F149" s="158">
        <v>1</v>
      </c>
      <c r="G149" s="158">
        <v>2017</v>
      </c>
      <c r="H149" s="159"/>
      <c r="I149" s="158">
        <v>2021</v>
      </c>
      <c r="J149" s="160" t="s">
        <v>323</v>
      </c>
      <c r="K149" s="160" t="s">
        <v>695</v>
      </c>
      <c r="L149" s="160"/>
      <c r="M149" s="161"/>
    </row>
    <row r="150" spans="1:13" x14ac:dyDescent="0.25">
      <c r="A150" s="156" t="s">
        <v>151</v>
      </c>
      <c r="B150" s="157" t="s">
        <v>314</v>
      </c>
      <c r="C150" s="157" t="s">
        <v>306</v>
      </c>
      <c r="D150" s="157" t="s">
        <v>527</v>
      </c>
      <c r="E150" s="157" t="s">
        <v>528</v>
      </c>
      <c r="F150" s="158">
        <v>5</v>
      </c>
      <c r="G150" s="158"/>
      <c r="H150" s="159"/>
      <c r="I150" s="158"/>
      <c r="J150" s="160" t="s">
        <v>322</v>
      </c>
      <c r="K150" s="160" t="s">
        <v>328</v>
      </c>
      <c r="L150" s="160"/>
      <c r="M150" s="161" t="str">
        <f t="shared" ref="M150:M193" si="2">IF(F150&gt;0,"","NON")</f>
        <v/>
      </c>
    </row>
    <row r="151" spans="1:13" x14ac:dyDescent="0.25">
      <c r="A151" s="156" t="s">
        <v>152</v>
      </c>
      <c r="B151" s="157" t="s">
        <v>314</v>
      </c>
      <c r="C151" s="157" t="s">
        <v>306</v>
      </c>
      <c r="D151" s="157" t="s">
        <v>496</v>
      </c>
      <c r="E151" s="157" t="s">
        <v>497</v>
      </c>
      <c r="F151" s="158">
        <v>1</v>
      </c>
      <c r="G151" s="158"/>
      <c r="H151" s="159"/>
      <c r="I151" s="158"/>
      <c r="J151" s="160" t="s">
        <v>322</v>
      </c>
      <c r="K151" s="160" t="s">
        <v>327</v>
      </c>
      <c r="L151" s="160"/>
      <c r="M151" s="161" t="str">
        <f t="shared" si="2"/>
        <v/>
      </c>
    </row>
    <row r="152" spans="1:13" x14ac:dyDescent="0.25">
      <c r="A152" s="156" t="s">
        <v>153</v>
      </c>
      <c r="B152" s="157" t="s">
        <v>314</v>
      </c>
      <c r="C152" s="157" t="s">
        <v>306</v>
      </c>
      <c r="D152" s="157" t="s">
        <v>498</v>
      </c>
      <c r="E152" s="157" t="s">
        <v>497</v>
      </c>
      <c r="F152" s="158">
        <v>1</v>
      </c>
      <c r="G152" s="158"/>
      <c r="H152" s="159"/>
      <c r="I152" s="158"/>
      <c r="J152" s="160" t="s">
        <v>322</v>
      </c>
      <c r="K152" s="160" t="s">
        <v>327</v>
      </c>
      <c r="L152" s="160"/>
      <c r="M152" s="161" t="str">
        <f t="shared" si="2"/>
        <v/>
      </c>
    </row>
    <row r="153" spans="1:13" x14ac:dyDescent="0.25">
      <c r="A153" s="156" t="s">
        <v>154</v>
      </c>
      <c r="B153" s="157" t="s">
        <v>314</v>
      </c>
      <c r="C153" s="157" t="s">
        <v>306</v>
      </c>
      <c r="D153" s="157" t="s">
        <v>499</v>
      </c>
      <c r="E153" s="157" t="s">
        <v>497</v>
      </c>
      <c r="F153" s="158">
        <v>1</v>
      </c>
      <c r="G153" s="158"/>
      <c r="H153" s="159"/>
      <c r="I153" s="158"/>
      <c r="J153" s="160" t="s">
        <v>322</v>
      </c>
      <c r="K153" s="160" t="s">
        <v>327</v>
      </c>
      <c r="L153" s="160"/>
      <c r="M153" s="161" t="str">
        <f t="shared" si="2"/>
        <v/>
      </c>
    </row>
    <row r="154" spans="1:13" x14ac:dyDescent="0.25">
      <c r="A154" s="156" t="s">
        <v>155</v>
      </c>
      <c r="B154" s="157" t="s">
        <v>316</v>
      </c>
      <c r="C154" s="157" t="s">
        <v>590</v>
      </c>
      <c r="D154" s="157" t="s">
        <v>500</v>
      </c>
      <c r="E154" s="157" t="s">
        <v>681</v>
      </c>
      <c r="F154" s="158">
        <v>1</v>
      </c>
      <c r="G154" s="158"/>
      <c r="H154" s="159"/>
      <c r="I154" s="158"/>
      <c r="J154" s="160" t="s">
        <v>322</v>
      </c>
      <c r="K154" s="160" t="s">
        <v>328</v>
      </c>
      <c r="L154" s="160"/>
      <c r="M154" s="161" t="str">
        <f t="shared" si="2"/>
        <v/>
      </c>
    </row>
    <row r="155" spans="1:13" x14ac:dyDescent="0.25">
      <c r="A155" s="156" t="s">
        <v>156</v>
      </c>
      <c r="B155" s="157" t="s">
        <v>314</v>
      </c>
      <c r="C155" s="157" t="s">
        <v>306</v>
      </c>
      <c r="D155" s="157" t="s">
        <v>537</v>
      </c>
      <c r="E155" s="157" t="s">
        <v>501</v>
      </c>
      <c r="F155" s="158">
        <v>1</v>
      </c>
      <c r="G155" s="158"/>
      <c r="H155" s="159"/>
      <c r="I155" s="158"/>
      <c r="J155" s="160" t="s">
        <v>322</v>
      </c>
      <c r="K155" s="160" t="s">
        <v>327</v>
      </c>
      <c r="L155" s="160"/>
      <c r="M155" s="161" t="str">
        <f t="shared" si="2"/>
        <v/>
      </c>
    </row>
    <row r="156" spans="1:13" x14ac:dyDescent="0.25">
      <c r="A156" s="156" t="s">
        <v>157</v>
      </c>
      <c r="B156" s="157" t="s">
        <v>316</v>
      </c>
      <c r="C156" s="157" t="s">
        <v>307</v>
      </c>
      <c r="D156" s="157" t="s">
        <v>560</v>
      </c>
      <c r="E156" s="157" t="s">
        <v>483</v>
      </c>
      <c r="F156" s="158">
        <v>7</v>
      </c>
      <c r="G156" s="158"/>
      <c r="H156" s="159"/>
      <c r="I156" s="158"/>
      <c r="J156" s="160" t="s">
        <v>322</v>
      </c>
      <c r="K156" s="160" t="s">
        <v>328</v>
      </c>
      <c r="L156" s="160"/>
      <c r="M156" s="161" t="str">
        <f t="shared" si="2"/>
        <v/>
      </c>
    </row>
    <row r="157" spans="1:13" x14ac:dyDescent="0.25">
      <c r="A157" s="156" t="s">
        <v>158</v>
      </c>
      <c r="B157" s="157" t="s">
        <v>316</v>
      </c>
      <c r="C157" s="157" t="s">
        <v>307</v>
      </c>
      <c r="D157" s="157" t="s">
        <v>560</v>
      </c>
      <c r="E157" s="157" t="s">
        <v>497</v>
      </c>
      <c r="F157" s="158">
        <v>7</v>
      </c>
      <c r="G157" s="158"/>
      <c r="H157" s="159"/>
      <c r="I157" s="158"/>
      <c r="J157" s="160" t="s">
        <v>322</v>
      </c>
      <c r="K157" s="160" t="s">
        <v>328</v>
      </c>
      <c r="L157" s="160"/>
      <c r="M157" s="161" t="str">
        <f t="shared" si="2"/>
        <v/>
      </c>
    </row>
    <row r="158" spans="1:13" x14ac:dyDescent="0.25">
      <c r="A158" s="156" t="s">
        <v>159</v>
      </c>
      <c r="B158" s="157" t="s">
        <v>314</v>
      </c>
      <c r="C158" s="157" t="s">
        <v>306</v>
      </c>
      <c r="D158" s="157" t="s">
        <v>502</v>
      </c>
      <c r="E158" s="157" t="s">
        <v>351</v>
      </c>
      <c r="F158" s="158">
        <v>1</v>
      </c>
      <c r="G158" s="158"/>
      <c r="H158" s="159"/>
      <c r="I158" s="158"/>
      <c r="J158" s="160" t="s">
        <v>322</v>
      </c>
      <c r="K158" s="160" t="s">
        <v>328</v>
      </c>
      <c r="L158" s="160"/>
      <c r="M158" s="161" t="str">
        <f t="shared" si="2"/>
        <v/>
      </c>
    </row>
    <row r="159" spans="1:13" x14ac:dyDescent="0.25">
      <c r="A159" s="156" t="s">
        <v>160</v>
      </c>
      <c r="B159" s="157" t="s">
        <v>314</v>
      </c>
      <c r="C159" s="157" t="s">
        <v>347</v>
      </c>
      <c r="D159" s="157" t="s">
        <v>503</v>
      </c>
      <c r="E159" s="157" t="s">
        <v>504</v>
      </c>
      <c r="F159" s="158">
        <v>1</v>
      </c>
      <c r="G159" s="158"/>
      <c r="H159" s="159"/>
      <c r="I159" s="158"/>
      <c r="J159" s="160" t="s">
        <v>322</v>
      </c>
      <c r="K159" s="160" t="s">
        <v>328</v>
      </c>
      <c r="L159" s="160"/>
      <c r="M159" s="161" t="str">
        <f t="shared" si="2"/>
        <v/>
      </c>
    </row>
    <row r="160" spans="1:13" x14ac:dyDescent="0.25">
      <c r="A160" s="156" t="s">
        <v>161</v>
      </c>
      <c r="B160" s="157" t="s">
        <v>314</v>
      </c>
      <c r="C160" s="157" t="s">
        <v>347</v>
      </c>
      <c r="D160" s="157" t="s">
        <v>505</v>
      </c>
      <c r="E160" s="157" t="s">
        <v>506</v>
      </c>
      <c r="F160" s="158">
        <v>3</v>
      </c>
      <c r="G160" s="158"/>
      <c r="H160" s="159"/>
      <c r="I160" s="158"/>
      <c r="J160" s="160" t="s">
        <v>322</v>
      </c>
      <c r="K160" s="160" t="s">
        <v>328</v>
      </c>
      <c r="L160" s="160"/>
      <c r="M160" s="161" t="str">
        <f t="shared" si="2"/>
        <v/>
      </c>
    </row>
    <row r="161" spans="1:13" x14ac:dyDescent="0.25">
      <c r="A161" s="156" t="s">
        <v>162</v>
      </c>
      <c r="B161" s="157" t="s">
        <v>316</v>
      </c>
      <c r="C161" s="157" t="s">
        <v>304</v>
      </c>
      <c r="D161" s="157" t="s">
        <v>507</v>
      </c>
      <c r="E161" s="157"/>
      <c r="F161" s="158">
        <v>3</v>
      </c>
      <c r="G161" s="158"/>
      <c r="H161" s="159"/>
      <c r="I161" s="158"/>
      <c r="J161" s="160" t="s">
        <v>322</v>
      </c>
      <c r="K161" s="160" t="s">
        <v>328</v>
      </c>
      <c r="L161" s="160"/>
      <c r="M161" s="161" t="str">
        <f t="shared" si="2"/>
        <v/>
      </c>
    </row>
    <row r="162" spans="1:13" x14ac:dyDescent="0.25">
      <c r="A162" s="169" t="s">
        <v>1035</v>
      </c>
      <c r="B162" s="157"/>
      <c r="C162" s="157"/>
      <c r="D162" s="157"/>
      <c r="E162" s="157"/>
      <c r="F162" s="158"/>
      <c r="G162" s="158"/>
      <c r="H162" s="159"/>
      <c r="I162" s="158"/>
      <c r="J162" s="160"/>
      <c r="K162" s="160"/>
      <c r="L162" s="160"/>
      <c r="M162" s="161"/>
    </row>
    <row r="163" spans="1:13" x14ac:dyDescent="0.25">
      <c r="A163" s="156" t="s">
        <v>163</v>
      </c>
      <c r="B163" s="157" t="s">
        <v>316</v>
      </c>
      <c r="C163" s="157" t="s">
        <v>304</v>
      </c>
      <c r="D163" s="157" t="s">
        <v>508</v>
      </c>
      <c r="E163" s="157"/>
      <c r="F163" s="158">
        <v>1</v>
      </c>
      <c r="G163" s="158"/>
      <c r="H163" s="159"/>
      <c r="I163" s="158"/>
      <c r="J163" s="160" t="s">
        <v>322</v>
      </c>
      <c r="K163" s="160" t="s">
        <v>328</v>
      </c>
      <c r="L163" s="160"/>
      <c r="M163" s="161" t="str">
        <f t="shared" si="2"/>
        <v/>
      </c>
    </row>
    <row r="164" spans="1:13" x14ac:dyDescent="0.25">
      <c r="A164" s="156" t="s">
        <v>164</v>
      </c>
      <c r="B164" s="157" t="s">
        <v>316</v>
      </c>
      <c r="C164" s="157" t="s">
        <v>307</v>
      </c>
      <c r="D164" s="157" t="s">
        <v>509</v>
      </c>
      <c r="E164" s="157"/>
      <c r="F164" s="158">
        <v>3</v>
      </c>
      <c r="G164" s="158"/>
      <c r="H164" s="159"/>
      <c r="I164" s="158"/>
      <c r="J164" s="160" t="s">
        <v>322</v>
      </c>
      <c r="K164" s="160" t="s">
        <v>328</v>
      </c>
      <c r="L164" s="160"/>
      <c r="M164" s="161" t="str">
        <f t="shared" si="2"/>
        <v/>
      </c>
    </row>
    <row r="165" spans="1:13" x14ac:dyDescent="0.25">
      <c r="A165" s="156" t="s">
        <v>165</v>
      </c>
      <c r="B165" s="157" t="s">
        <v>316</v>
      </c>
      <c r="C165" s="157" t="s">
        <v>307</v>
      </c>
      <c r="D165" s="157" t="s">
        <v>529</v>
      </c>
      <c r="E165" s="157" t="s">
        <v>530</v>
      </c>
      <c r="F165" s="158">
        <v>1</v>
      </c>
      <c r="G165" s="158"/>
      <c r="H165" s="159"/>
      <c r="I165" s="158"/>
      <c r="J165" s="160" t="s">
        <v>322</v>
      </c>
      <c r="K165" s="160" t="s">
        <v>328</v>
      </c>
      <c r="L165" s="160"/>
      <c r="M165" s="161" t="str">
        <f t="shared" si="2"/>
        <v/>
      </c>
    </row>
    <row r="166" spans="1:13" x14ac:dyDescent="0.25">
      <c r="A166" s="156" t="s">
        <v>166</v>
      </c>
      <c r="B166" s="157" t="s">
        <v>314</v>
      </c>
      <c r="C166" s="157" t="s">
        <v>296</v>
      </c>
      <c r="D166" s="157" t="s">
        <v>510</v>
      </c>
      <c r="E166" s="157"/>
      <c r="F166" s="158">
        <v>3</v>
      </c>
      <c r="G166" s="158"/>
      <c r="H166" s="159"/>
      <c r="I166" s="158"/>
      <c r="J166" s="160" t="s">
        <v>322</v>
      </c>
      <c r="K166" s="160" t="s">
        <v>328</v>
      </c>
      <c r="L166" s="160"/>
      <c r="M166" s="161" t="str">
        <f t="shared" si="2"/>
        <v/>
      </c>
    </row>
    <row r="167" spans="1:13" x14ac:dyDescent="0.25">
      <c r="A167" s="169" t="s">
        <v>1077</v>
      </c>
      <c r="B167" s="157"/>
      <c r="C167" s="157"/>
      <c r="D167" s="157"/>
      <c r="E167" s="157"/>
      <c r="F167" s="158"/>
      <c r="G167" s="158"/>
      <c r="H167" s="159"/>
      <c r="I167" s="158"/>
      <c r="J167" s="160"/>
      <c r="K167" s="160"/>
      <c r="L167" s="160"/>
      <c r="M167" s="161"/>
    </row>
    <row r="168" spans="1:13" x14ac:dyDescent="0.25">
      <c r="A168" s="156" t="s">
        <v>167</v>
      </c>
      <c r="B168" s="157" t="s">
        <v>316</v>
      </c>
      <c r="C168" s="157" t="s">
        <v>308</v>
      </c>
      <c r="D168" s="157" t="s">
        <v>511</v>
      </c>
      <c r="E168" s="157"/>
      <c r="F168" s="158">
        <v>1</v>
      </c>
      <c r="G168" s="158"/>
      <c r="H168" s="159"/>
      <c r="I168" s="158"/>
      <c r="J168" s="160" t="s">
        <v>322</v>
      </c>
      <c r="K168" s="160" t="s">
        <v>328</v>
      </c>
      <c r="L168" s="160"/>
      <c r="M168" s="161" t="str">
        <f t="shared" si="2"/>
        <v/>
      </c>
    </row>
    <row r="169" spans="1:13" x14ac:dyDescent="0.25">
      <c r="A169" s="156" t="s">
        <v>168</v>
      </c>
      <c r="B169" s="157" t="s">
        <v>316</v>
      </c>
      <c r="C169" s="157" t="s">
        <v>308</v>
      </c>
      <c r="D169" s="157" t="s">
        <v>884</v>
      </c>
      <c r="E169" s="157" t="s">
        <v>512</v>
      </c>
      <c r="F169" s="158">
        <v>1</v>
      </c>
      <c r="G169" s="158"/>
      <c r="H169" s="159"/>
      <c r="I169" s="158"/>
      <c r="J169" s="160" t="s">
        <v>322</v>
      </c>
      <c r="K169" s="160" t="s">
        <v>328</v>
      </c>
      <c r="L169" s="160"/>
      <c r="M169" s="161" t="str">
        <f t="shared" si="2"/>
        <v/>
      </c>
    </row>
    <row r="170" spans="1:13" x14ac:dyDescent="0.25">
      <c r="A170" s="156" t="s">
        <v>169</v>
      </c>
      <c r="B170" s="157" t="s">
        <v>316</v>
      </c>
      <c r="C170" s="157" t="s">
        <v>302</v>
      </c>
      <c r="D170" s="157" t="s">
        <v>513</v>
      </c>
      <c r="E170" s="157"/>
      <c r="F170" s="158">
        <v>1</v>
      </c>
      <c r="G170" s="158"/>
      <c r="H170" s="159"/>
      <c r="I170" s="158"/>
      <c r="J170" s="160" t="s">
        <v>322</v>
      </c>
      <c r="K170" s="160" t="s">
        <v>328</v>
      </c>
      <c r="L170" s="160"/>
      <c r="M170" s="161" t="str">
        <f t="shared" si="2"/>
        <v/>
      </c>
    </row>
    <row r="171" spans="1:13" x14ac:dyDescent="0.25">
      <c r="A171" s="169" t="s">
        <v>1078</v>
      </c>
      <c r="B171" s="157"/>
      <c r="C171" s="157"/>
      <c r="D171" s="157"/>
      <c r="E171" s="157"/>
      <c r="F171" s="158"/>
      <c r="G171" s="158"/>
      <c r="H171" s="159"/>
      <c r="I171" s="158"/>
      <c r="J171" s="160"/>
      <c r="K171" s="160"/>
      <c r="L171" s="160"/>
      <c r="M171" s="161"/>
    </row>
    <row r="172" spans="1:13" x14ac:dyDescent="0.25">
      <c r="A172" s="169" t="s">
        <v>1079</v>
      </c>
      <c r="B172" s="157"/>
      <c r="C172" s="157"/>
      <c r="D172" s="157"/>
      <c r="E172" s="157"/>
      <c r="F172" s="158"/>
      <c r="G172" s="158"/>
      <c r="H172" s="159"/>
      <c r="I172" s="158"/>
      <c r="J172" s="160"/>
      <c r="K172" s="160"/>
      <c r="L172" s="160"/>
      <c r="M172" s="161"/>
    </row>
    <row r="173" spans="1:13" x14ac:dyDescent="0.25">
      <c r="A173" s="156" t="s">
        <v>170</v>
      </c>
      <c r="B173" s="157" t="s">
        <v>316</v>
      </c>
      <c r="C173" s="157" t="s">
        <v>308</v>
      </c>
      <c r="D173" s="157" t="s">
        <v>514</v>
      </c>
      <c r="E173" s="157"/>
      <c r="F173" s="158">
        <v>1</v>
      </c>
      <c r="G173" s="158"/>
      <c r="H173" s="159"/>
      <c r="I173" s="158"/>
      <c r="J173" s="160" t="s">
        <v>322</v>
      </c>
      <c r="K173" s="160" t="s">
        <v>328</v>
      </c>
      <c r="L173" s="160"/>
      <c r="M173" s="161" t="str">
        <f t="shared" si="2"/>
        <v/>
      </c>
    </row>
    <row r="174" spans="1:13" x14ac:dyDescent="0.25">
      <c r="A174" s="169" t="s">
        <v>1080</v>
      </c>
      <c r="B174" s="157"/>
      <c r="C174" s="157"/>
      <c r="D174" s="157"/>
      <c r="E174" s="157"/>
      <c r="F174" s="158"/>
      <c r="G174" s="158"/>
      <c r="H174" s="159"/>
      <c r="I174" s="158"/>
      <c r="J174" s="160"/>
      <c r="K174" s="160"/>
      <c r="L174" s="160"/>
      <c r="M174" s="161"/>
    </row>
    <row r="175" spans="1:13" x14ac:dyDescent="0.25">
      <c r="A175" s="156" t="s">
        <v>171</v>
      </c>
      <c r="B175" s="157" t="s">
        <v>316</v>
      </c>
      <c r="C175" s="157" t="s">
        <v>308</v>
      </c>
      <c r="D175" s="157" t="s">
        <v>515</v>
      </c>
      <c r="E175" s="157"/>
      <c r="F175" s="158">
        <v>1</v>
      </c>
      <c r="G175" s="158"/>
      <c r="H175" s="159"/>
      <c r="I175" s="158"/>
      <c r="J175" s="160" t="s">
        <v>322</v>
      </c>
      <c r="K175" s="160" t="s">
        <v>328</v>
      </c>
      <c r="L175" s="160"/>
      <c r="M175" s="161" t="str">
        <f t="shared" si="2"/>
        <v/>
      </c>
    </row>
    <row r="176" spans="1:13" x14ac:dyDescent="0.25">
      <c r="A176" s="169" t="s">
        <v>1081</v>
      </c>
      <c r="B176" s="157"/>
      <c r="C176" s="157"/>
      <c r="D176" s="157"/>
      <c r="E176" s="157"/>
      <c r="F176" s="158"/>
      <c r="G176" s="158"/>
      <c r="H176" s="159"/>
      <c r="I176" s="158"/>
      <c r="J176" s="160"/>
      <c r="K176" s="160"/>
      <c r="L176" s="160"/>
      <c r="M176" s="161"/>
    </row>
    <row r="177" spans="1:13" x14ac:dyDescent="0.25">
      <c r="A177" s="156" t="s">
        <v>172</v>
      </c>
      <c r="B177" s="157" t="s">
        <v>316</v>
      </c>
      <c r="C177" s="157" t="s">
        <v>307</v>
      </c>
      <c r="D177" s="157" t="s">
        <v>516</v>
      </c>
      <c r="E177" s="157"/>
      <c r="F177" s="158">
        <v>2</v>
      </c>
      <c r="G177" s="158"/>
      <c r="H177" s="159"/>
      <c r="I177" s="158"/>
      <c r="J177" s="160" t="s">
        <v>322</v>
      </c>
      <c r="K177" s="160" t="s">
        <v>328</v>
      </c>
      <c r="L177" s="160"/>
      <c r="M177" s="161" t="str">
        <f t="shared" si="2"/>
        <v/>
      </c>
    </row>
    <row r="178" spans="1:13" x14ac:dyDescent="0.25">
      <c r="A178" s="169" t="s">
        <v>1082</v>
      </c>
      <c r="B178" s="157"/>
      <c r="C178" s="157"/>
      <c r="D178" s="157"/>
      <c r="E178" s="157"/>
      <c r="F178" s="158"/>
      <c r="G178" s="158"/>
      <c r="H178" s="159"/>
      <c r="I178" s="158"/>
      <c r="J178" s="160"/>
      <c r="K178" s="160"/>
      <c r="L178" s="160"/>
      <c r="M178" s="161"/>
    </row>
    <row r="179" spans="1:13" x14ac:dyDescent="0.25">
      <c r="A179" s="169" t="s">
        <v>1083</v>
      </c>
      <c r="B179" s="157"/>
      <c r="C179" s="157"/>
      <c r="D179" s="157"/>
      <c r="E179" s="157"/>
      <c r="F179" s="158"/>
      <c r="G179" s="158"/>
      <c r="H179" s="159"/>
      <c r="I179" s="158"/>
      <c r="J179" s="160"/>
      <c r="K179" s="160"/>
      <c r="L179" s="160"/>
      <c r="M179" s="161"/>
    </row>
    <row r="180" spans="1:13" x14ac:dyDescent="0.25">
      <c r="A180" s="169" t="s">
        <v>1084</v>
      </c>
      <c r="B180" s="157"/>
      <c r="C180" s="157"/>
      <c r="D180" s="157"/>
      <c r="E180" s="157"/>
      <c r="F180" s="158"/>
      <c r="G180" s="158"/>
      <c r="H180" s="159"/>
      <c r="I180" s="158"/>
      <c r="J180" s="160"/>
      <c r="K180" s="160"/>
      <c r="L180" s="160"/>
      <c r="M180" s="161"/>
    </row>
    <row r="181" spans="1:13" x14ac:dyDescent="0.25">
      <c r="A181" s="156" t="s">
        <v>173</v>
      </c>
      <c r="B181" s="157" t="s">
        <v>316</v>
      </c>
      <c r="C181" s="157" t="s">
        <v>308</v>
      </c>
      <c r="D181" s="157" t="s">
        <v>642</v>
      </c>
      <c r="E181" s="157"/>
      <c r="F181" s="158">
        <v>1</v>
      </c>
      <c r="G181" s="158"/>
      <c r="H181" s="159"/>
      <c r="I181" s="158"/>
      <c r="J181" s="160" t="s">
        <v>322</v>
      </c>
      <c r="K181" s="160" t="s">
        <v>328</v>
      </c>
      <c r="L181" s="160"/>
      <c r="M181" s="161" t="str">
        <f t="shared" si="2"/>
        <v/>
      </c>
    </row>
    <row r="182" spans="1:13" x14ac:dyDescent="0.25">
      <c r="A182" s="169" t="s">
        <v>1085</v>
      </c>
      <c r="B182" s="157"/>
      <c r="C182" s="157"/>
      <c r="D182" s="157"/>
      <c r="E182" s="157"/>
      <c r="F182" s="158"/>
      <c r="G182" s="158"/>
      <c r="H182" s="159"/>
      <c r="I182" s="158"/>
      <c r="J182" s="160"/>
      <c r="K182" s="160"/>
      <c r="L182" s="160"/>
      <c r="M182" s="161"/>
    </row>
    <row r="183" spans="1:13" x14ac:dyDescent="0.25">
      <c r="A183" s="169" t="s">
        <v>1086</v>
      </c>
      <c r="B183" s="157"/>
      <c r="C183" s="157"/>
      <c r="D183" s="157"/>
      <c r="E183" s="157"/>
      <c r="F183" s="158"/>
      <c r="G183" s="158"/>
      <c r="H183" s="159"/>
      <c r="I183" s="158"/>
      <c r="J183" s="160"/>
      <c r="K183" s="160"/>
      <c r="L183" s="160"/>
      <c r="M183" s="161"/>
    </row>
    <row r="184" spans="1:13" x14ac:dyDescent="0.25">
      <c r="A184" s="156" t="s">
        <v>174</v>
      </c>
      <c r="B184" s="157" t="s">
        <v>316</v>
      </c>
      <c r="C184" s="157" t="s">
        <v>308</v>
      </c>
      <c r="D184" s="157" t="s">
        <v>643</v>
      </c>
      <c r="E184" s="157"/>
      <c r="F184" s="158">
        <v>1</v>
      </c>
      <c r="G184" s="158"/>
      <c r="H184" s="159"/>
      <c r="I184" s="158"/>
      <c r="J184" s="160" t="s">
        <v>322</v>
      </c>
      <c r="K184" s="160" t="s">
        <v>328</v>
      </c>
      <c r="L184" s="160"/>
      <c r="M184" s="161" t="str">
        <f t="shared" si="2"/>
        <v/>
      </c>
    </row>
    <row r="185" spans="1:13" x14ac:dyDescent="0.25">
      <c r="A185" s="156" t="s">
        <v>175</v>
      </c>
      <c r="B185" s="157" t="s">
        <v>316</v>
      </c>
      <c r="C185" s="157" t="s">
        <v>307</v>
      </c>
      <c r="D185" s="157" t="s">
        <v>517</v>
      </c>
      <c r="E185" s="157"/>
      <c r="F185" s="158">
        <v>20</v>
      </c>
      <c r="G185" s="158"/>
      <c r="H185" s="159"/>
      <c r="I185" s="158"/>
      <c r="J185" s="160" t="s">
        <v>322</v>
      </c>
      <c r="K185" s="160" t="s">
        <v>539</v>
      </c>
      <c r="L185" s="160"/>
      <c r="M185" s="161" t="str">
        <f t="shared" si="2"/>
        <v/>
      </c>
    </row>
    <row r="186" spans="1:13" x14ac:dyDescent="0.25">
      <c r="A186" s="156" t="s">
        <v>176</v>
      </c>
      <c r="B186" s="157" t="s">
        <v>316</v>
      </c>
      <c r="C186" s="157" t="s">
        <v>347</v>
      </c>
      <c r="D186" s="157" t="s">
        <v>518</v>
      </c>
      <c r="E186" s="157" t="s">
        <v>519</v>
      </c>
      <c r="F186" s="158">
        <v>4</v>
      </c>
      <c r="G186" s="158"/>
      <c r="H186" s="159"/>
      <c r="I186" s="158"/>
      <c r="J186" s="160" t="s">
        <v>322</v>
      </c>
      <c r="K186" s="160" t="s">
        <v>328</v>
      </c>
      <c r="L186" s="160"/>
      <c r="M186" s="161" t="str">
        <f t="shared" si="2"/>
        <v/>
      </c>
    </row>
    <row r="187" spans="1:13" x14ac:dyDescent="0.25">
      <c r="A187" s="156" t="s">
        <v>177</v>
      </c>
      <c r="B187" s="157" t="s">
        <v>316</v>
      </c>
      <c r="C187" s="157" t="s">
        <v>347</v>
      </c>
      <c r="D187" s="157" t="s">
        <v>520</v>
      </c>
      <c r="E187" s="157"/>
      <c r="F187" s="158">
        <v>25</v>
      </c>
      <c r="G187" s="158"/>
      <c r="H187" s="159"/>
      <c r="I187" s="158"/>
      <c r="J187" s="160" t="s">
        <v>322</v>
      </c>
      <c r="K187" s="160" t="s">
        <v>328</v>
      </c>
      <c r="L187" s="160"/>
      <c r="M187" s="161" t="str">
        <f t="shared" si="2"/>
        <v/>
      </c>
    </row>
    <row r="188" spans="1:13" x14ac:dyDescent="0.25">
      <c r="A188" s="156" t="s">
        <v>178</v>
      </c>
      <c r="B188" s="157" t="s">
        <v>316</v>
      </c>
      <c r="C188" s="157" t="s">
        <v>347</v>
      </c>
      <c r="D188" s="157" t="s">
        <v>521</v>
      </c>
      <c r="E188" s="157"/>
      <c r="F188" s="158">
        <v>4</v>
      </c>
      <c r="G188" s="158"/>
      <c r="H188" s="159"/>
      <c r="I188" s="158"/>
      <c r="J188" s="160" t="s">
        <v>322</v>
      </c>
      <c r="K188" s="160" t="s">
        <v>328</v>
      </c>
      <c r="L188" s="160"/>
      <c r="M188" s="161" t="str">
        <f t="shared" si="2"/>
        <v/>
      </c>
    </row>
    <row r="189" spans="1:13" x14ac:dyDescent="0.25">
      <c r="A189" s="169" t="s">
        <v>1087</v>
      </c>
      <c r="B189" s="157"/>
      <c r="C189" s="157"/>
      <c r="D189" s="157"/>
      <c r="E189" s="157"/>
      <c r="F189" s="158"/>
      <c r="G189" s="158"/>
      <c r="H189" s="159"/>
      <c r="I189" s="158"/>
      <c r="J189" s="160"/>
      <c r="K189" s="160"/>
      <c r="L189" s="160"/>
      <c r="M189" s="161"/>
    </row>
    <row r="190" spans="1:13" x14ac:dyDescent="0.25">
      <c r="A190" s="156" t="s">
        <v>179</v>
      </c>
      <c r="B190" s="157" t="s">
        <v>316</v>
      </c>
      <c r="C190" s="157" t="s">
        <v>302</v>
      </c>
      <c r="D190" s="157" t="s">
        <v>522</v>
      </c>
      <c r="E190" s="157"/>
      <c r="F190" s="158">
        <v>1</v>
      </c>
      <c r="G190" s="158"/>
      <c r="H190" s="159"/>
      <c r="I190" s="158"/>
      <c r="J190" s="160" t="s">
        <v>322</v>
      </c>
      <c r="K190" s="160" t="s">
        <v>328</v>
      </c>
      <c r="L190" s="160"/>
      <c r="M190" s="161" t="str">
        <f t="shared" si="2"/>
        <v/>
      </c>
    </row>
    <row r="191" spans="1:13" x14ac:dyDescent="0.25">
      <c r="A191" s="156" t="s">
        <v>180</v>
      </c>
      <c r="B191" s="157" t="s">
        <v>316</v>
      </c>
      <c r="C191" s="157" t="s">
        <v>302</v>
      </c>
      <c r="D191" s="157" t="s">
        <v>523</v>
      </c>
      <c r="E191" s="157"/>
      <c r="F191" s="158">
        <v>2</v>
      </c>
      <c r="G191" s="158"/>
      <c r="H191" s="159"/>
      <c r="I191" s="158"/>
      <c r="J191" s="160" t="s">
        <v>322</v>
      </c>
      <c r="K191" s="160" t="s">
        <v>328</v>
      </c>
      <c r="L191" s="160"/>
      <c r="M191" s="161" t="str">
        <f t="shared" si="2"/>
        <v/>
      </c>
    </row>
    <row r="192" spans="1:13" x14ac:dyDescent="0.25">
      <c r="A192" s="156" t="s">
        <v>181</v>
      </c>
      <c r="B192" s="157" t="s">
        <v>316</v>
      </c>
      <c r="C192" s="157" t="s">
        <v>304</v>
      </c>
      <c r="D192" s="157" t="s">
        <v>524</v>
      </c>
      <c r="E192" s="157"/>
      <c r="F192" s="158">
        <v>1</v>
      </c>
      <c r="G192" s="158"/>
      <c r="H192" s="159"/>
      <c r="I192" s="158"/>
      <c r="J192" s="160" t="s">
        <v>322</v>
      </c>
      <c r="K192" s="160" t="s">
        <v>328</v>
      </c>
      <c r="L192" s="160"/>
      <c r="M192" s="161" t="str">
        <f t="shared" si="2"/>
        <v/>
      </c>
    </row>
    <row r="193" spans="1:13" x14ac:dyDescent="0.25">
      <c r="A193" s="156" t="s">
        <v>182</v>
      </c>
      <c r="B193" s="157" t="s">
        <v>316</v>
      </c>
      <c r="C193" s="157" t="s">
        <v>347</v>
      </c>
      <c r="D193" s="157" t="s">
        <v>525</v>
      </c>
      <c r="E193" s="157"/>
      <c r="F193" s="158">
        <v>1</v>
      </c>
      <c r="G193" s="158"/>
      <c r="H193" s="159"/>
      <c r="I193" s="158"/>
      <c r="J193" s="160" t="s">
        <v>322</v>
      </c>
      <c r="K193" s="160" t="s">
        <v>328</v>
      </c>
      <c r="L193" s="160"/>
      <c r="M193" s="161" t="str">
        <f t="shared" si="2"/>
        <v/>
      </c>
    </row>
    <row r="194" spans="1:13" x14ac:dyDescent="0.25">
      <c r="A194" s="169" t="s">
        <v>1088</v>
      </c>
      <c r="B194" s="157"/>
      <c r="C194" s="157"/>
      <c r="D194" s="157"/>
      <c r="E194" s="157"/>
      <c r="F194" s="158"/>
      <c r="G194" s="158"/>
      <c r="H194" s="159"/>
      <c r="I194" s="158"/>
      <c r="J194" s="160"/>
      <c r="K194" s="160"/>
      <c r="L194" s="160"/>
      <c r="M194" s="161"/>
    </row>
    <row r="195" spans="1:13" x14ac:dyDescent="0.25">
      <c r="A195" s="169" t="s">
        <v>1089</v>
      </c>
      <c r="B195" s="157"/>
      <c r="C195" s="157"/>
      <c r="D195" s="157"/>
      <c r="E195" s="157"/>
      <c r="F195" s="158"/>
      <c r="G195" s="158"/>
      <c r="H195" s="159"/>
      <c r="I195" s="158"/>
      <c r="J195" s="160"/>
      <c r="K195" s="160"/>
      <c r="L195" s="160"/>
      <c r="M195" s="161"/>
    </row>
    <row r="196" spans="1:13" x14ac:dyDescent="0.25">
      <c r="A196" s="156" t="s">
        <v>183</v>
      </c>
      <c r="B196" s="157" t="s">
        <v>315</v>
      </c>
      <c r="C196" s="157" t="s">
        <v>296</v>
      </c>
      <c r="D196" s="157" t="s">
        <v>531</v>
      </c>
      <c r="E196" s="157"/>
      <c r="F196" s="158">
        <v>1</v>
      </c>
      <c r="G196" s="158"/>
      <c r="H196" s="159"/>
      <c r="I196" s="158"/>
      <c r="J196" s="160" t="s">
        <v>322</v>
      </c>
      <c r="K196" s="160"/>
      <c r="L196" s="160"/>
      <c r="M196" s="161" t="str">
        <f t="shared" ref="M196:M259" si="3">IF(F196&gt;0,"","NON")</f>
        <v/>
      </c>
    </row>
    <row r="197" spans="1:13" x14ac:dyDescent="0.25">
      <c r="A197" s="156" t="s">
        <v>184</v>
      </c>
      <c r="B197" s="157"/>
      <c r="C197" s="157"/>
      <c r="D197" s="157"/>
      <c r="E197" s="157"/>
      <c r="F197" s="158"/>
      <c r="G197" s="158"/>
      <c r="H197" s="159"/>
      <c r="I197" s="158"/>
      <c r="J197" s="160"/>
      <c r="K197" s="160"/>
      <c r="L197" s="160"/>
      <c r="M197" s="161"/>
    </row>
    <row r="198" spans="1:13" x14ac:dyDescent="0.25">
      <c r="A198" s="156" t="s">
        <v>185</v>
      </c>
      <c r="B198" s="157"/>
      <c r="C198" s="157"/>
      <c r="D198" s="157"/>
      <c r="E198" s="157"/>
      <c r="F198" s="158"/>
      <c r="G198" s="158"/>
      <c r="H198" s="159"/>
      <c r="I198" s="158"/>
      <c r="J198" s="160"/>
      <c r="K198" s="160"/>
      <c r="L198" s="160"/>
      <c r="M198" s="161"/>
    </row>
    <row r="199" spans="1:13" x14ac:dyDescent="0.25">
      <c r="A199" s="156" t="s">
        <v>186</v>
      </c>
      <c r="B199" s="157" t="s">
        <v>316</v>
      </c>
      <c r="C199" s="157" t="s">
        <v>347</v>
      </c>
      <c r="D199" s="157" t="s">
        <v>526</v>
      </c>
      <c r="E199" s="157"/>
      <c r="F199" s="158">
        <v>4</v>
      </c>
      <c r="G199" s="158"/>
      <c r="H199" s="159"/>
      <c r="I199" s="158"/>
      <c r="J199" s="160" t="s">
        <v>322</v>
      </c>
      <c r="K199" s="160" t="s">
        <v>538</v>
      </c>
      <c r="L199" s="160"/>
      <c r="M199" s="161" t="str">
        <f t="shared" si="3"/>
        <v/>
      </c>
    </row>
    <row r="200" spans="1:13" x14ac:dyDescent="0.25">
      <c r="A200" s="169" t="s">
        <v>187</v>
      </c>
      <c r="B200" s="157"/>
      <c r="C200" s="157"/>
      <c r="D200" s="157"/>
      <c r="E200" s="157"/>
      <c r="F200" s="158"/>
      <c r="G200" s="158"/>
      <c r="H200" s="159"/>
      <c r="I200" s="158"/>
      <c r="J200" s="160"/>
      <c r="K200" s="160"/>
      <c r="L200" s="160"/>
      <c r="M200" s="161"/>
    </row>
    <row r="201" spans="1:13" x14ac:dyDescent="0.25">
      <c r="A201" s="156" t="s">
        <v>188</v>
      </c>
      <c r="B201" s="157"/>
      <c r="C201" s="157"/>
      <c r="D201" s="157"/>
      <c r="E201" s="157"/>
      <c r="F201" s="158"/>
      <c r="G201" s="158"/>
      <c r="H201" s="159"/>
      <c r="I201" s="158"/>
      <c r="J201" s="160"/>
      <c r="K201" s="160"/>
      <c r="L201" s="160"/>
      <c r="M201" s="161"/>
    </row>
    <row r="202" spans="1:13" x14ac:dyDescent="0.25">
      <c r="A202" s="169" t="s">
        <v>1090</v>
      </c>
      <c r="B202" s="157"/>
      <c r="C202" s="157"/>
      <c r="D202" s="157"/>
      <c r="E202" s="157"/>
      <c r="F202" s="158"/>
      <c r="G202" s="158"/>
      <c r="H202" s="159"/>
      <c r="I202" s="158"/>
      <c r="J202" s="160"/>
      <c r="K202" s="160"/>
      <c r="L202" s="160"/>
      <c r="M202" s="161"/>
    </row>
    <row r="203" spans="1:13" x14ac:dyDescent="0.25">
      <c r="A203" s="169" t="s">
        <v>1091</v>
      </c>
      <c r="B203" s="157"/>
      <c r="C203" s="157"/>
      <c r="D203" s="157"/>
      <c r="E203" s="157"/>
      <c r="F203" s="158"/>
      <c r="G203" s="158"/>
      <c r="H203" s="159"/>
      <c r="I203" s="158"/>
      <c r="J203" s="160"/>
      <c r="K203" s="160"/>
      <c r="L203" s="160"/>
      <c r="M203" s="161"/>
    </row>
    <row r="204" spans="1:13" x14ac:dyDescent="0.25">
      <c r="A204" s="156" t="s">
        <v>189</v>
      </c>
      <c r="B204" s="157"/>
      <c r="C204" s="157"/>
      <c r="D204" s="157"/>
      <c r="E204" s="157"/>
      <c r="F204" s="158"/>
      <c r="G204" s="158"/>
      <c r="H204" s="159"/>
      <c r="I204" s="158"/>
      <c r="J204" s="160"/>
      <c r="K204" s="160"/>
      <c r="L204" s="160"/>
      <c r="M204" s="161"/>
    </row>
    <row r="205" spans="1:13" x14ac:dyDescent="0.25">
      <c r="A205" s="156" t="s">
        <v>190</v>
      </c>
      <c r="B205" s="157"/>
      <c r="C205" s="157"/>
      <c r="D205" s="157"/>
      <c r="E205" s="157"/>
      <c r="F205" s="158"/>
      <c r="G205" s="158"/>
      <c r="H205" s="159"/>
      <c r="I205" s="158"/>
      <c r="J205" s="160"/>
      <c r="K205" s="160"/>
      <c r="L205" s="160"/>
      <c r="M205" s="161"/>
    </row>
    <row r="206" spans="1:13" x14ac:dyDescent="0.25">
      <c r="A206" s="169" t="s">
        <v>1092</v>
      </c>
      <c r="B206" s="157"/>
      <c r="C206" s="157"/>
      <c r="D206" s="157"/>
      <c r="E206" s="157"/>
      <c r="F206" s="158"/>
      <c r="G206" s="158"/>
      <c r="H206" s="159"/>
      <c r="I206" s="158"/>
      <c r="J206" s="160"/>
      <c r="K206" s="160"/>
      <c r="L206" s="160"/>
      <c r="M206" s="161"/>
    </row>
    <row r="207" spans="1:13" x14ac:dyDescent="0.25">
      <c r="A207" s="156" t="s">
        <v>191</v>
      </c>
      <c r="B207" s="157" t="s">
        <v>316</v>
      </c>
      <c r="C207" s="157" t="s">
        <v>302</v>
      </c>
      <c r="D207" s="157" t="s">
        <v>533</v>
      </c>
      <c r="E207" s="157"/>
      <c r="F207" s="158">
        <v>1</v>
      </c>
      <c r="G207" s="158"/>
      <c r="H207" s="159"/>
      <c r="I207" s="158"/>
      <c r="J207" s="160" t="s">
        <v>322</v>
      </c>
      <c r="K207" s="160" t="s">
        <v>538</v>
      </c>
      <c r="L207" s="160"/>
      <c r="M207" s="161" t="str">
        <f t="shared" si="3"/>
        <v/>
      </c>
    </row>
    <row r="208" spans="1:13" x14ac:dyDescent="0.25">
      <c r="A208" s="169" t="s">
        <v>192</v>
      </c>
      <c r="B208" s="157"/>
      <c r="C208" s="157"/>
      <c r="D208" s="157"/>
      <c r="E208" s="157"/>
      <c r="F208" s="158"/>
      <c r="G208" s="158"/>
      <c r="H208" s="159"/>
      <c r="I208" s="158"/>
      <c r="J208" s="160"/>
      <c r="K208" s="160"/>
      <c r="L208" s="160"/>
      <c r="M208" s="161"/>
    </row>
    <row r="209" spans="1:13" x14ac:dyDescent="0.25">
      <c r="A209" s="156" t="s">
        <v>193</v>
      </c>
      <c r="B209" s="157"/>
      <c r="C209" s="157"/>
      <c r="D209" s="157"/>
      <c r="E209" s="157"/>
      <c r="F209" s="158"/>
      <c r="G209" s="158"/>
      <c r="H209" s="159"/>
      <c r="I209" s="158"/>
      <c r="J209" s="160"/>
      <c r="K209" s="160"/>
      <c r="L209" s="160"/>
      <c r="M209" s="161"/>
    </row>
    <row r="210" spans="1:13" x14ac:dyDescent="0.25">
      <c r="A210" s="156" t="s">
        <v>194</v>
      </c>
      <c r="B210" s="157"/>
      <c r="C210" s="157"/>
      <c r="D210" s="157"/>
      <c r="E210" s="157"/>
      <c r="F210" s="158"/>
      <c r="G210" s="158"/>
      <c r="H210" s="159"/>
      <c r="I210" s="158"/>
      <c r="J210" s="160"/>
      <c r="K210" s="160"/>
      <c r="L210" s="160"/>
      <c r="M210" s="161"/>
    </row>
    <row r="211" spans="1:13" x14ac:dyDescent="0.25">
      <c r="A211" s="156" t="s">
        <v>195</v>
      </c>
      <c r="B211" s="157"/>
      <c r="C211" s="157"/>
      <c r="D211" s="157"/>
      <c r="E211" s="157"/>
      <c r="F211" s="158"/>
      <c r="G211" s="158"/>
      <c r="H211" s="159"/>
      <c r="I211" s="158"/>
      <c r="J211" s="160"/>
      <c r="K211" s="160"/>
      <c r="L211" s="160"/>
      <c r="M211" s="161"/>
    </row>
    <row r="212" spans="1:13" x14ac:dyDescent="0.25">
      <c r="A212" s="156" t="s">
        <v>196</v>
      </c>
      <c r="B212" s="157"/>
      <c r="C212" s="157"/>
      <c r="D212" s="157"/>
      <c r="E212" s="157"/>
      <c r="F212" s="158"/>
      <c r="G212" s="158"/>
      <c r="H212" s="159"/>
      <c r="I212" s="158"/>
      <c r="J212" s="160"/>
      <c r="K212" s="160"/>
      <c r="L212" s="160"/>
      <c r="M212" s="161"/>
    </row>
    <row r="213" spans="1:13" x14ac:dyDescent="0.25">
      <c r="A213" s="156" t="s">
        <v>197</v>
      </c>
      <c r="B213" s="157"/>
      <c r="C213" s="157"/>
      <c r="D213" s="157"/>
      <c r="E213" s="157"/>
      <c r="F213" s="158"/>
      <c r="G213" s="158"/>
      <c r="H213" s="159"/>
      <c r="I213" s="158"/>
      <c r="J213" s="160"/>
      <c r="K213" s="160"/>
      <c r="L213" s="160"/>
      <c r="M213" s="161"/>
    </row>
    <row r="214" spans="1:13" x14ac:dyDescent="0.25">
      <c r="A214" s="156" t="s">
        <v>198</v>
      </c>
      <c r="B214" s="157"/>
      <c r="C214" s="157"/>
      <c r="D214" s="157"/>
      <c r="E214" s="157"/>
      <c r="F214" s="158"/>
      <c r="G214" s="158"/>
      <c r="H214" s="159"/>
      <c r="I214" s="158"/>
      <c r="J214" s="160"/>
      <c r="K214" s="160"/>
      <c r="L214" s="160"/>
      <c r="M214" s="161"/>
    </row>
    <row r="215" spans="1:13" x14ac:dyDescent="0.25">
      <c r="A215" s="156" t="s">
        <v>199</v>
      </c>
      <c r="B215" s="157"/>
      <c r="C215" s="157"/>
      <c r="D215" s="157"/>
      <c r="E215" s="157"/>
      <c r="F215" s="158"/>
      <c r="G215" s="158"/>
      <c r="H215" s="159"/>
      <c r="I215" s="158"/>
      <c r="J215" s="160"/>
      <c r="K215" s="160"/>
      <c r="L215" s="160"/>
      <c r="M215" s="161"/>
    </row>
    <row r="216" spans="1:13" x14ac:dyDescent="0.25">
      <c r="A216" s="156" t="s">
        <v>200</v>
      </c>
      <c r="B216" s="157"/>
      <c r="C216" s="157"/>
      <c r="D216" s="157"/>
      <c r="E216" s="157"/>
      <c r="F216" s="158"/>
      <c r="G216" s="158"/>
      <c r="H216" s="159"/>
      <c r="I216" s="158"/>
      <c r="J216" s="160"/>
      <c r="K216" s="160"/>
      <c r="L216" s="160"/>
      <c r="M216" s="161"/>
    </row>
    <row r="217" spans="1:13" x14ac:dyDescent="0.25">
      <c r="A217" s="156" t="s">
        <v>201</v>
      </c>
      <c r="B217" s="157"/>
      <c r="C217" s="157"/>
      <c r="D217" s="157"/>
      <c r="E217" s="157"/>
      <c r="F217" s="158"/>
      <c r="G217" s="158"/>
      <c r="H217" s="159"/>
      <c r="I217" s="158"/>
      <c r="J217" s="160"/>
      <c r="K217" s="160"/>
      <c r="L217" s="160"/>
      <c r="M217" s="161"/>
    </row>
    <row r="218" spans="1:13" x14ac:dyDescent="0.25">
      <c r="A218" s="156" t="s">
        <v>202</v>
      </c>
      <c r="B218" s="157"/>
      <c r="C218" s="157"/>
      <c r="D218" s="157"/>
      <c r="E218" s="157"/>
      <c r="F218" s="158"/>
      <c r="G218" s="158"/>
      <c r="H218" s="159"/>
      <c r="I218" s="158"/>
      <c r="J218" s="160"/>
      <c r="K218" s="160"/>
      <c r="L218" s="160"/>
      <c r="M218" s="161"/>
    </row>
    <row r="219" spans="1:13" x14ac:dyDescent="0.25">
      <c r="A219" s="156" t="s">
        <v>203</v>
      </c>
      <c r="B219" s="157" t="s">
        <v>316</v>
      </c>
      <c r="C219" s="157" t="s">
        <v>304</v>
      </c>
      <c r="D219" s="157" t="s">
        <v>544</v>
      </c>
      <c r="E219" s="157" t="s">
        <v>373</v>
      </c>
      <c r="F219" s="158">
        <v>1</v>
      </c>
      <c r="G219" s="158"/>
      <c r="H219" s="159"/>
      <c r="I219" s="158"/>
      <c r="J219" s="160" t="s">
        <v>322</v>
      </c>
      <c r="K219" s="160" t="s">
        <v>328</v>
      </c>
      <c r="L219" s="160" t="s">
        <v>542</v>
      </c>
      <c r="M219" s="161" t="str">
        <f t="shared" si="3"/>
        <v/>
      </c>
    </row>
    <row r="220" spans="1:13" x14ac:dyDescent="0.25">
      <c r="A220" s="156" t="s">
        <v>204</v>
      </c>
      <c r="B220" s="157" t="s">
        <v>316</v>
      </c>
      <c r="C220" s="157" t="s">
        <v>304</v>
      </c>
      <c r="D220" s="157" t="s">
        <v>545</v>
      </c>
      <c r="E220" s="157" t="s">
        <v>546</v>
      </c>
      <c r="F220" s="158">
        <v>2</v>
      </c>
      <c r="G220" s="158"/>
      <c r="H220" s="159"/>
      <c r="I220" s="158"/>
      <c r="J220" s="160" t="s">
        <v>322</v>
      </c>
      <c r="K220" s="160" t="s">
        <v>328</v>
      </c>
      <c r="L220" s="160" t="s">
        <v>542</v>
      </c>
      <c r="M220" s="161" t="str">
        <f t="shared" si="3"/>
        <v/>
      </c>
    </row>
    <row r="221" spans="1:13" x14ac:dyDescent="0.25">
      <c r="A221" s="156" t="s">
        <v>205</v>
      </c>
      <c r="B221" s="157" t="s">
        <v>316</v>
      </c>
      <c r="C221" s="157" t="s">
        <v>304</v>
      </c>
      <c r="D221" s="157" t="s">
        <v>547</v>
      </c>
      <c r="E221" s="157" t="s">
        <v>344</v>
      </c>
      <c r="F221" s="158">
        <v>7</v>
      </c>
      <c r="G221" s="158"/>
      <c r="H221" s="159"/>
      <c r="I221" s="158"/>
      <c r="J221" s="160" t="s">
        <v>322</v>
      </c>
      <c r="K221" s="160" t="s">
        <v>328</v>
      </c>
      <c r="L221" s="160" t="s">
        <v>542</v>
      </c>
      <c r="M221" s="161" t="str">
        <f t="shared" si="3"/>
        <v/>
      </c>
    </row>
    <row r="222" spans="1:13" x14ac:dyDescent="0.25">
      <c r="A222" s="156" t="s">
        <v>206</v>
      </c>
      <c r="B222" s="157" t="s">
        <v>316</v>
      </c>
      <c r="C222" s="157" t="s">
        <v>304</v>
      </c>
      <c r="D222" s="157" t="s">
        <v>548</v>
      </c>
      <c r="E222" s="157" t="s">
        <v>344</v>
      </c>
      <c r="F222" s="158">
        <v>5</v>
      </c>
      <c r="G222" s="158"/>
      <c r="H222" s="159"/>
      <c r="I222" s="158"/>
      <c r="J222" s="160" t="s">
        <v>322</v>
      </c>
      <c r="K222" s="160" t="s">
        <v>328</v>
      </c>
      <c r="L222" s="160" t="s">
        <v>542</v>
      </c>
      <c r="M222" s="161" t="str">
        <f t="shared" si="3"/>
        <v/>
      </c>
    </row>
    <row r="223" spans="1:13" x14ac:dyDescent="0.25">
      <c r="A223" s="156" t="s">
        <v>207</v>
      </c>
      <c r="B223" s="157" t="s">
        <v>316</v>
      </c>
      <c r="C223" s="157" t="s">
        <v>304</v>
      </c>
      <c r="D223" s="157" t="s">
        <v>548</v>
      </c>
      <c r="E223" s="157" t="s">
        <v>357</v>
      </c>
      <c r="F223" s="158">
        <v>5</v>
      </c>
      <c r="G223" s="158"/>
      <c r="H223" s="159"/>
      <c r="I223" s="158"/>
      <c r="J223" s="160" t="s">
        <v>322</v>
      </c>
      <c r="K223" s="160" t="s">
        <v>328</v>
      </c>
      <c r="L223" s="160" t="s">
        <v>542</v>
      </c>
      <c r="M223" s="161" t="str">
        <f t="shared" si="3"/>
        <v/>
      </c>
    </row>
    <row r="224" spans="1:13" x14ac:dyDescent="0.25">
      <c r="A224" s="156" t="s">
        <v>208</v>
      </c>
      <c r="B224" s="157" t="s">
        <v>316</v>
      </c>
      <c r="C224" s="157" t="s">
        <v>304</v>
      </c>
      <c r="D224" s="157" t="s">
        <v>549</v>
      </c>
      <c r="E224" s="157" t="s">
        <v>345</v>
      </c>
      <c r="F224" s="158">
        <v>6</v>
      </c>
      <c r="G224" s="158"/>
      <c r="H224" s="159"/>
      <c r="I224" s="158"/>
      <c r="J224" s="160" t="s">
        <v>322</v>
      </c>
      <c r="K224" s="160" t="s">
        <v>328</v>
      </c>
      <c r="L224" s="160" t="s">
        <v>542</v>
      </c>
      <c r="M224" s="161" t="str">
        <f t="shared" si="3"/>
        <v/>
      </c>
    </row>
    <row r="225" spans="1:13" x14ac:dyDescent="0.25">
      <c r="A225" s="156" t="s">
        <v>209</v>
      </c>
      <c r="B225" s="157" t="s">
        <v>316</v>
      </c>
      <c r="C225" s="157" t="s">
        <v>304</v>
      </c>
      <c r="D225" s="157" t="s">
        <v>550</v>
      </c>
      <c r="E225" s="157"/>
      <c r="F225" s="158">
        <v>1</v>
      </c>
      <c r="G225" s="158"/>
      <c r="H225" s="159"/>
      <c r="I225" s="158"/>
      <c r="J225" s="160" t="s">
        <v>322</v>
      </c>
      <c r="K225" s="160" t="s">
        <v>328</v>
      </c>
      <c r="L225" s="160" t="s">
        <v>542</v>
      </c>
      <c r="M225" s="161" t="str">
        <f t="shared" si="3"/>
        <v/>
      </c>
    </row>
    <row r="226" spans="1:13" x14ac:dyDescent="0.25">
      <c r="A226" s="156" t="s">
        <v>210</v>
      </c>
      <c r="B226" s="157" t="s">
        <v>316</v>
      </c>
      <c r="C226" s="157" t="s">
        <v>304</v>
      </c>
      <c r="D226" s="157" t="s">
        <v>547</v>
      </c>
      <c r="E226" s="157" t="s">
        <v>345</v>
      </c>
      <c r="F226" s="158">
        <v>10</v>
      </c>
      <c r="G226" s="158"/>
      <c r="H226" s="159"/>
      <c r="I226" s="158"/>
      <c r="J226" s="160" t="s">
        <v>322</v>
      </c>
      <c r="K226" s="160" t="s">
        <v>328</v>
      </c>
      <c r="L226" s="160" t="s">
        <v>542</v>
      </c>
      <c r="M226" s="161" t="str">
        <f t="shared" si="3"/>
        <v/>
      </c>
    </row>
    <row r="227" spans="1:13" x14ac:dyDescent="0.25">
      <c r="A227" s="156" t="s">
        <v>211</v>
      </c>
      <c r="B227" s="157" t="s">
        <v>316</v>
      </c>
      <c r="C227" s="157" t="s">
        <v>304</v>
      </c>
      <c r="D227" s="157" t="s">
        <v>547</v>
      </c>
      <c r="E227" s="157" t="s">
        <v>357</v>
      </c>
      <c r="F227" s="158">
        <v>9</v>
      </c>
      <c r="G227" s="158"/>
      <c r="H227" s="159"/>
      <c r="I227" s="158"/>
      <c r="J227" s="160" t="s">
        <v>322</v>
      </c>
      <c r="K227" s="160" t="s">
        <v>328</v>
      </c>
      <c r="L227" s="160" t="s">
        <v>542</v>
      </c>
      <c r="M227" s="161" t="str">
        <f t="shared" si="3"/>
        <v/>
      </c>
    </row>
    <row r="228" spans="1:13" x14ac:dyDescent="0.25">
      <c r="A228" s="156" t="s">
        <v>212</v>
      </c>
      <c r="B228" s="157" t="s">
        <v>321</v>
      </c>
      <c r="C228" s="157" t="s">
        <v>553</v>
      </c>
      <c r="D228" s="157" t="s">
        <v>554</v>
      </c>
      <c r="E228" s="157" t="s">
        <v>353</v>
      </c>
      <c r="F228" s="158">
        <v>14</v>
      </c>
      <c r="G228" s="158">
        <v>2015</v>
      </c>
      <c r="H228" s="159"/>
      <c r="I228" s="158"/>
      <c r="J228" s="160" t="s">
        <v>322</v>
      </c>
      <c r="K228" s="160" t="s">
        <v>334</v>
      </c>
      <c r="L228" s="160"/>
      <c r="M228" s="161" t="str">
        <f t="shared" si="3"/>
        <v/>
      </c>
    </row>
    <row r="229" spans="1:13" x14ac:dyDescent="0.25">
      <c r="A229" s="156" t="s">
        <v>213</v>
      </c>
      <c r="B229" s="157" t="s">
        <v>314</v>
      </c>
      <c r="C229" s="157" t="s">
        <v>652</v>
      </c>
      <c r="D229" s="157" t="s">
        <v>555</v>
      </c>
      <c r="E229" s="157" t="s">
        <v>556</v>
      </c>
      <c r="F229" s="158">
        <v>1</v>
      </c>
      <c r="G229" s="158">
        <v>2015</v>
      </c>
      <c r="H229" s="159">
        <v>10</v>
      </c>
      <c r="I229" s="158">
        <v>2021</v>
      </c>
      <c r="J229" s="160" t="s">
        <v>322</v>
      </c>
      <c r="K229" s="160" t="s">
        <v>327</v>
      </c>
      <c r="L229" s="160"/>
      <c r="M229" s="161" t="str">
        <f t="shared" si="3"/>
        <v/>
      </c>
    </row>
    <row r="230" spans="1:13" x14ac:dyDescent="0.25">
      <c r="A230" s="156" t="s">
        <v>214</v>
      </c>
      <c r="B230" s="157" t="s">
        <v>321</v>
      </c>
      <c r="C230" s="157" t="s">
        <v>553</v>
      </c>
      <c r="D230" s="157" t="s">
        <v>801</v>
      </c>
      <c r="E230" s="157" t="s">
        <v>805</v>
      </c>
      <c r="F230" s="158">
        <v>2</v>
      </c>
      <c r="G230" s="158">
        <v>2015</v>
      </c>
      <c r="H230" s="159">
        <v>60</v>
      </c>
      <c r="I230" s="158">
        <v>2021</v>
      </c>
      <c r="J230" s="160" t="s">
        <v>322</v>
      </c>
      <c r="K230" s="160" t="s">
        <v>564</v>
      </c>
      <c r="L230" s="160"/>
      <c r="M230" s="161" t="str">
        <f t="shared" si="3"/>
        <v/>
      </c>
    </row>
    <row r="231" spans="1:13" x14ac:dyDescent="0.25">
      <c r="A231" s="156" t="s">
        <v>215</v>
      </c>
      <c r="B231" s="157" t="s">
        <v>321</v>
      </c>
      <c r="C231" s="157" t="s">
        <v>553</v>
      </c>
      <c r="D231" s="157" t="s">
        <v>801</v>
      </c>
      <c r="E231" s="157" t="s">
        <v>804</v>
      </c>
      <c r="F231" s="158">
        <v>1</v>
      </c>
      <c r="G231" s="158">
        <v>2015</v>
      </c>
      <c r="H231" s="159">
        <v>60</v>
      </c>
      <c r="I231" s="158">
        <v>2021</v>
      </c>
      <c r="J231" s="160" t="s">
        <v>322</v>
      </c>
      <c r="K231" s="160" t="s">
        <v>564</v>
      </c>
      <c r="L231" s="160"/>
      <c r="M231" s="161" t="str">
        <f t="shared" si="3"/>
        <v/>
      </c>
    </row>
    <row r="232" spans="1:13" x14ac:dyDescent="0.25">
      <c r="A232" s="156" t="s">
        <v>216</v>
      </c>
      <c r="B232" s="157" t="s">
        <v>315</v>
      </c>
      <c r="C232" s="157" t="s">
        <v>294</v>
      </c>
      <c r="D232" s="157" t="s">
        <v>557</v>
      </c>
      <c r="E232" s="157" t="s">
        <v>558</v>
      </c>
      <c r="F232" s="158">
        <v>1</v>
      </c>
      <c r="G232" s="158">
        <v>2015</v>
      </c>
      <c r="H232" s="159">
        <v>10</v>
      </c>
      <c r="I232" s="158">
        <v>2020</v>
      </c>
      <c r="J232" s="160" t="s">
        <v>322</v>
      </c>
      <c r="K232" s="160" t="s">
        <v>327</v>
      </c>
      <c r="L232" s="160"/>
      <c r="M232" s="161" t="str">
        <f t="shared" si="3"/>
        <v/>
      </c>
    </row>
    <row r="233" spans="1:13" x14ac:dyDescent="0.25">
      <c r="A233" s="156" t="s">
        <v>217</v>
      </c>
      <c r="B233" s="157"/>
      <c r="C233" s="157"/>
      <c r="D233" s="157"/>
      <c r="E233" s="157"/>
      <c r="F233" s="158"/>
      <c r="G233" s="158"/>
      <c r="H233" s="159"/>
      <c r="I233" s="158"/>
      <c r="J233" s="160"/>
      <c r="K233" s="160"/>
      <c r="L233" s="160"/>
      <c r="M233" s="161" t="str">
        <f t="shared" si="3"/>
        <v>NON</v>
      </c>
    </row>
    <row r="234" spans="1:13" x14ac:dyDescent="0.25">
      <c r="A234" s="156" t="s">
        <v>218</v>
      </c>
      <c r="B234" s="157" t="s">
        <v>316</v>
      </c>
      <c r="C234" s="157" t="s">
        <v>302</v>
      </c>
      <c r="D234" s="157" t="s">
        <v>568</v>
      </c>
      <c r="E234" s="157" t="s">
        <v>353</v>
      </c>
      <c r="F234" s="158">
        <v>1</v>
      </c>
      <c r="G234" s="158">
        <v>2016</v>
      </c>
      <c r="H234" s="159">
        <v>330</v>
      </c>
      <c r="I234" s="158">
        <v>2020</v>
      </c>
      <c r="J234" s="160" t="s">
        <v>323</v>
      </c>
      <c r="K234" s="160"/>
      <c r="L234" s="160"/>
      <c r="M234" s="161" t="str">
        <f t="shared" si="3"/>
        <v/>
      </c>
    </row>
    <row r="235" spans="1:13" x14ac:dyDescent="0.25">
      <c r="A235" s="156" t="s">
        <v>219</v>
      </c>
      <c r="B235" s="157" t="s">
        <v>347</v>
      </c>
      <c r="C235" s="157" t="s">
        <v>571</v>
      </c>
      <c r="D235" s="157" t="s">
        <v>569</v>
      </c>
      <c r="E235" s="157" t="s">
        <v>570</v>
      </c>
      <c r="F235" s="158">
        <v>14</v>
      </c>
      <c r="G235" s="158"/>
      <c r="H235" s="159"/>
      <c r="I235" s="158"/>
      <c r="J235" s="160" t="s">
        <v>326</v>
      </c>
      <c r="K235" s="160"/>
      <c r="L235" s="160"/>
      <c r="M235" s="161" t="str">
        <f t="shared" si="3"/>
        <v/>
      </c>
    </row>
    <row r="236" spans="1:13" x14ac:dyDescent="0.25">
      <c r="A236" s="156" t="s">
        <v>220</v>
      </c>
      <c r="B236" s="157"/>
      <c r="C236" s="157"/>
      <c r="D236" s="157"/>
      <c r="E236" s="157"/>
      <c r="F236" s="158"/>
      <c r="G236" s="158"/>
      <c r="H236" s="159"/>
      <c r="I236" s="158"/>
      <c r="J236" s="160"/>
      <c r="K236" s="160"/>
      <c r="L236" s="160"/>
      <c r="M236" s="161"/>
    </row>
    <row r="237" spans="1:13" x14ac:dyDescent="0.25">
      <c r="A237" s="156" t="s">
        <v>221</v>
      </c>
      <c r="B237" s="157" t="s">
        <v>290</v>
      </c>
      <c r="C237" s="157" t="s">
        <v>313</v>
      </c>
      <c r="D237" s="157" t="s">
        <v>572</v>
      </c>
      <c r="E237" s="157" t="s">
        <v>344</v>
      </c>
      <c r="F237" s="158">
        <v>1</v>
      </c>
      <c r="G237" s="158">
        <v>2015</v>
      </c>
      <c r="H237" s="159">
        <v>80</v>
      </c>
      <c r="I237" s="158">
        <v>2017</v>
      </c>
      <c r="J237" s="160" t="s">
        <v>323</v>
      </c>
      <c r="K237" s="160" t="s">
        <v>330</v>
      </c>
      <c r="L237" s="160"/>
      <c r="M237" s="161" t="str">
        <f t="shared" si="3"/>
        <v/>
      </c>
    </row>
    <row r="238" spans="1:13" x14ac:dyDescent="0.25">
      <c r="A238" s="156" t="s">
        <v>222</v>
      </c>
      <c r="B238" s="157" t="s">
        <v>290</v>
      </c>
      <c r="C238" s="157" t="s">
        <v>313</v>
      </c>
      <c r="D238" s="157" t="s">
        <v>584</v>
      </c>
      <c r="E238" s="157" t="s">
        <v>585</v>
      </c>
      <c r="F238" s="158">
        <v>1</v>
      </c>
      <c r="G238" s="158">
        <v>2015</v>
      </c>
      <c r="H238" s="159">
        <v>50</v>
      </c>
      <c r="I238" s="158">
        <v>2025</v>
      </c>
      <c r="J238" s="160" t="s">
        <v>323</v>
      </c>
      <c r="K238" s="160" t="s">
        <v>330</v>
      </c>
      <c r="L238" s="160"/>
      <c r="M238" s="161" t="str">
        <f t="shared" si="3"/>
        <v/>
      </c>
    </row>
    <row r="239" spans="1:13" x14ac:dyDescent="0.25">
      <c r="A239" s="156" t="s">
        <v>223</v>
      </c>
      <c r="B239" s="157" t="s">
        <v>290</v>
      </c>
      <c r="C239" s="157" t="s">
        <v>294</v>
      </c>
      <c r="D239" s="157" t="s">
        <v>589</v>
      </c>
      <c r="E239" s="157" t="s">
        <v>373</v>
      </c>
      <c r="F239" s="158">
        <v>1</v>
      </c>
      <c r="G239" s="158">
        <v>2016</v>
      </c>
      <c r="H239" s="159">
        <v>100</v>
      </c>
      <c r="I239" s="158">
        <v>2026</v>
      </c>
      <c r="J239" s="160" t="s">
        <v>323</v>
      </c>
      <c r="K239" s="160" t="s">
        <v>330</v>
      </c>
      <c r="L239" s="160"/>
      <c r="M239" s="161" t="str">
        <f t="shared" si="3"/>
        <v/>
      </c>
    </row>
    <row r="240" spans="1:13" x14ac:dyDescent="0.25">
      <c r="A240" s="156" t="s">
        <v>224</v>
      </c>
      <c r="B240" s="157" t="s">
        <v>290</v>
      </c>
      <c r="C240" s="157" t="s">
        <v>294</v>
      </c>
      <c r="D240" s="157" t="s">
        <v>588</v>
      </c>
      <c r="E240" s="157" t="s">
        <v>366</v>
      </c>
      <c r="F240" s="158">
        <v>1</v>
      </c>
      <c r="G240" s="158"/>
      <c r="H240" s="159"/>
      <c r="I240" s="158"/>
      <c r="J240" s="160" t="s">
        <v>567</v>
      </c>
      <c r="K240" s="160"/>
      <c r="L240" s="160"/>
      <c r="M240" s="161" t="str">
        <f t="shared" si="3"/>
        <v/>
      </c>
    </row>
    <row r="241" spans="1:13" x14ac:dyDescent="0.25">
      <c r="A241" s="156" t="s">
        <v>225</v>
      </c>
      <c r="B241" s="157" t="s">
        <v>317</v>
      </c>
      <c r="C241" s="157"/>
      <c r="D241" s="157" t="s">
        <v>574</v>
      </c>
      <c r="E241" s="157" t="s">
        <v>573</v>
      </c>
      <c r="F241" s="158">
        <v>1</v>
      </c>
      <c r="G241" s="158">
        <v>2016</v>
      </c>
      <c r="H241" s="159">
        <v>190</v>
      </c>
      <c r="I241" s="158">
        <v>2021</v>
      </c>
      <c r="J241" s="160" t="s">
        <v>323</v>
      </c>
      <c r="K241" s="160" t="s">
        <v>566</v>
      </c>
      <c r="L241" s="160"/>
      <c r="M241" s="161" t="str">
        <f t="shared" si="3"/>
        <v/>
      </c>
    </row>
    <row r="242" spans="1:13" x14ac:dyDescent="0.25">
      <c r="A242" s="156" t="s">
        <v>226</v>
      </c>
      <c r="B242" s="157" t="s">
        <v>317</v>
      </c>
      <c r="C242" s="157"/>
      <c r="D242" s="157" t="s">
        <v>575</v>
      </c>
      <c r="E242" s="157" t="s">
        <v>373</v>
      </c>
      <c r="F242" s="158">
        <v>1</v>
      </c>
      <c r="G242" s="158"/>
      <c r="H242" s="159"/>
      <c r="I242" s="158"/>
      <c r="J242" s="160" t="s">
        <v>323</v>
      </c>
      <c r="K242" s="160" t="s">
        <v>566</v>
      </c>
      <c r="L242" s="160"/>
      <c r="M242" s="161" t="str">
        <f t="shared" si="3"/>
        <v/>
      </c>
    </row>
    <row r="243" spans="1:13" x14ac:dyDescent="0.25">
      <c r="A243" s="156" t="s">
        <v>227</v>
      </c>
      <c r="B243" s="157" t="s">
        <v>317</v>
      </c>
      <c r="C243" s="157"/>
      <c r="D243" s="157" t="s">
        <v>576</v>
      </c>
      <c r="E243" s="157" t="s">
        <v>573</v>
      </c>
      <c r="F243" s="158">
        <v>1</v>
      </c>
      <c r="G243" s="158">
        <v>2016</v>
      </c>
      <c r="H243" s="159">
        <v>130</v>
      </c>
      <c r="I243" s="158">
        <v>2021</v>
      </c>
      <c r="J243" s="160" t="s">
        <v>323</v>
      </c>
      <c r="K243" s="160" t="s">
        <v>566</v>
      </c>
      <c r="L243" s="160"/>
      <c r="M243" s="161" t="str">
        <f t="shared" si="3"/>
        <v/>
      </c>
    </row>
    <row r="244" spans="1:13" x14ac:dyDescent="0.25">
      <c r="A244" s="156" t="s">
        <v>228</v>
      </c>
      <c r="B244" s="157" t="s">
        <v>318</v>
      </c>
      <c r="C244" s="157" t="s">
        <v>590</v>
      </c>
      <c r="D244" s="157" t="s">
        <v>660</v>
      </c>
      <c r="E244" s="157" t="s">
        <v>661</v>
      </c>
      <c r="F244" s="158">
        <v>2</v>
      </c>
      <c r="G244" s="158">
        <v>2016</v>
      </c>
      <c r="H244" s="159">
        <v>45</v>
      </c>
      <c r="I244" s="158">
        <v>2020</v>
      </c>
      <c r="J244" s="160" t="s">
        <v>323</v>
      </c>
      <c r="K244" s="160"/>
      <c r="L244" s="160"/>
      <c r="M244" s="161" t="str">
        <f t="shared" si="3"/>
        <v/>
      </c>
    </row>
    <row r="245" spans="1:13" x14ac:dyDescent="0.25">
      <c r="A245" s="156" t="s">
        <v>229</v>
      </c>
      <c r="B245" s="157" t="s">
        <v>318</v>
      </c>
      <c r="C245" s="157" t="s">
        <v>299</v>
      </c>
      <c r="D245" s="157" t="s">
        <v>597</v>
      </c>
      <c r="E245" s="157" t="s">
        <v>528</v>
      </c>
      <c r="F245" s="158">
        <v>1</v>
      </c>
      <c r="G245" s="158">
        <v>2015</v>
      </c>
      <c r="H245" s="159">
        <v>230</v>
      </c>
      <c r="I245" s="158">
        <v>2020</v>
      </c>
      <c r="J245" s="160" t="s">
        <v>323</v>
      </c>
      <c r="K245" s="160"/>
      <c r="L245" s="160"/>
      <c r="M245" s="161" t="str">
        <f t="shared" si="3"/>
        <v/>
      </c>
    </row>
    <row r="246" spans="1:13" x14ac:dyDescent="0.25">
      <c r="A246" s="156" t="s">
        <v>230</v>
      </c>
      <c r="B246" s="157" t="s">
        <v>318</v>
      </c>
      <c r="C246" s="157" t="s">
        <v>299</v>
      </c>
      <c r="D246" s="157" t="s">
        <v>598</v>
      </c>
      <c r="E246" s="157" t="s">
        <v>602</v>
      </c>
      <c r="F246" s="158">
        <v>1</v>
      </c>
      <c r="G246" s="158"/>
      <c r="H246" s="159"/>
      <c r="I246" s="158"/>
      <c r="J246" s="160" t="s">
        <v>323</v>
      </c>
      <c r="K246" s="160"/>
      <c r="L246" s="160"/>
      <c r="M246" s="161" t="str">
        <f t="shared" si="3"/>
        <v/>
      </c>
    </row>
    <row r="247" spans="1:13" x14ac:dyDescent="0.25">
      <c r="A247" s="156" t="s">
        <v>231</v>
      </c>
      <c r="B247" s="157" t="s">
        <v>316</v>
      </c>
      <c r="C247" s="157" t="s">
        <v>591</v>
      </c>
      <c r="D247" s="157" t="s">
        <v>577</v>
      </c>
      <c r="E247" s="157" t="s">
        <v>546</v>
      </c>
      <c r="F247" s="158">
        <v>1</v>
      </c>
      <c r="G247" s="158">
        <v>2015</v>
      </c>
      <c r="H247" s="159">
        <v>60</v>
      </c>
      <c r="I247" s="158">
        <v>2020</v>
      </c>
      <c r="J247" s="160" t="s">
        <v>323</v>
      </c>
      <c r="K247" s="160"/>
      <c r="L247" s="160"/>
      <c r="M247" s="161" t="str">
        <f t="shared" si="3"/>
        <v/>
      </c>
    </row>
    <row r="248" spans="1:13" x14ac:dyDescent="0.25">
      <c r="A248" s="156" t="s">
        <v>232</v>
      </c>
      <c r="B248" s="157" t="s">
        <v>321</v>
      </c>
      <c r="C248" s="157" t="s">
        <v>553</v>
      </c>
      <c r="D248" s="157" t="s">
        <v>578</v>
      </c>
      <c r="E248" s="157" t="s">
        <v>586</v>
      </c>
      <c r="F248" s="158">
        <v>1</v>
      </c>
      <c r="G248" s="158">
        <v>2015</v>
      </c>
      <c r="H248" s="159"/>
      <c r="I248" s="158"/>
      <c r="J248" s="160" t="s">
        <v>323</v>
      </c>
      <c r="K248" s="160" t="s">
        <v>331</v>
      </c>
      <c r="L248" s="160"/>
      <c r="M248" s="161" t="str">
        <f t="shared" si="3"/>
        <v/>
      </c>
    </row>
    <row r="249" spans="1:13" x14ac:dyDescent="0.25">
      <c r="A249" s="156" t="s">
        <v>233</v>
      </c>
      <c r="B249" s="157" t="s">
        <v>321</v>
      </c>
      <c r="C249" s="157" t="s">
        <v>553</v>
      </c>
      <c r="D249" s="157" t="s">
        <v>579</v>
      </c>
      <c r="E249" s="157" t="s">
        <v>373</v>
      </c>
      <c r="F249" s="158">
        <v>1</v>
      </c>
      <c r="G249" s="158">
        <v>2015</v>
      </c>
      <c r="H249" s="159"/>
      <c r="I249" s="158"/>
      <c r="J249" s="160" t="s">
        <v>323</v>
      </c>
      <c r="K249" s="160" t="s">
        <v>331</v>
      </c>
      <c r="L249" s="160"/>
      <c r="M249" s="161" t="str">
        <f t="shared" si="3"/>
        <v/>
      </c>
    </row>
    <row r="250" spans="1:13" x14ac:dyDescent="0.25">
      <c r="A250" s="156" t="s">
        <v>234</v>
      </c>
      <c r="B250" s="157" t="s">
        <v>318</v>
      </c>
      <c r="C250" s="157" t="s">
        <v>299</v>
      </c>
      <c r="D250" s="157" t="s">
        <v>601</v>
      </c>
      <c r="E250" s="157" t="s">
        <v>603</v>
      </c>
      <c r="F250" s="158">
        <v>1</v>
      </c>
      <c r="G250" s="158"/>
      <c r="H250" s="159"/>
      <c r="I250" s="158"/>
      <c r="J250" s="160" t="s">
        <v>323</v>
      </c>
      <c r="K250" s="160" t="s">
        <v>543</v>
      </c>
      <c r="L250" s="160"/>
      <c r="M250" s="161" t="str">
        <f t="shared" si="3"/>
        <v/>
      </c>
    </row>
    <row r="251" spans="1:13" x14ac:dyDescent="0.25">
      <c r="A251" s="156" t="s">
        <v>235</v>
      </c>
      <c r="B251" s="157" t="s">
        <v>318</v>
      </c>
      <c r="C251" s="157" t="s">
        <v>299</v>
      </c>
      <c r="D251" s="157" t="s">
        <v>599</v>
      </c>
      <c r="E251" s="157" t="s">
        <v>600</v>
      </c>
      <c r="F251" s="158">
        <v>1</v>
      </c>
      <c r="G251" s="158"/>
      <c r="H251" s="159"/>
      <c r="I251" s="158"/>
      <c r="J251" s="160" t="s">
        <v>323</v>
      </c>
      <c r="K251" s="160" t="s">
        <v>543</v>
      </c>
      <c r="L251" s="160"/>
      <c r="M251" s="161" t="str">
        <f t="shared" si="3"/>
        <v/>
      </c>
    </row>
    <row r="252" spans="1:13" x14ac:dyDescent="0.25">
      <c r="A252" s="156" t="s">
        <v>236</v>
      </c>
      <c r="B252" s="157" t="s">
        <v>318</v>
      </c>
      <c r="C252" s="157" t="s">
        <v>298</v>
      </c>
      <c r="D252" s="157" t="s">
        <v>581</v>
      </c>
      <c r="E252" s="157" t="s">
        <v>366</v>
      </c>
      <c r="F252" s="158">
        <v>1</v>
      </c>
      <c r="G252" s="158"/>
      <c r="H252" s="159"/>
      <c r="I252" s="158"/>
      <c r="J252" s="160" t="s">
        <v>323</v>
      </c>
      <c r="K252" s="160" t="s">
        <v>695</v>
      </c>
      <c r="L252" s="160"/>
      <c r="M252" s="161" t="str">
        <f t="shared" si="3"/>
        <v/>
      </c>
    </row>
    <row r="253" spans="1:13" x14ac:dyDescent="0.25">
      <c r="A253" s="156" t="s">
        <v>237</v>
      </c>
      <c r="B253" s="157" t="s">
        <v>318</v>
      </c>
      <c r="C253" s="157" t="s">
        <v>298</v>
      </c>
      <c r="D253" s="157" t="s">
        <v>795</v>
      </c>
      <c r="E253" s="157" t="s">
        <v>794</v>
      </c>
      <c r="F253" s="158">
        <v>1</v>
      </c>
      <c r="G253" s="158">
        <v>2015</v>
      </c>
      <c r="H253" s="159"/>
      <c r="I253" s="158">
        <v>2020</v>
      </c>
      <c r="J253" s="160" t="s">
        <v>323</v>
      </c>
      <c r="K253" s="160" t="s">
        <v>543</v>
      </c>
      <c r="L253" s="160"/>
      <c r="M253" s="161" t="str">
        <f t="shared" si="3"/>
        <v/>
      </c>
    </row>
    <row r="254" spans="1:13" x14ac:dyDescent="0.25">
      <c r="A254" s="156" t="s">
        <v>238</v>
      </c>
      <c r="B254" s="157" t="s">
        <v>318</v>
      </c>
      <c r="C254" s="157" t="s">
        <v>298</v>
      </c>
      <c r="D254" s="157" t="s">
        <v>580</v>
      </c>
      <c r="E254" s="157" t="s">
        <v>344</v>
      </c>
      <c r="F254" s="158">
        <v>1</v>
      </c>
      <c r="G254" s="158"/>
      <c r="H254" s="159"/>
      <c r="I254" s="158"/>
      <c r="J254" s="160" t="s">
        <v>323</v>
      </c>
      <c r="K254" s="160" t="s">
        <v>695</v>
      </c>
      <c r="L254" s="160"/>
      <c r="M254" s="161" t="str">
        <f t="shared" si="3"/>
        <v/>
      </c>
    </row>
    <row r="255" spans="1:13" x14ac:dyDescent="0.25">
      <c r="A255" s="156" t="s">
        <v>239</v>
      </c>
      <c r="B255" s="157" t="s">
        <v>318</v>
      </c>
      <c r="C255" s="157" t="s">
        <v>300</v>
      </c>
      <c r="D255" s="157" t="s">
        <v>582</v>
      </c>
      <c r="E255" s="157" t="s">
        <v>587</v>
      </c>
      <c r="F255" s="158">
        <v>1</v>
      </c>
      <c r="G255" s="158">
        <v>2015</v>
      </c>
      <c r="H255" s="159">
        <v>450</v>
      </c>
      <c r="I255" s="158">
        <v>2020</v>
      </c>
      <c r="J255" s="160" t="s">
        <v>323</v>
      </c>
      <c r="K255" s="160" t="s">
        <v>329</v>
      </c>
      <c r="L255" s="160"/>
      <c r="M255" s="161" t="str">
        <f t="shared" si="3"/>
        <v/>
      </c>
    </row>
    <row r="256" spans="1:13" x14ac:dyDescent="0.25">
      <c r="A256" s="156" t="s">
        <v>240</v>
      </c>
      <c r="B256" s="157" t="s">
        <v>318</v>
      </c>
      <c r="C256" s="157" t="s">
        <v>590</v>
      </c>
      <c r="D256" s="157" t="s">
        <v>583</v>
      </c>
      <c r="E256" s="157" t="s">
        <v>641</v>
      </c>
      <c r="F256" s="158">
        <v>1</v>
      </c>
      <c r="G256" s="158">
        <v>2016</v>
      </c>
      <c r="H256" s="159">
        <v>150</v>
      </c>
      <c r="I256" s="158">
        <v>2021</v>
      </c>
      <c r="J256" s="160" t="s">
        <v>323</v>
      </c>
      <c r="K256" s="160" t="s">
        <v>543</v>
      </c>
      <c r="L256" s="160"/>
      <c r="M256" s="161" t="str">
        <f t="shared" si="3"/>
        <v/>
      </c>
    </row>
    <row r="257" spans="1:13" x14ac:dyDescent="0.25">
      <c r="A257" s="156" t="s">
        <v>241</v>
      </c>
      <c r="B257" s="157" t="s">
        <v>318</v>
      </c>
      <c r="C257" s="157" t="s">
        <v>843</v>
      </c>
      <c r="D257" s="157" t="s">
        <v>799</v>
      </c>
      <c r="E257" s="157" t="s">
        <v>796</v>
      </c>
      <c r="F257" s="158">
        <v>1</v>
      </c>
      <c r="G257" s="158">
        <v>2015</v>
      </c>
      <c r="H257" s="159">
        <v>250</v>
      </c>
      <c r="I257" s="158">
        <v>2020</v>
      </c>
      <c r="J257" s="160" t="s">
        <v>323</v>
      </c>
      <c r="K257" s="160" t="s">
        <v>543</v>
      </c>
      <c r="L257" s="160"/>
      <c r="M257" s="161" t="str">
        <f t="shared" si="3"/>
        <v/>
      </c>
    </row>
    <row r="258" spans="1:13" x14ac:dyDescent="0.25">
      <c r="A258" s="156" t="s">
        <v>242</v>
      </c>
      <c r="B258" s="157" t="s">
        <v>318</v>
      </c>
      <c r="C258" s="157" t="s">
        <v>843</v>
      </c>
      <c r="D258" s="157" t="s">
        <v>799</v>
      </c>
      <c r="E258" s="157" t="s">
        <v>797</v>
      </c>
      <c r="F258" s="158">
        <v>1</v>
      </c>
      <c r="G258" s="158">
        <v>2015</v>
      </c>
      <c r="H258" s="159">
        <v>250</v>
      </c>
      <c r="I258" s="158">
        <v>2020</v>
      </c>
      <c r="J258" s="160" t="s">
        <v>323</v>
      </c>
      <c r="K258" s="160" t="s">
        <v>543</v>
      </c>
      <c r="L258" s="160"/>
      <c r="M258" s="161" t="str">
        <f t="shared" si="3"/>
        <v/>
      </c>
    </row>
    <row r="259" spans="1:13" x14ac:dyDescent="0.25">
      <c r="A259" s="156" t="s">
        <v>243</v>
      </c>
      <c r="B259" s="157" t="s">
        <v>318</v>
      </c>
      <c r="C259" s="157" t="s">
        <v>843</v>
      </c>
      <c r="D259" s="157" t="s">
        <v>799</v>
      </c>
      <c r="E259" s="157" t="s">
        <v>798</v>
      </c>
      <c r="F259" s="158">
        <v>1</v>
      </c>
      <c r="G259" s="158">
        <v>2015</v>
      </c>
      <c r="H259" s="159">
        <v>250</v>
      </c>
      <c r="I259" s="158">
        <v>2020</v>
      </c>
      <c r="J259" s="160" t="s">
        <v>323</v>
      </c>
      <c r="K259" s="160" t="s">
        <v>543</v>
      </c>
      <c r="L259" s="160"/>
      <c r="M259" s="161" t="str">
        <f t="shared" si="3"/>
        <v/>
      </c>
    </row>
    <row r="260" spans="1:13" x14ac:dyDescent="0.25">
      <c r="A260" s="156" t="s">
        <v>244</v>
      </c>
      <c r="B260" s="157" t="s">
        <v>318</v>
      </c>
      <c r="C260" s="157" t="s">
        <v>590</v>
      </c>
      <c r="D260" s="166" t="s">
        <v>783</v>
      </c>
      <c r="E260" s="166" t="s">
        <v>1052</v>
      </c>
      <c r="F260" s="158">
        <v>1</v>
      </c>
      <c r="G260" s="158">
        <v>2017</v>
      </c>
      <c r="H260" s="159">
        <v>230</v>
      </c>
      <c r="I260" s="158">
        <v>2023</v>
      </c>
      <c r="J260" s="160" t="s">
        <v>323</v>
      </c>
      <c r="K260" s="160" t="s">
        <v>773</v>
      </c>
      <c r="L260" s="160"/>
      <c r="M260" s="161" t="str">
        <f t="shared" ref="M260:M315" si="4">IF(F260&gt;0,"","NON")</f>
        <v/>
      </c>
    </row>
    <row r="261" spans="1:13" x14ac:dyDescent="0.25">
      <c r="A261" s="156" t="s">
        <v>245</v>
      </c>
      <c r="B261" s="157" t="s">
        <v>318</v>
      </c>
      <c r="C261" s="157" t="s">
        <v>590</v>
      </c>
      <c r="D261" s="157" t="s">
        <v>604</v>
      </c>
      <c r="E261" s="157" t="s">
        <v>605</v>
      </c>
      <c r="F261" s="158">
        <v>1</v>
      </c>
      <c r="G261" s="158">
        <v>2016</v>
      </c>
      <c r="H261" s="159">
        <v>190</v>
      </c>
      <c r="I261" s="158">
        <v>2021</v>
      </c>
      <c r="J261" s="160" t="s">
        <v>323</v>
      </c>
      <c r="K261" s="160" t="s">
        <v>543</v>
      </c>
      <c r="L261" s="160"/>
      <c r="M261" s="161" t="str">
        <f t="shared" si="4"/>
        <v/>
      </c>
    </row>
    <row r="262" spans="1:13" x14ac:dyDescent="0.25">
      <c r="A262" s="156" t="s">
        <v>246</v>
      </c>
      <c r="B262" s="157" t="s">
        <v>315</v>
      </c>
      <c r="C262" s="157" t="s">
        <v>294</v>
      </c>
      <c r="D262" s="157" t="s">
        <v>606</v>
      </c>
      <c r="E262" s="157" t="s">
        <v>607</v>
      </c>
      <c r="F262" s="158">
        <v>3</v>
      </c>
      <c r="G262" s="158">
        <v>2016</v>
      </c>
      <c r="H262" s="159">
        <v>30</v>
      </c>
      <c r="I262" s="158">
        <v>2021</v>
      </c>
      <c r="J262" s="160" t="s">
        <v>322</v>
      </c>
      <c r="K262" s="160" t="s">
        <v>539</v>
      </c>
      <c r="L262" s="160"/>
      <c r="M262" s="161" t="str">
        <f t="shared" si="4"/>
        <v/>
      </c>
    </row>
    <row r="263" spans="1:13" x14ac:dyDescent="0.25">
      <c r="A263" s="156" t="s">
        <v>247</v>
      </c>
      <c r="B263" s="157" t="s">
        <v>315</v>
      </c>
      <c r="C263" s="157" t="s">
        <v>294</v>
      </c>
      <c r="D263" s="157" t="s">
        <v>628</v>
      </c>
      <c r="E263" s="157" t="s">
        <v>608</v>
      </c>
      <c r="F263" s="158">
        <v>1</v>
      </c>
      <c r="G263" s="158">
        <v>2016</v>
      </c>
      <c r="H263" s="159">
        <v>50</v>
      </c>
      <c r="I263" s="158">
        <v>2021</v>
      </c>
      <c r="J263" s="160" t="s">
        <v>322</v>
      </c>
      <c r="K263" s="160" t="s">
        <v>539</v>
      </c>
      <c r="L263" s="160"/>
      <c r="M263" s="161" t="str">
        <f t="shared" si="4"/>
        <v/>
      </c>
    </row>
    <row r="264" spans="1:13" x14ac:dyDescent="0.25">
      <c r="A264" s="156" t="s">
        <v>248</v>
      </c>
      <c r="B264" s="157" t="s">
        <v>314</v>
      </c>
      <c r="C264" s="157" t="s">
        <v>347</v>
      </c>
      <c r="D264" s="157" t="s">
        <v>609</v>
      </c>
      <c r="E264" s="157" t="s">
        <v>610</v>
      </c>
      <c r="F264" s="158">
        <v>1</v>
      </c>
      <c r="G264" s="158">
        <v>2016</v>
      </c>
      <c r="H264" s="159">
        <v>90</v>
      </c>
      <c r="I264" s="158">
        <v>2021</v>
      </c>
      <c r="J264" s="160" t="s">
        <v>322</v>
      </c>
      <c r="K264" s="160" t="s">
        <v>327</v>
      </c>
      <c r="L264" s="160"/>
      <c r="M264" s="161" t="str">
        <f t="shared" si="4"/>
        <v/>
      </c>
    </row>
    <row r="265" spans="1:13" x14ac:dyDescent="0.25">
      <c r="A265" s="156" t="s">
        <v>249</v>
      </c>
      <c r="B265" s="157" t="s">
        <v>290</v>
      </c>
      <c r="C265" s="157" t="s">
        <v>640</v>
      </c>
      <c r="D265" s="157" t="s">
        <v>611</v>
      </c>
      <c r="E265" s="157" t="s">
        <v>612</v>
      </c>
      <c r="F265" s="158">
        <v>1</v>
      </c>
      <c r="G265" s="158">
        <v>2016</v>
      </c>
      <c r="H265" s="159">
        <v>180</v>
      </c>
      <c r="I265" s="158">
        <v>2030</v>
      </c>
      <c r="J265" s="160" t="s">
        <v>322</v>
      </c>
      <c r="K265" s="160" t="s">
        <v>327</v>
      </c>
      <c r="L265" s="160"/>
      <c r="M265" s="161" t="str">
        <f t="shared" si="4"/>
        <v/>
      </c>
    </row>
    <row r="266" spans="1:13" x14ac:dyDescent="0.25">
      <c r="A266" s="156" t="s">
        <v>250</v>
      </c>
      <c r="B266" s="157" t="s">
        <v>317</v>
      </c>
      <c r="C266" s="157"/>
      <c r="D266" s="157" t="s">
        <v>613</v>
      </c>
      <c r="E266" s="157" t="s">
        <v>528</v>
      </c>
      <c r="F266" s="158">
        <v>2</v>
      </c>
      <c r="G266" s="158">
        <v>2015</v>
      </c>
      <c r="H266" s="159">
        <v>75</v>
      </c>
      <c r="I266" s="158">
        <v>2023</v>
      </c>
      <c r="J266" s="160" t="s">
        <v>323</v>
      </c>
      <c r="K266" s="160" t="s">
        <v>543</v>
      </c>
      <c r="L266" s="160"/>
      <c r="M266" s="161" t="str">
        <f t="shared" si="4"/>
        <v/>
      </c>
    </row>
    <row r="267" spans="1:13" x14ac:dyDescent="0.25">
      <c r="A267" s="156" t="s">
        <v>251</v>
      </c>
      <c r="B267" s="157" t="s">
        <v>321</v>
      </c>
      <c r="C267" s="157" t="s">
        <v>553</v>
      </c>
      <c r="D267" s="157" t="s">
        <v>614</v>
      </c>
      <c r="E267" s="157" t="s">
        <v>615</v>
      </c>
      <c r="F267" s="158">
        <v>5</v>
      </c>
      <c r="G267" s="158"/>
      <c r="H267" s="159"/>
      <c r="I267" s="158"/>
      <c r="J267" s="160" t="s">
        <v>322</v>
      </c>
      <c r="K267" s="160" t="s">
        <v>562</v>
      </c>
      <c r="L267" s="160"/>
      <c r="M267" s="161" t="str">
        <f t="shared" si="4"/>
        <v/>
      </c>
    </row>
    <row r="268" spans="1:13" x14ac:dyDescent="0.25">
      <c r="A268" s="156" t="s">
        <v>252</v>
      </c>
      <c r="B268" s="157" t="s">
        <v>626</v>
      </c>
      <c r="C268" s="157" t="s">
        <v>629</v>
      </c>
      <c r="D268" s="157" t="s">
        <v>616</v>
      </c>
      <c r="E268" s="157" t="s">
        <v>620</v>
      </c>
      <c r="F268" s="158">
        <v>1</v>
      </c>
      <c r="G268" s="158">
        <v>2016</v>
      </c>
      <c r="H268" s="159"/>
      <c r="I268" s="158">
        <v>2022</v>
      </c>
      <c r="J268" s="160" t="s">
        <v>322</v>
      </c>
      <c r="K268" s="160" t="s">
        <v>328</v>
      </c>
      <c r="L268" s="160"/>
      <c r="M268" s="161" t="str">
        <f t="shared" si="4"/>
        <v/>
      </c>
    </row>
    <row r="269" spans="1:13" x14ac:dyDescent="0.25">
      <c r="A269" s="156" t="s">
        <v>253</v>
      </c>
      <c r="B269" s="157" t="s">
        <v>626</v>
      </c>
      <c r="C269" s="157" t="s">
        <v>629</v>
      </c>
      <c r="D269" s="157" t="s">
        <v>617</v>
      </c>
      <c r="E269" s="157" t="s">
        <v>620</v>
      </c>
      <c r="F269" s="158">
        <v>1</v>
      </c>
      <c r="G269" s="158">
        <v>2016</v>
      </c>
      <c r="H269" s="159"/>
      <c r="I269" s="158">
        <v>2022</v>
      </c>
      <c r="J269" s="160" t="s">
        <v>322</v>
      </c>
      <c r="K269" s="160" t="s">
        <v>328</v>
      </c>
      <c r="L269" s="160"/>
      <c r="M269" s="161" t="str">
        <f t="shared" si="4"/>
        <v/>
      </c>
    </row>
    <row r="270" spans="1:13" x14ac:dyDescent="0.25">
      <c r="A270" s="156" t="s">
        <v>254</v>
      </c>
      <c r="B270" s="157" t="s">
        <v>626</v>
      </c>
      <c r="C270" s="157" t="s">
        <v>629</v>
      </c>
      <c r="D270" s="157" t="s">
        <v>618</v>
      </c>
      <c r="E270" s="157" t="s">
        <v>620</v>
      </c>
      <c r="F270" s="158">
        <v>1</v>
      </c>
      <c r="G270" s="158">
        <v>2016</v>
      </c>
      <c r="H270" s="159"/>
      <c r="I270" s="158">
        <v>2022</v>
      </c>
      <c r="J270" s="160" t="s">
        <v>322</v>
      </c>
      <c r="K270" s="160" t="s">
        <v>328</v>
      </c>
      <c r="L270" s="160"/>
      <c r="M270" s="161" t="str">
        <f t="shared" si="4"/>
        <v/>
      </c>
    </row>
    <row r="271" spans="1:13" x14ac:dyDescent="0.25">
      <c r="A271" s="156" t="s">
        <v>255</v>
      </c>
      <c r="B271" s="157" t="s">
        <v>626</v>
      </c>
      <c r="C271" s="157" t="s">
        <v>629</v>
      </c>
      <c r="D271" s="157" t="s">
        <v>619</v>
      </c>
      <c r="E271" s="157" t="s">
        <v>621</v>
      </c>
      <c r="F271" s="158">
        <v>1</v>
      </c>
      <c r="G271" s="158">
        <v>2016</v>
      </c>
      <c r="H271" s="159"/>
      <c r="I271" s="158">
        <v>2022</v>
      </c>
      <c r="J271" s="160" t="s">
        <v>323</v>
      </c>
      <c r="K271" s="160"/>
      <c r="L271" s="160"/>
      <c r="M271" s="161" t="str">
        <f t="shared" si="4"/>
        <v/>
      </c>
    </row>
    <row r="272" spans="1:13" x14ac:dyDescent="0.25">
      <c r="A272" s="156" t="s">
        <v>256</v>
      </c>
      <c r="B272" s="157" t="s">
        <v>316</v>
      </c>
      <c r="C272" s="157" t="s">
        <v>635</v>
      </c>
      <c r="D272" s="157" t="s">
        <v>622</v>
      </c>
      <c r="E272" s="157" t="s">
        <v>623</v>
      </c>
      <c r="F272" s="158">
        <v>5</v>
      </c>
      <c r="G272" s="158">
        <v>2014</v>
      </c>
      <c r="H272" s="159"/>
      <c r="I272" s="158">
        <v>2024</v>
      </c>
      <c r="J272" s="160" t="s">
        <v>322</v>
      </c>
      <c r="K272" s="160" t="s">
        <v>539</v>
      </c>
      <c r="L272" s="160"/>
      <c r="M272" s="161" t="str">
        <f t="shared" si="4"/>
        <v/>
      </c>
    </row>
    <row r="273" spans="1:13" x14ac:dyDescent="0.25">
      <c r="A273" s="156" t="s">
        <v>257</v>
      </c>
      <c r="B273" s="157" t="s">
        <v>318</v>
      </c>
      <c r="C273" s="157" t="s">
        <v>301</v>
      </c>
      <c r="D273" s="157" t="s">
        <v>624</v>
      </c>
      <c r="E273" s="157" t="s">
        <v>528</v>
      </c>
      <c r="F273" s="158">
        <v>1</v>
      </c>
      <c r="G273" s="158"/>
      <c r="H273" s="159"/>
      <c r="I273" s="158"/>
      <c r="J273" s="160" t="s">
        <v>323</v>
      </c>
      <c r="K273" s="160"/>
      <c r="L273" s="160"/>
      <c r="M273" s="161" t="str">
        <f t="shared" si="4"/>
        <v/>
      </c>
    </row>
    <row r="274" spans="1:13" x14ac:dyDescent="0.25">
      <c r="A274" s="156" t="s">
        <v>258</v>
      </c>
      <c r="B274" s="157" t="s">
        <v>318</v>
      </c>
      <c r="C274" s="157" t="s">
        <v>311</v>
      </c>
      <c r="D274" s="157" t="s">
        <v>784</v>
      </c>
      <c r="E274" s="157" t="s">
        <v>790</v>
      </c>
      <c r="F274" s="158">
        <v>2</v>
      </c>
      <c r="G274" s="158"/>
      <c r="H274" s="159"/>
      <c r="I274" s="158"/>
      <c r="J274" s="160" t="s">
        <v>323</v>
      </c>
      <c r="K274" s="160" t="s">
        <v>543</v>
      </c>
      <c r="L274" s="160"/>
      <c r="M274" s="161" t="str">
        <f t="shared" si="4"/>
        <v/>
      </c>
    </row>
    <row r="275" spans="1:13" x14ac:dyDescent="0.25">
      <c r="A275" s="156" t="s">
        <v>259</v>
      </c>
      <c r="B275" s="157" t="s">
        <v>318</v>
      </c>
      <c r="C275" s="157" t="s">
        <v>311</v>
      </c>
      <c r="D275" s="157" t="s">
        <v>784</v>
      </c>
      <c r="E275" s="157" t="s">
        <v>791</v>
      </c>
      <c r="F275" s="158">
        <v>1</v>
      </c>
      <c r="G275" s="158"/>
      <c r="H275" s="159"/>
      <c r="I275" s="158"/>
      <c r="J275" s="160" t="s">
        <v>323</v>
      </c>
      <c r="K275" s="160" t="s">
        <v>543</v>
      </c>
      <c r="L275" s="160"/>
      <c r="M275" s="161" t="str">
        <f t="shared" si="4"/>
        <v/>
      </c>
    </row>
    <row r="276" spans="1:13" x14ac:dyDescent="0.25">
      <c r="A276" s="156" t="s">
        <v>260</v>
      </c>
      <c r="B276" s="157" t="s">
        <v>626</v>
      </c>
      <c r="C276" s="157" t="s">
        <v>627</v>
      </c>
      <c r="D276" s="157" t="s">
        <v>625</v>
      </c>
      <c r="E276" s="157" t="s">
        <v>349</v>
      </c>
      <c r="F276" s="158">
        <v>1</v>
      </c>
      <c r="G276" s="158">
        <v>2016</v>
      </c>
      <c r="H276" s="159">
        <v>100</v>
      </c>
      <c r="I276" s="158">
        <v>2026</v>
      </c>
      <c r="J276" s="160" t="s">
        <v>322</v>
      </c>
      <c r="K276" s="160" t="s">
        <v>539</v>
      </c>
      <c r="L276" s="160"/>
      <c r="M276" s="161" t="str">
        <f t="shared" si="4"/>
        <v/>
      </c>
    </row>
    <row r="277" spans="1:13" x14ac:dyDescent="0.25">
      <c r="A277" s="156" t="s">
        <v>261</v>
      </c>
      <c r="B277" s="157" t="s">
        <v>321</v>
      </c>
      <c r="C277" s="157" t="s">
        <v>310</v>
      </c>
      <c r="D277" s="157" t="s">
        <v>647</v>
      </c>
      <c r="E277" s="157"/>
      <c r="F277" s="158">
        <v>1</v>
      </c>
      <c r="G277" s="158"/>
      <c r="H277" s="159"/>
      <c r="I277" s="158"/>
      <c r="J277" s="160" t="s">
        <v>592</v>
      </c>
      <c r="K277" s="160" t="s">
        <v>630</v>
      </c>
      <c r="L277" s="160"/>
      <c r="M277" s="161" t="str">
        <f t="shared" si="4"/>
        <v/>
      </c>
    </row>
    <row r="278" spans="1:13" x14ac:dyDescent="0.25">
      <c r="A278" s="156" t="s">
        <v>262</v>
      </c>
      <c r="B278" s="157" t="s">
        <v>321</v>
      </c>
      <c r="C278" s="157" t="s">
        <v>310</v>
      </c>
      <c r="D278" s="157" t="s">
        <v>648</v>
      </c>
      <c r="E278" s="157" t="s">
        <v>649</v>
      </c>
      <c r="F278" s="158">
        <v>1</v>
      </c>
      <c r="G278" s="158"/>
      <c r="H278" s="159"/>
      <c r="I278" s="158"/>
      <c r="J278" s="160" t="s">
        <v>592</v>
      </c>
      <c r="K278" s="160" t="s">
        <v>630</v>
      </c>
      <c r="L278" s="160"/>
      <c r="M278" s="161" t="str">
        <f t="shared" si="4"/>
        <v/>
      </c>
    </row>
    <row r="279" spans="1:13" x14ac:dyDescent="0.25">
      <c r="A279" s="156" t="s">
        <v>263</v>
      </c>
      <c r="B279" s="157" t="s">
        <v>321</v>
      </c>
      <c r="C279" s="157" t="s">
        <v>310</v>
      </c>
      <c r="D279" s="157" t="s">
        <v>636</v>
      </c>
      <c r="E279" s="157" t="s">
        <v>639</v>
      </c>
      <c r="F279" s="158">
        <v>1</v>
      </c>
      <c r="G279" s="158">
        <v>2016</v>
      </c>
      <c r="H279" s="159">
        <v>70</v>
      </c>
      <c r="I279" s="158">
        <v>2021</v>
      </c>
      <c r="J279" s="160" t="s">
        <v>592</v>
      </c>
      <c r="K279" s="160" t="s">
        <v>630</v>
      </c>
      <c r="L279" s="160"/>
      <c r="M279" s="161" t="str">
        <f t="shared" si="4"/>
        <v/>
      </c>
    </row>
    <row r="280" spans="1:13" x14ac:dyDescent="0.25">
      <c r="A280" s="156" t="s">
        <v>264</v>
      </c>
      <c r="B280" s="157" t="s">
        <v>321</v>
      </c>
      <c r="C280" s="157" t="s">
        <v>310</v>
      </c>
      <c r="D280" s="157" t="s">
        <v>651</v>
      </c>
      <c r="E280" s="157" t="s">
        <v>650</v>
      </c>
      <c r="F280" s="158">
        <v>1</v>
      </c>
      <c r="G280" s="158"/>
      <c r="H280" s="159"/>
      <c r="I280" s="158"/>
      <c r="J280" s="160" t="s">
        <v>592</v>
      </c>
      <c r="K280" s="160" t="s">
        <v>630</v>
      </c>
      <c r="L280" s="160"/>
      <c r="M280" s="161" t="str">
        <f t="shared" si="4"/>
        <v/>
      </c>
    </row>
    <row r="281" spans="1:13" x14ac:dyDescent="0.25">
      <c r="A281" s="156" t="s">
        <v>265</v>
      </c>
      <c r="B281" s="157" t="s">
        <v>290</v>
      </c>
      <c r="C281" s="157" t="s">
        <v>638</v>
      </c>
      <c r="D281" s="157" t="s">
        <v>634</v>
      </c>
      <c r="E281" s="157" t="s">
        <v>637</v>
      </c>
      <c r="F281" s="158">
        <v>1</v>
      </c>
      <c r="G281" s="158">
        <v>2016</v>
      </c>
      <c r="H281" s="159">
        <v>230</v>
      </c>
      <c r="I281" s="158">
        <v>2021</v>
      </c>
      <c r="J281" s="160" t="s">
        <v>592</v>
      </c>
      <c r="K281" s="160" t="s">
        <v>632</v>
      </c>
      <c r="L281" s="160"/>
      <c r="M281" s="161" t="str">
        <f t="shared" si="4"/>
        <v/>
      </c>
    </row>
    <row r="282" spans="1:13" x14ac:dyDescent="0.25">
      <c r="A282" s="156" t="s">
        <v>266</v>
      </c>
      <c r="B282" s="157" t="s">
        <v>321</v>
      </c>
      <c r="C282" s="157" t="s">
        <v>646</v>
      </c>
      <c r="D282" s="157" t="s">
        <v>644</v>
      </c>
      <c r="E282" s="157" t="s">
        <v>645</v>
      </c>
      <c r="F282" s="158">
        <v>1</v>
      </c>
      <c r="G282" s="158">
        <v>2015</v>
      </c>
      <c r="H282" s="159"/>
      <c r="I282" s="158">
        <v>2020</v>
      </c>
      <c r="J282" s="160" t="s">
        <v>592</v>
      </c>
      <c r="K282" s="160" t="s">
        <v>630</v>
      </c>
      <c r="L282" s="160"/>
      <c r="M282" s="161" t="str">
        <f t="shared" si="4"/>
        <v/>
      </c>
    </row>
    <row r="283" spans="1:13" x14ac:dyDescent="0.25">
      <c r="A283" s="156" t="s">
        <v>267</v>
      </c>
      <c r="B283" s="157" t="s">
        <v>316</v>
      </c>
      <c r="C283" s="157" t="s">
        <v>590</v>
      </c>
      <c r="D283" s="157" t="s">
        <v>654</v>
      </c>
      <c r="E283" s="157" t="s">
        <v>834</v>
      </c>
      <c r="F283" s="158">
        <v>2</v>
      </c>
      <c r="G283" s="158">
        <v>2016</v>
      </c>
      <c r="H283" s="159">
        <v>60</v>
      </c>
      <c r="I283" s="158">
        <v>2026</v>
      </c>
      <c r="J283" s="160" t="s">
        <v>322</v>
      </c>
      <c r="K283" s="160" t="s">
        <v>539</v>
      </c>
      <c r="L283" s="160"/>
      <c r="M283" s="161" t="str">
        <f t="shared" si="4"/>
        <v/>
      </c>
    </row>
    <row r="284" spans="1:13" x14ac:dyDescent="0.25">
      <c r="A284" s="156" t="s">
        <v>268</v>
      </c>
      <c r="B284" s="157" t="s">
        <v>314</v>
      </c>
      <c r="C284" s="157" t="s">
        <v>652</v>
      </c>
      <c r="D284" s="157" t="s">
        <v>655</v>
      </c>
      <c r="E284" s="157" t="s">
        <v>653</v>
      </c>
      <c r="F284" s="158">
        <v>1</v>
      </c>
      <c r="G284" s="158">
        <v>2016</v>
      </c>
      <c r="H284" s="159">
        <v>30</v>
      </c>
      <c r="I284" s="158">
        <v>2020</v>
      </c>
      <c r="J284" s="160" t="s">
        <v>322</v>
      </c>
      <c r="K284" s="160" t="s">
        <v>564</v>
      </c>
      <c r="L284" s="160"/>
      <c r="M284" s="161" t="str">
        <f t="shared" si="4"/>
        <v/>
      </c>
    </row>
    <row r="285" spans="1:13" x14ac:dyDescent="0.25">
      <c r="A285" s="156" t="s">
        <v>269</v>
      </c>
      <c r="B285" s="157" t="s">
        <v>316</v>
      </c>
      <c r="C285" s="157" t="s">
        <v>590</v>
      </c>
      <c r="D285" s="157" t="s">
        <v>654</v>
      </c>
      <c r="E285" s="157" t="s">
        <v>835</v>
      </c>
      <c r="F285" s="158">
        <v>3</v>
      </c>
      <c r="G285" s="158">
        <v>2016</v>
      </c>
      <c r="H285" s="159">
        <v>60</v>
      </c>
      <c r="I285" s="158">
        <v>2026</v>
      </c>
      <c r="J285" s="160" t="s">
        <v>322</v>
      </c>
      <c r="K285" s="160" t="s">
        <v>540</v>
      </c>
      <c r="L285" s="160"/>
      <c r="M285" s="161" t="str">
        <f t="shared" si="4"/>
        <v/>
      </c>
    </row>
    <row r="286" spans="1:13" x14ac:dyDescent="0.25">
      <c r="A286" s="156" t="s">
        <v>270</v>
      </c>
      <c r="B286" s="157" t="s">
        <v>316</v>
      </c>
      <c r="C286" s="157" t="s">
        <v>590</v>
      </c>
      <c r="D286" s="157" t="s">
        <v>654</v>
      </c>
      <c r="E286" s="157" t="s">
        <v>836</v>
      </c>
      <c r="F286" s="158">
        <v>1</v>
      </c>
      <c r="G286" s="158">
        <v>2016</v>
      </c>
      <c r="H286" s="159">
        <v>70</v>
      </c>
      <c r="I286" s="158">
        <v>2026</v>
      </c>
      <c r="J286" s="160" t="s">
        <v>322</v>
      </c>
      <c r="K286" s="160" t="s">
        <v>540</v>
      </c>
      <c r="L286" s="160"/>
      <c r="M286" s="161" t="str">
        <f t="shared" si="4"/>
        <v/>
      </c>
    </row>
    <row r="287" spans="1:13" x14ac:dyDescent="0.25">
      <c r="A287" s="156" t="s">
        <v>271</v>
      </c>
      <c r="B287" s="157" t="s">
        <v>321</v>
      </c>
      <c r="C287" s="157" t="s">
        <v>553</v>
      </c>
      <c r="D287" s="157" t="s">
        <v>656</v>
      </c>
      <c r="E287" s="157"/>
      <c r="F287" s="158">
        <v>3</v>
      </c>
      <c r="G287" s="158">
        <v>2016</v>
      </c>
      <c r="H287" s="159">
        <v>6</v>
      </c>
      <c r="I287" s="158">
        <v>2021</v>
      </c>
      <c r="J287" s="160" t="s">
        <v>592</v>
      </c>
      <c r="K287" s="160" t="s">
        <v>632</v>
      </c>
      <c r="L287" s="160"/>
      <c r="M287" s="161" t="str">
        <f t="shared" si="4"/>
        <v/>
      </c>
    </row>
    <row r="288" spans="1:13" x14ac:dyDescent="0.25">
      <c r="A288" s="156" t="s">
        <v>272</v>
      </c>
      <c r="B288" s="157" t="s">
        <v>290</v>
      </c>
      <c r="C288" s="157" t="s">
        <v>659</v>
      </c>
      <c r="D288" s="157" t="s">
        <v>657</v>
      </c>
      <c r="E288" s="157" t="s">
        <v>658</v>
      </c>
      <c r="F288" s="158">
        <v>3</v>
      </c>
      <c r="G288" s="158">
        <v>2016</v>
      </c>
      <c r="H288" s="159">
        <v>125</v>
      </c>
      <c r="I288" s="158">
        <v>2026</v>
      </c>
      <c r="J288" s="160" t="s">
        <v>323</v>
      </c>
      <c r="K288" s="160" t="s">
        <v>331</v>
      </c>
      <c r="L288" s="160"/>
      <c r="M288" s="161" t="str">
        <f t="shared" si="4"/>
        <v/>
      </c>
    </row>
    <row r="289" spans="1:13" x14ac:dyDescent="0.25">
      <c r="A289" s="156" t="s">
        <v>273</v>
      </c>
      <c r="B289" s="157" t="s">
        <v>318</v>
      </c>
      <c r="C289" s="157" t="s">
        <v>590</v>
      </c>
      <c r="D289" s="157" t="s">
        <v>662</v>
      </c>
      <c r="E289" s="157" t="s">
        <v>663</v>
      </c>
      <c r="F289" s="158">
        <v>2</v>
      </c>
      <c r="G289" s="158">
        <v>2016</v>
      </c>
      <c r="H289" s="159">
        <v>40</v>
      </c>
      <c r="I289" s="158">
        <v>2020</v>
      </c>
      <c r="J289" s="160" t="s">
        <v>323</v>
      </c>
      <c r="K289" s="160"/>
      <c r="L289" s="160"/>
      <c r="M289" s="161" t="str">
        <f t="shared" si="4"/>
        <v/>
      </c>
    </row>
    <row r="290" spans="1:13" x14ac:dyDescent="0.25">
      <c r="A290" s="156" t="s">
        <v>274</v>
      </c>
      <c r="B290" s="157" t="s">
        <v>318</v>
      </c>
      <c r="C290" s="157" t="s">
        <v>590</v>
      </c>
      <c r="D290" s="166" t="s">
        <v>1026</v>
      </c>
      <c r="E290" s="166" t="s">
        <v>528</v>
      </c>
      <c r="F290" s="158">
        <v>1</v>
      </c>
      <c r="G290" s="158">
        <v>2016</v>
      </c>
      <c r="H290" s="159">
        <v>180</v>
      </c>
      <c r="I290" s="158">
        <v>2026</v>
      </c>
      <c r="J290" s="160" t="s">
        <v>323</v>
      </c>
      <c r="K290" s="160" t="s">
        <v>695</v>
      </c>
      <c r="L290" s="160"/>
      <c r="M290" s="161" t="str">
        <f t="shared" si="4"/>
        <v/>
      </c>
    </row>
    <row r="291" spans="1:13" x14ac:dyDescent="0.25">
      <c r="A291" s="156" t="s">
        <v>275</v>
      </c>
      <c r="B291" s="157" t="s">
        <v>347</v>
      </c>
      <c r="C291" s="157" t="s">
        <v>665</v>
      </c>
      <c r="D291" s="157" t="s">
        <v>664</v>
      </c>
      <c r="E291" s="157" t="s">
        <v>612</v>
      </c>
      <c r="F291" s="158">
        <v>1</v>
      </c>
      <c r="G291" s="158">
        <v>2016</v>
      </c>
      <c r="H291" s="159">
        <v>90</v>
      </c>
      <c r="I291" s="158">
        <v>2026</v>
      </c>
      <c r="J291" s="160" t="s">
        <v>323</v>
      </c>
      <c r="K291" s="160" t="s">
        <v>331</v>
      </c>
      <c r="L291" s="160"/>
      <c r="M291" s="161" t="str">
        <f t="shared" si="4"/>
        <v/>
      </c>
    </row>
    <row r="292" spans="1:13" x14ac:dyDescent="0.25">
      <c r="A292" s="156" t="s">
        <v>276</v>
      </c>
      <c r="B292" s="157" t="s">
        <v>347</v>
      </c>
      <c r="C292" s="157" t="s">
        <v>666</v>
      </c>
      <c r="D292" s="157" t="s">
        <v>667</v>
      </c>
      <c r="E292" s="157" t="s">
        <v>668</v>
      </c>
      <c r="F292" s="158">
        <v>2</v>
      </c>
      <c r="G292" s="158">
        <v>2016</v>
      </c>
      <c r="H292" s="159">
        <v>8</v>
      </c>
      <c r="I292" s="158">
        <v>2026</v>
      </c>
      <c r="J292" s="160" t="s">
        <v>322</v>
      </c>
      <c r="K292" s="160" t="s">
        <v>540</v>
      </c>
      <c r="L292" s="160"/>
      <c r="M292" s="161" t="str">
        <f t="shared" si="4"/>
        <v/>
      </c>
    </row>
    <row r="293" spans="1:13" x14ac:dyDescent="0.25">
      <c r="A293" s="156" t="s">
        <v>277</v>
      </c>
      <c r="B293" s="157" t="s">
        <v>347</v>
      </c>
      <c r="C293" s="157" t="s">
        <v>666</v>
      </c>
      <c r="D293" s="157" t="s">
        <v>667</v>
      </c>
      <c r="E293" s="157" t="s">
        <v>669</v>
      </c>
      <c r="F293" s="158">
        <v>6</v>
      </c>
      <c r="G293" s="158">
        <v>2016</v>
      </c>
      <c r="H293" s="159">
        <v>10</v>
      </c>
      <c r="I293" s="158">
        <v>2026</v>
      </c>
      <c r="J293" s="160" t="s">
        <v>322</v>
      </c>
      <c r="K293" s="160" t="s">
        <v>540</v>
      </c>
      <c r="L293" s="160"/>
      <c r="M293" s="161" t="str">
        <f t="shared" si="4"/>
        <v/>
      </c>
    </row>
    <row r="294" spans="1:13" x14ac:dyDescent="0.25">
      <c r="A294" s="156" t="s">
        <v>278</v>
      </c>
      <c r="B294" s="157" t="s">
        <v>347</v>
      </c>
      <c r="C294" s="157" t="s">
        <v>666</v>
      </c>
      <c r="D294" s="157" t="s">
        <v>667</v>
      </c>
      <c r="E294" s="157" t="s">
        <v>670</v>
      </c>
      <c r="F294" s="158">
        <v>1</v>
      </c>
      <c r="G294" s="158"/>
      <c r="H294" s="159"/>
      <c r="I294" s="158"/>
      <c r="J294" s="160" t="s">
        <v>322</v>
      </c>
      <c r="K294" s="160" t="s">
        <v>540</v>
      </c>
      <c r="L294" s="160"/>
      <c r="M294" s="161" t="str">
        <f t="shared" si="4"/>
        <v/>
      </c>
    </row>
    <row r="295" spans="1:13" x14ac:dyDescent="0.25">
      <c r="A295" s="156" t="s">
        <v>279</v>
      </c>
      <c r="B295" s="157" t="s">
        <v>347</v>
      </c>
      <c r="C295" s="157" t="s">
        <v>666</v>
      </c>
      <c r="D295" s="157" t="s">
        <v>667</v>
      </c>
      <c r="E295" s="157" t="s">
        <v>671</v>
      </c>
      <c r="F295" s="158">
        <v>1</v>
      </c>
      <c r="G295" s="158"/>
      <c r="H295" s="159"/>
      <c r="I295" s="158"/>
      <c r="J295" s="160" t="s">
        <v>322</v>
      </c>
      <c r="K295" s="160" t="s">
        <v>540</v>
      </c>
      <c r="L295" s="160"/>
      <c r="M295" s="161" t="str">
        <f t="shared" si="4"/>
        <v/>
      </c>
    </row>
    <row r="296" spans="1:13" x14ac:dyDescent="0.25">
      <c r="A296" s="156" t="s">
        <v>280</v>
      </c>
      <c r="B296" s="157" t="s">
        <v>347</v>
      </c>
      <c r="C296" s="157" t="s">
        <v>666</v>
      </c>
      <c r="D296" s="157" t="s">
        <v>667</v>
      </c>
      <c r="E296" s="157" t="s">
        <v>672</v>
      </c>
      <c r="F296" s="158">
        <v>1</v>
      </c>
      <c r="G296" s="158"/>
      <c r="H296" s="159"/>
      <c r="I296" s="158"/>
      <c r="J296" s="160" t="s">
        <v>322</v>
      </c>
      <c r="K296" s="160" t="s">
        <v>540</v>
      </c>
      <c r="L296" s="160"/>
      <c r="M296" s="161" t="str">
        <f t="shared" si="4"/>
        <v/>
      </c>
    </row>
    <row r="297" spans="1:13" x14ac:dyDescent="0.25">
      <c r="A297" s="156" t="s">
        <v>281</v>
      </c>
      <c r="B297" s="157" t="s">
        <v>321</v>
      </c>
      <c r="C297" s="157"/>
      <c r="D297" s="157" t="s">
        <v>673</v>
      </c>
      <c r="E297" s="157" t="s">
        <v>677</v>
      </c>
      <c r="F297" s="158">
        <v>2</v>
      </c>
      <c r="G297" s="158">
        <v>2016</v>
      </c>
      <c r="H297" s="159">
        <v>150</v>
      </c>
      <c r="I297" s="158">
        <v>2026</v>
      </c>
      <c r="J297" s="160" t="s">
        <v>322</v>
      </c>
      <c r="K297" s="160" t="s">
        <v>540</v>
      </c>
      <c r="L297" s="160"/>
      <c r="M297" s="161" t="str">
        <f t="shared" si="4"/>
        <v/>
      </c>
    </row>
    <row r="298" spans="1:13" x14ac:dyDescent="0.25">
      <c r="A298" s="156" t="s">
        <v>282</v>
      </c>
      <c r="B298" s="157" t="s">
        <v>321</v>
      </c>
      <c r="C298" s="157"/>
      <c r="D298" s="157" t="s">
        <v>674</v>
      </c>
      <c r="E298" s="157"/>
      <c r="F298" s="158">
        <v>1</v>
      </c>
      <c r="G298" s="158">
        <v>2016</v>
      </c>
      <c r="H298" s="159">
        <v>100</v>
      </c>
      <c r="I298" s="158">
        <v>2026</v>
      </c>
      <c r="J298" s="160" t="s">
        <v>322</v>
      </c>
      <c r="K298" s="160" t="s">
        <v>540</v>
      </c>
      <c r="L298" s="160"/>
      <c r="M298" s="161" t="str">
        <f t="shared" si="4"/>
        <v/>
      </c>
    </row>
    <row r="299" spans="1:13" x14ac:dyDescent="0.25">
      <c r="A299" s="156" t="s">
        <v>283</v>
      </c>
      <c r="B299" s="157" t="s">
        <v>318</v>
      </c>
      <c r="C299" s="157" t="s">
        <v>311</v>
      </c>
      <c r="D299" s="157" t="s">
        <v>691</v>
      </c>
      <c r="E299" s="157" t="s">
        <v>692</v>
      </c>
      <c r="F299" s="158">
        <v>1</v>
      </c>
      <c r="G299" s="158">
        <v>2016</v>
      </c>
      <c r="H299" s="159">
        <v>900</v>
      </c>
      <c r="I299" s="158">
        <v>2021</v>
      </c>
      <c r="J299" s="160" t="s">
        <v>323</v>
      </c>
      <c r="K299" s="160"/>
      <c r="L299" s="160"/>
      <c r="M299" s="161" t="str">
        <f t="shared" si="4"/>
        <v/>
      </c>
    </row>
    <row r="300" spans="1:13" x14ac:dyDescent="0.25">
      <c r="A300" s="156" t="s">
        <v>284</v>
      </c>
      <c r="B300" s="157" t="s">
        <v>316</v>
      </c>
      <c r="C300" s="157" t="s">
        <v>590</v>
      </c>
      <c r="D300" s="157" t="s">
        <v>675</v>
      </c>
      <c r="E300" s="157" t="s">
        <v>676</v>
      </c>
      <c r="F300" s="158">
        <v>2</v>
      </c>
      <c r="G300" s="158">
        <v>2016</v>
      </c>
      <c r="H300" s="159">
        <v>80</v>
      </c>
      <c r="I300" s="158">
        <v>2021</v>
      </c>
      <c r="J300" s="160" t="s">
        <v>323</v>
      </c>
      <c r="K300" s="160" t="s">
        <v>543</v>
      </c>
      <c r="L300" s="160"/>
      <c r="M300" s="161" t="str">
        <f t="shared" si="4"/>
        <v/>
      </c>
    </row>
    <row r="301" spans="1:13" x14ac:dyDescent="0.25">
      <c r="A301" s="156" t="s">
        <v>285</v>
      </c>
      <c r="B301" s="157" t="s">
        <v>321</v>
      </c>
      <c r="C301" s="157" t="s">
        <v>310</v>
      </c>
      <c r="D301" s="157" t="s">
        <v>697</v>
      </c>
      <c r="E301" s="157" t="s">
        <v>698</v>
      </c>
      <c r="F301" s="158">
        <v>1</v>
      </c>
      <c r="G301" s="158">
        <v>2016</v>
      </c>
      <c r="H301" s="159">
        <v>60</v>
      </c>
      <c r="I301" s="158">
        <v>2021</v>
      </c>
      <c r="J301" s="160" t="s">
        <v>592</v>
      </c>
      <c r="K301" s="160" t="s">
        <v>630</v>
      </c>
      <c r="L301" s="160"/>
      <c r="M301" s="161" t="str">
        <f t="shared" si="4"/>
        <v/>
      </c>
    </row>
    <row r="302" spans="1:13" x14ac:dyDescent="0.25">
      <c r="A302" s="156" t="s">
        <v>286</v>
      </c>
      <c r="B302" s="157" t="s">
        <v>626</v>
      </c>
      <c r="C302" s="157" t="s">
        <v>306</v>
      </c>
      <c r="D302" s="157" t="s">
        <v>779</v>
      </c>
      <c r="E302" s="157" t="s">
        <v>780</v>
      </c>
      <c r="F302" s="158">
        <v>1</v>
      </c>
      <c r="G302" s="158">
        <v>2016</v>
      </c>
      <c r="H302" s="159">
        <v>440</v>
      </c>
      <c r="I302" s="158">
        <v>2031</v>
      </c>
      <c r="J302" s="160" t="s">
        <v>323</v>
      </c>
      <c r="K302" s="160" t="s">
        <v>543</v>
      </c>
      <c r="L302" s="160"/>
      <c r="M302" s="161" t="str">
        <f t="shared" si="4"/>
        <v/>
      </c>
    </row>
    <row r="303" spans="1:13" x14ac:dyDescent="0.25">
      <c r="A303" s="156" t="s">
        <v>287</v>
      </c>
      <c r="B303" s="157" t="s">
        <v>626</v>
      </c>
      <c r="C303" s="157" t="s">
        <v>306</v>
      </c>
      <c r="D303" s="157" t="s">
        <v>779</v>
      </c>
      <c r="E303" s="157" t="s">
        <v>781</v>
      </c>
      <c r="F303" s="158">
        <v>1</v>
      </c>
      <c r="G303" s="158"/>
      <c r="H303" s="159"/>
      <c r="I303" s="158"/>
      <c r="J303" s="160" t="s">
        <v>323</v>
      </c>
      <c r="K303" s="160" t="s">
        <v>543</v>
      </c>
      <c r="L303" s="160"/>
      <c r="M303" s="161" t="str">
        <f t="shared" si="4"/>
        <v/>
      </c>
    </row>
    <row r="304" spans="1:13" x14ac:dyDescent="0.25">
      <c r="A304" s="156" t="s">
        <v>701</v>
      </c>
      <c r="B304" s="157" t="s">
        <v>626</v>
      </c>
      <c r="C304" s="157" t="s">
        <v>627</v>
      </c>
      <c r="D304" s="157" t="s">
        <v>543</v>
      </c>
      <c r="E304" s="157" t="s">
        <v>349</v>
      </c>
      <c r="F304" s="158">
        <v>1</v>
      </c>
      <c r="G304" s="158">
        <v>2016</v>
      </c>
      <c r="H304" s="159">
        <v>350</v>
      </c>
      <c r="I304" s="158">
        <v>2031</v>
      </c>
      <c r="J304" s="160" t="s">
        <v>323</v>
      </c>
      <c r="K304" s="160" t="s">
        <v>543</v>
      </c>
      <c r="L304" s="160"/>
      <c r="M304" s="161" t="str">
        <f t="shared" si="4"/>
        <v/>
      </c>
    </row>
    <row r="305" spans="1:13" x14ac:dyDescent="0.25">
      <c r="A305" s="156" t="s">
        <v>702</v>
      </c>
      <c r="B305" s="157" t="s">
        <v>626</v>
      </c>
      <c r="C305" s="157" t="s">
        <v>306</v>
      </c>
      <c r="D305" s="157" t="s">
        <v>774</v>
      </c>
      <c r="E305" s="157" t="s">
        <v>349</v>
      </c>
      <c r="F305" s="158">
        <v>1</v>
      </c>
      <c r="G305" s="158">
        <v>2016</v>
      </c>
      <c r="H305" s="159">
        <v>315</v>
      </c>
      <c r="I305" s="158">
        <v>2031</v>
      </c>
      <c r="J305" s="160" t="s">
        <v>323</v>
      </c>
      <c r="K305" s="160" t="s">
        <v>543</v>
      </c>
      <c r="L305" s="160"/>
      <c r="M305" s="161" t="str">
        <f t="shared" si="4"/>
        <v/>
      </c>
    </row>
    <row r="306" spans="1:13" x14ac:dyDescent="0.25">
      <c r="A306" s="156" t="s">
        <v>703</v>
      </c>
      <c r="B306" s="157" t="s">
        <v>626</v>
      </c>
      <c r="C306" s="157" t="s">
        <v>306</v>
      </c>
      <c r="D306" s="157" t="s">
        <v>775</v>
      </c>
      <c r="E306" s="157" t="s">
        <v>776</v>
      </c>
      <c r="F306" s="158">
        <v>1</v>
      </c>
      <c r="G306" s="158">
        <v>2016</v>
      </c>
      <c r="H306" s="159">
        <v>170</v>
      </c>
      <c r="I306" s="158">
        <v>2031</v>
      </c>
      <c r="J306" s="160" t="s">
        <v>323</v>
      </c>
      <c r="K306" s="160" t="s">
        <v>773</v>
      </c>
      <c r="L306" s="160"/>
      <c r="M306" s="161" t="str">
        <f t="shared" si="4"/>
        <v/>
      </c>
    </row>
    <row r="307" spans="1:13" x14ac:dyDescent="0.25">
      <c r="A307" s="156" t="s">
        <v>704</v>
      </c>
      <c r="B307" s="157" t="s">
        <v>626</v>
      </c>
      <c r="C307" s="157" t="s">
        <v>627</v>
      </c>
      <c r="D307" s="157" t="s">
        <v>777</v>
      </c>
      <c r="E307" s="157" t="s">
        <v>778</v>
      </c>
      <c r="F307" s="158">
        <v>1</v>
      </c>
      <c r="G307" s="158">
        <v>2016</v>
      </c>
      <c r="H307" s="159">
        <v>180</v>
      </c>
      <c r="I307" s="158">
        <v>2021</v>
      </c>
      <c r="J307" s="160" t="s">
        <v>323</v>
      </c>
      <c r="K307" s="160" t="s">
        <v>773</v>
      </c>
      <c r="L307" s="160"/>
      <c r="M307" s="161" t="str">
        <f t="shared" si="4"/>
        <v/>
      </c>
    </row>
    <row r="308" spans="1:13" x14ac:dyDescent="0.25">
      <c r="A308" s="156" t="s">
        <v>705</v>
      </c>
      <c r="B308" s="157" t="s">
        <v>626</v>
      </c>
      <c r="C308" s="157" t="s">
        <v>627</v>
      </c>
      <c r="D308" s="157" t="s">
        <v>777</v>
      </c>
      <c r="E308" s="157" t="s">
        <v>778</v>
      </c>
      <c r="F308" s="158">
        <v>1</v>
      </c>
      <c r="G308" s="158">
        <v>2016</v>
      </c>
      <c r="H308" s="159">
        <v>180</v>
      </c>
      <c r="I308" s="158">
        <v>2021</v>
      </c>
      <c r="J308" s="160" t="s">
        <v>323</v>
      </c>
      <c r="K308" s="160" t="s">
        <v>543</v>
      </c>
      <c r="L308" s="160"/>
      <c r="M308" s="161" t="str">
        <f t="shared" si="4"/>
        <v/>
      </c>
    </row>
    <row r="309" spans="1:13" x14ac:dyDescent="0.25">
      <c r="A309" s="156" t="s">
        <v>706</v>
      </c>
      <c r="B309" s="157" t="s">
        <v>626</v>
      </c>
      <c r="C309" s="157" t="s">
        <v>627</v>
      </c>
      <c r="D309" s="157" t="s">
        <v>782</v>
      </c>
      <c r="E309" s="157" t="s">
        <v>573</v>
      </c>
      <c r="F309" s="158">
        <v>2</v>
      </c>
      <c r="G309" s="158">
        <v>2016</v>
      </c>
      <c r="H309" s="159">
        <v>15</v>
      </c>
      <c r="I309" s="158">
        <v>2021</v>
      </c>
      <c r="J309" s="160" t="s">
        <v>323</v>
      </c>
      <c r="K309" s="160" t="s">
        <v>773</v>
      </c>
      <c r="L309" s="160"/>
      <c r="M309" s="161" t="str">
        <f t="shared" si="4"/>
        <v/>
      </c>
    </row>
    <row r="310" spans="1:13" x14ac:dyDescent="0.25">
      <c r="A310" s="156" t="s">
        <v>707</v>
      </c>
      <c r="B310" s="157" t="s">
        <v>626</v>
      </c>
      <c r="C310" s="157" t="s">
        <v>627</v>
      </c>
      <c r="D310" s="157" t="s">
        <v>782</v>
      </c>
      <c r="E310" s="157" t="s">
        <v>573</v>
      </c>
      <c r="F310" s="158">
        <v>2</v>
      </c>
      <c r="G310" s="158">
        <v>2016</v>
      </c>
      <c r="H310" s="159">
        <v>15</v>
      </c>
      <c r="I310" s="158">
        <v>2021</v>
      </c>
      <c r="J310" s="160" t="s">
        <v>323</v>
      </c>
      <c r="K310" s="160" t="s">
        <v>543</v>
      </c>
      <c r="L310" s="160"/>
      <c r="M310" s="161" t="str">
        <f t="shared" si="4"/>
        <v/>
      </c>
    </row>
    <row r="311" spans="1:13" x14ac:dyDescent="0.25">
      <c r="A311" s="156" t="s">
        <v>708</v>
      </c>
      <c r="B311" s="157" t="s">
        <v>318</v>
      </c>
      <c r="C311" s="157" t="s">
        <v>590</v>
      </c>
      <c r="D311" s="157" t="s">
        <v>783</v>
      </c>
      <c r="E311" s="166" t="s">
        <v>1051</v>
      </c>
      <c r="F311" s="158">
        <v>2</v>
      </c>
      <c r="G311" s="158">
        <v>2016</v>
      </c>
      <c r="H311" s="159">
        <v>300</v>
      </c>
      <c r="I311" s="158">
        <v>2021</v>
      </c>
      <c r="J311" s="160" t="s">
        <v>323</v>
      </c>
      <c r="K311" s="160" t="s">
        <v>773</v>
      </c>
      <c r="L311" s="160"/>
      <c r="M311" s="161" t="str">
        <f t="shared" si="4"/>
        <v/>
      </c>
    </row>
    <row r="312" spans="1:13" x14ac:dyDescent="0.25">
      <c r="A312" s="156" t="s">
        <v>709</v>
      </c>
      <c r="B312" s="157" t="s">
        <v>318</v>
      </c>
      <c r="C312" s="157" t="s">
        <v>311</v>
      </c>
      <c r="D312" s="157" t="s">
        <v>784</v>
      </c>
      <c r="E312" s="157" t="s">
        <v>785</v>
      </c>
      <c r="F312" s="158">
        <v>1</v>
      </c>
      <c r="G312" s="158">
        <v>2016</v>
      </c>
      <c r="H312" s="159">
        <v>290</v>
      </c>
      <c r="I312" s="158">
        <v>2021</v>
      </c>
      <c r="J312" s="160" t="s">
        <v>323</v>
      </c>
      <c r="K312" s="160" t="s">
        <v>773</v>
      </c>
      <c r="L312" s="160"/>
      <c r="M312" s="161" t="str">
        <f t="shared" si="4"/>
        <v/>
      </c>
    </row>
    <row r="313" spans="1:13" x14ac:dyDescent="0.25">
      <c r="A313" s="156" t="s">
        <v>710</v>
      </c>
      <c r="B313" s="157" t="s">
        <v>315</v>
      </c>
      <c r="C313" s="157" t="s">
        <v>294</v>
      </c>
      <c r="D313" s="157" t="s">
        <v>786</v>
      </c>
      <c r="E313" s="157" t="s">
        <v>787</v>
      </c>
      <c r="F313" s="158">
        <v>1</v>
      </c>
      <c r="G313" s="158">
        <v>2016</v>
      </c>
      <c r="H313" s="159">
        <v>120</v>
      </c>
      <c r="I313" s="158">
        <v>2021</v>
      </c>
      <c r="J313" s="160" t="s">
        <v>323</v>
      </c>
      <c r="K313" s="160" t="s">
        <v>330</v>
      </c>
      <c r="L313" s="160"/>
      <c r="M313" s="161" t="str">
        <f t="shared" si="4"/>
        <v/>
      </c>
    </row>
    <row r="314" spans="1:13" x14ac:dyDescent="0.25">
      <c r="A314" s="156" t="s">
        <v>711</v>
      </c>
      <c r="B314" s="157" t="s">
        <v>318</v>
      </c>
      <c r="C314" s="157" t="s">
        <v>311</v>
      </c>
      <c r="D314" s="157" t="s">
        <v>784</v>
      </c>
      <c r="E314" s="157" t="s">
        <v>792</v>
      </c>
      <c r="F314" s="158">
        <v>1</v>
      </c>
      <c r="G314" s="158">
        <v>2016</v>
      </c>
      <c r="H314" s="159">
        <v>160</v>
      </c>
      <c r="I314" s="158">
        <v>2021</v>
      </c>
      <c r="J314" s="160" t="s">
        <v>323</v>
      </c>
      <c r="K314" s="160" t="s">
        <v>773</v>
      </c>
      <c r="L314" s="160"/>
      <c r="M314" s="161" t="str">
        <f t="shared" si="4"/>
        <v/>
      </c>
    </row>
    <row r="315" spans="1:13" x14ac:dyDescent="0.25">
      <c r="A315" s="156" t="s">
        <v>712</v>
      </c>
      <c r="B315" s="157" t="s">
        <v>314</v>
      </c>
      <c r="C315" s="157" t="s">
        <v>291</v>
      </c>
      <c r="D315" s="157" t="s">
        <v>793</v>
      </c>
      <c r="E315" s="157" t="s">
        <v>684</v>
      </c>
      <c r="F315" s="158">
        <v>2</v>
      </c>
      <c r="G315" s="158">
        <v>2017</v>
      </c>
      <c r="H315" s="159">
        <v>50</v>
      </c>
      <c r="I315" s="158">
        <v>2020</v>
      </c>
      <c r="J315" s="160" t="s">
        <v>322</v>
      </c>
      <c r="K315" s="160" t="s">
        <v>327</v>
      </c>
      <c r="L315" s="160"/>
      <c r="M315" s="161" t="str">
        <f t="shared" si="4"/>
        <v/>
      </c>
    </row>
    <row r="316" spans="1:13" x14ac:dyDescent="0.25">
      <c r="A316" s="156" t="s">
        <v>713</v>
      </c>
      <c r="B316" s="157" t="s">
        <v>321</v>
      </c>
      <c r="C316" s="157" t="s">
        <v>553</v>
      </c>
      <c r="D316" s="157" t="s">
        <v>801</v>
      </c>
      <c r="E316" s="157" t="s">
        <v>802</v>
      </c>
      <c r="F316" s="158">
        <v>1</v>
      </c>
      <c r="G316" s="158">
        <v>2016</v>
      </c>
      <c r="H316" s="159">
        <v>60</v>
      </c>
      <c r="I316" s="158">
        <v>2022</v>
      </c>
      <c r="J316" s="160" t="s">
        <v>322</v>
      </c>
      <c r="K316" s="160" t="s">
        <v>564</v>
      </c>
      <c r="L316" s="160"/>
      <c r="M316" s="161"/>
    </row>
    <row r="317" spans="1:13" x14ac:dyDescent="0.25">
      <c r="A317" s="156" t="s">
        <v>714</v>
      </c>
      <c r="B317" s="157" t="s">
        <v>316</v>
      </c>
      <c r="C317" s="157" t="s">
        <v>591</v>
      </c>
      <c r="D317" s="157" t="s">
        <v>577</v>
      </c>
      <c r="E317" s="157" t="s">
        <v>800</v>
      </c>
      <c r="F317" s="158">
        <v>1</v>
      </c>
      <c r="G317" s="158">
        <v>2016</v>
      </c>
      <c r="H317" s="159"/>
      <c r="I317" s="158">
        <v>2021</v>
      </c>
      <c r="J317" s="160" t="s">
        <v>323</v>
      </c>
      <c r="K317" s="160"/>
      <c r="L317" s="160"/>
      <c r="M317" s="161"/>
    </row>
    <row r="318" spans="1:13" x14ac:dyDescent="0.25">
      <c r="A318" s="156" t="s">
        <v>715</v>
      </c>
      <c r="B318" s="157" t="s">
        <v>321</v>
      </c>
      <c r="C318" s="157" t="s">
        <v>553</v>
      </c>
      <c r="D318" s="157" t="s">
        <v>801</v>
      </c>
      <c r="E318" s="157" t="s">
        <v>803</v>
      </c>
      <c r="F318" s="158">
        <v>1</v>
      </c>
      <c r="G318" s="158">
        <v>2016</v>
      </c>
      <c r="H318" s="159">
        <v>30</v>
      </c>
      <c r="I318" s="158">
        <v>2022</v>
      </c>
      <c r="J318" s="160" t="s">
        <v>322</v>
      </c>
      <c r="K318" s="160" t="s">
        <v>564</v>
      </c>
      <c r="L318" s="160"/>
      <c r="M318" s="161"/>
    </row>
    <row r="319" spans="1:13" x14ac:dyDescent="0.25">
      <c r="A319" s="156" t="s">
        <v>716</v>
      </c>
      <c r="B319" s="157" t="s">
        <v>314</v>
      </c>
      <c r="C319" s="157" t="s">
        <v>347</v>
      </c>
      <c r="D319" s="166" t="s">
        <v>806</v>
      </c>
      <c r="E319" s="157" t="s">
        <v>807</v>
      </c>
      <c r="F319" s="158">
        <v>17</v>
      </c>
      <c r="G319" s="158">
        <v>2017</v>
      </c>
      <c r="H319" s="159">
        <v>26</v>
      </c>
      <c r="I319" s="158">
        <v>2021</v>
      </c>
      <c r="J319" s="160" t="s">
        <v>322</v>
      </c>
      <c r="K319" s="160" t="s">
        <v>327</v>
      </c>
      <c r="L319" s="160"/>
      <c r="M319" s="161"/>
    </row>
    <row r="320" spans="1:13" x14ac:dyDescent="0.25">
      <c r="A320" s="156" t="s">
        <v>717</v>
      </c>
      <c r="B320" s="157" t="s">
        <v>347</v>
      </c>
      <c r="C320" s="157" t="s">
        <v>666</v>
      </c>
      <c r="D320" s="157" t="s">
        <v>808</v>
      </c>
      <c r="E320" s="157" t="s">
        <v>809</v>
      </c>
      <c r="F320" s="158">
        <v>1</v>
      </c>
      <c r="G320" s="158">
        <v>2017</v>
      </c>
      <c r="H320" s="159">
        <v>99</v>
      </c>
      <c r="I320" s="158">
        <v>2022</v>
      </c>
      <c r="J320" s="160" t="s">
        <v>322</v>
      </c>
      <c r="K320" s="160" t="s">
        <v>327</v>
      </c>
      <c r="L320" s="160"/>
      <c r="M320" s="161"/>
    </row>
    <row r="321" spans="1:13" x14ac:dyDescent="0.25">
      <c r="A321" s="156" t="s">
        <v>718</v>
      </c>
      <c r="B321" s="157" t="s">
        <v>347</v>
      </c>
      <c r="C321" s="157" t="s">
        <v>666</v>
      </c>
      <c r="D321" s="157" t="s">
        <v>808</v>
      </c>
      <c r="E321" s="157" t="s">
        <v>809</v>
      </c>
      <c r="F321" s="158">
        <v>1</v>
      </c>
      <c r="G321" s="158">
        <v>2017</v>
      </c>
      <c r="H321" s="159">
        <v>99</v>
      </c>
      <c r="I321" s="158">
        <v>2022</v>
      </c>
      <c r="J321" s="160" t="s">
        <v>322</v>
      </c>
      <c r="K321" s="160" t="s">
        <v>540</v>
      </c>
      <c r="L321" s="160"/>
      <c r="M321" s="161"/>
    </row>
    <row r="322" spans="1:13" x14ac:dyDescent="0.25">
      <c r="A322" s="169" t="s">
        <v>1093</v>
      </c>
      <c r="B322" s="157"/>
      <c r="C322" s="157"/>
      <c r="D322" s="157"/>
      <c r="E322" s="157"/>
      <c r="F322" s="158"/>
      <c r="G322" s="158"/>
      <c r="H322" s="159"/>
      <c r="I322" s="158"/>
      <c r="J322" s="160"/>
      <c r="K322" s="160"/>
      <c r="L322" s="160"/>
      <c r="M322" s="161"/>
    </row>
    <row r="323" spans="1:13" x14ac:dyDescent="0.25">
      <c r="A323" s="156" t="s">
        <v>719</v>
      </c>
      <c r="B323" s="157" t="s">
        <v>321</v>
      </c>
      <c r="C323" s="157" t="s">
        <v>553</v>
      </c>
      <c r="D323" s="157" t="s">
        <v>810</v>
      </c>
      <c r="E323" s="157" t="s">
        <v>810</v>
      </c>
      <c r="F323" s="158">
        <v>1</v>
      </c>
      <c r="G323" s="158">
        <v>2017</v>
      </c>
      <c r="H323" s="159">
        <v>80</v>
      </c>
      <c r="I323" s="158">
        <v>2020</v>
      </c>
      <c r="J323" s="160" t="s">
        <v>323</v>
      </c>
      <c r="K323" s="160" t="s">
        <v>543</v>
      </c>
      <c r="L323" s="160"/>
      <c r="M323" s="161"/>
    </row>
    <row r="324" spans="1:13" x14ac:dyDescent="0.25">
      <c r="A324" s="156" t="s">
        <v>720</v>
      </c>
      <c r="B324" s="157" t="s">
        <v>318</v>
      </c>
      <c r="C324" s="157" t="s">
        <v>312</v>
      </c>
      <c r="D324" s="157" t="s">
        <v>811</v>
      </c>
      <c r="E324" s="157" t="s">
        <v>344</v>
      </c>
      <c r="F324" s="158">
        <v>1</v>
      </c>
      <c r="G324" s="158">
        <v>2017</v>
      </c>
      <c r="H324" s="159">
        <v>75</v>
      </c>
      <c r="I324" s="158">
        <v>2020</v>
      </c>
      <c r="J324" s="160" t="s">
        <v>323</v>
      </c>
      <c r="K324" s="160" t="s">
        <v>330</v>
      </c>
      <c r="L324" s="160"/>
      <c r="M324" s="161"/>
    </row>
    <row r="325" spans="1:13" x14ac:dyDescent="0.25">
      <c r="A325" s="156" t="s">
        <v>721</v>
      </c>
      <c r="B325" s="157" t="s">
        <v>318</v>
      </c>
      <c r="C325" s="157" t="s">
        <v>312</v>
      </c>
      <c r="D325" s="157" t="s">
        <v>811</v>
      </c>
      <c r="E325" s="157" t="s">
        <v>345</v>
      </c>
      <c r="F325" s="158">
        <v>1</v>
      </c>
      <c r="G325" s="158">
        <v>2017</v>
      </c>
      <c r="H325" s="159">
        <v>75</v>
      </c>
      <c r="I325" s="158">
        <v>2022</v>
      </c>
      <c r="J325" s="160" t="s">
        <v>323</v>
      </c>
      <c r="K325" s="160" t="s">
        <v>543</v>
      </c>
      <c r="L325" s="160"/>
      <c r="M325" s="161"/>
    </row>
    <row r="326" spans="1:13" x14ac:dyDescent="0.25">
      <c r="A326" s="156" t="s">
        <v>722</v>
      </c>
      <c r="B326" s="157" t="s">
        <v>316</v>
      </c>
      <c r="C326" s="157" t="s">
        <v>590</v>
      </c>
      <c r="D326" s="157" t="s">
        <v>812</v>
      </c>
      <c r="E326" s="157" t="s">
        <v>813</v>
      </c>
      <c r="F326" s="158">
        <v>1</v>
      </c>
      <c r="G326" s="158">
        <v>2017</v>
      </c>
      <c r="H326" s="159">
        <v>140</v>
      </c>
      <c r="I326" s="158">
        <v>2022</v>
      </c>
      <c r="J326" s="160" t="s">
        <v>324</v>
      </c>
      <c r="K326" s="160"/>
      <c r="L326" s="160"/>
      <c r="M326" s="161"/>
    </row>
    <row r="327" spans="1:13" x14ac:dyDescent="0.25">
      <c r="A327" s="156" t="s">
        <v>723</v>
      </c>
      <c r="B327" s="157" t="s">
        <v>532</v>
      </c>
      <c r="C327" s="157"/>
      <c r="D327" s="157" t="s">
        <v>814</v>
      </c>
      <c r="E327" s="157" t="s">
        <v>815</v>
      </c>
      <c r="F327" s="158">
        <v>2</v>
      </c>
      <c r="G327" s="158">
        <v>2017</v>
      </c>
      <c r="H327" s="159">
        <v>40</v>
      </c>
      <c r="I327" s="158">
        <v>2022</v>
      </c>
      <c r="J327" s="160" t="s">
        <v>322</v>
      </c>
      <c r="K327" s="160" t="s">
        <v>538</v>
      </c>
      <c r="L327" s="160"/>
      <c r="M327" s="161"/>
    </row>
    <row r="328" spans="1:13" x14ac:dyDescent="0.25">
      <c r="A328" s="156" t="s">
        <v>724</v>
      </c>
      <c r="B328" s="157" t="s">
        <v>316</v>
      </c>
      <c r="C328" s="157" t="s">
        <v>591</v>
      </c>
      <c r="D328" s="157" t="s">
        <v>816</v>
      </c>
      <c r="E328" s="157" t="s">
        <v>817</v>
      </c>
      <c r="F328" s="158">
        <v>21</v>
      </c>
      <c r="G328" s="158">
        <v>2017</v>
      </c>
      <c r="H328" s="159">
        <v>16</v>
      </c>
      <c r="I328" s="158">
        <v>2027</v>
      </c>
      <c r="J328" s="160" t="s">
        <v>322</v>
      </c>
      <c r="K328" s="160"/>
      <c r="L328" s="160"/>
      <c r="M328" s="161"/>
    </row>
    <row r="329" spans="1:13" x14ac:dyDescent="0.25">
      <c r="A329" s="156" t="s">
        <v>725</v>
      </c>
      <c r="B329" s="157" t="s">
        <v>321</v>
      </c>
      <c r="C329" s="157" t="s">
        <v>553</v>
      </c>
      <c r="D329" s="157" t="s">
        <v>818</v>
      </c>
      <c r="E329" s="157" t="s">
        <v>353</v>
      </c>
      <c r="F329" s="158">
        <v>5</v>
      </c>
      <c r="G329" s="158">
        <v>2017</v>
      </c>
      <c r="H329" s="159"/>
      <c r="I329" s="158"/>
      <c r="J329" s="160" t="s">
        <v>322</v>
      </c>
      <c r="K329" s="160" t="s">
        <v>562</v>
      </c>
      <c r="L329" s="160"/>
      <c r="M329" s="161"/>
    </row>
    <row r="330" spans="1:13" x14ac:dyDescent="0.25">
      <c r="A330" s="156" t="s">
        <v>726</v>
      </c>
      <c r="B330" s="157" t="s">
        <v>315</v>
      </c>
      <c r="C330" s="157" t="s">
        <v>294</v>
      </c>
      <c r="D330" s="157" t="s">
        <v>819</v>
      </c>
      <c r="E330" s="157" t="s">
        <v>608</v>
      </c>
      <c r="F330" s="158">
        <v>2</v>
      </c>
      <c r="G330" s="158">
        <v>2017</v>
      </c>
      <c r="H330" s="159">
        <v>50</v>
      </c>
      <c r="I330" s="158">
        <v>2022</v>
      </c>
      <c r="J330" s="160" t="s">
        <v>322</v>
      </c>
      <c r="K330" s="160" t="s">
        <v>539</v>
      </c>
      <c r="L330" s="160"/>
      <c r="M330" s="161"/>
    </row>
    <row r="331" spans="1:13" x14ac:dyDescent="0.25">
      <c r="A331" s="156" t="s">
        <v>727</v>
      </c>
      <c r="B331" s="157" t="s">
        <v>316</v>
      </c>
      <c r="C331" s="157" t="s">
        <v>590</v>
      </c>
      <c r="D331" s="157" t="s">
        <v>820</v>
      </c>
      <c r="E331" s="157" t="s">
        <v>821</v>
      </c>
      <c r="F331" s="158">
        <v>1</v>
      </c>
      <c r="G331" s="158">
        <v>2017</v>
      </c>
      <c r="H331" s="159">
        <v>50</v>
      </c>
      <c r="I331" s="158">
        <v>2027</v>
      </c>
      <c r="J331" s="160" t="s">
        <v>322</v>
      </c>
      <c r="K331" s="160" t="s">
        <v>328</v>
      </c>
      <c r="L331" s="160"/>
      <c r="M331" s="161"/>
    </row>
    <row r="332" spans="1:13" x14ac:dyDescent="0.25">
      <c r="A332" s="156" t="s">
        <v>728</v>
      </c>
      <c r="B332" s="157" t="s">
        <v>316</v>
      </c>
      <c r="C332" s="157" t="s">
        <v>304</v>
      </c>
      <c r="D332" s="157" t="s">
        <v>822</v>
      </c>
      <c r="E332" s="157" t="s">
        <v>823</v>
      </c>
      <c r="F332" s="158">
        <v>2</v>
      </c>
      <c r="G332" s="158">
        <v>2017</v>
      </c>
      <c r="H332" s="159">
        <v>10</v>
      </c>
      <c r="I332" s="158">
        <v>2027</v>
      </c>
      <c r="J332" s="160" t="s">
        <v>322</v>
      </c>
      <c r="K332" s="160" t="s">
        <v>538</v>
      </c>
      <c r="L332" s="160"/>
      <c r="M332" s="161"/>
    </row>
    <row r="333" spans="1:13" x14ac:dyDescent="0.25">
      <c r="A333" s="156" t="s">
        <v>729</v>
      </c>
      <c r="B333" s="157" t="s">
        <v>532</v>
      </c>
      <c r="C333" s="157" t="s">
        <v>892</v>
      </c>
      <c r="D333" s="157" t="s">
        <v>824</v>
      </c>
      <c r="E333" s="157" t="s">
        <v>825</v>
      </c>
      <c r="F333" s="158">
        <v>2</v>
      </c>
      <c r="G333" s="158">
        <v>2017</v>
      </c>
      <c r="H333" s="159">
        <v>45</v>
      </c>
      <c r="I333" s="158">
        <v>2027</v>
      </c>
      <c r="J333" s="160" t="s">
        <v>322</v>
      </c>
      <c r="K333" s="160" t="s">
        <v>538</v>
      </c>
      <c r="L333" s="160"/>
      <c r="M333" s="161"/>
    </row>
    <row r="334" spans="1:13" x14ac:dyDescent="0.25">
      <c r="A334" s="156" t="s">
        <v>730</v>
      </c>
      <c r="B334" s="157" t="s">
        <v>318</v>
      </c>
      <c r="C334" s="157" t="s">
        <v>590</v>
      </c>
      <c r="D334" s="157" t="s">
        <v>826</v>
      </c>
      <c r="E334" s="157" t="s">
        <v>528</v>
      </c>
      <c r="F334" s="158">
        <v>1</v>
      </c>
      <c r="G334" s="158">
        <v>2017</v>
      </c>
      <c r="H334" s="159">
        <v>80</v>
      </c>
      <c r="I334" s="158">
        <v>2022</v>
      </c>
      <c r="J334" s="160" t="s">
        <v>323</v>
      </c>
      <c r="K334" s="160" t="s">
        <v>543</v>
      </c>
      <c r="L334" s="160"/>
      <c r="M334" s="161"/>
    </row>
    <row r="335" spans="1:13" x14ac:dyDescent="0.25">
      <c r="A335" s="156" t="s">
        <v>731</v>
      </c>
      <c r="B335" s="157" t="s">
        <v>318</v>
      </c>
      <c r="C335" s="157" t="s">
        <v>311</v>
      </c>
      <c r="D335" s="157" t="s">
        <v>827</v>
      </c>
      <c r="E335" s="157" t="s">
        <v>832</v>
      </c>
      <c r="F335" s="158">
        <v>1</v>
      </c>
      <c r="G335" s="158"/>
      <c r="H335" s="159"/>
      <c r="I335" s="158"/>
      <c r="J335" s="160" t="s">
        <v>323</v>
      </c>
      <c r="K335" s="160" t="s">
        <v>543</v>
      </c>
      <c r="L335" s="160"/>
      <c r="M335" s="161"/>
    </row>
    <row r="336" spans="1:13" x14ac:dyDescent="0.25">
      <c r="A336" s="156" t="s">
        <v>732</v>
      </c>
      <c r="B336" s="157" t="s">
        <v>318</v>
      </c>
      <c r="C336" s="157" t="s">
        <v>311</v>
      </c>
      <c r="D336" s="157" t="s">
        <v>828</v>
      </c>
      <c r="E336" s="157" t="s">
        <v>829</v>
      </c>
      <c r="F336" s="158">
        <v>1</v>
      </c>
      <c r="G336" s="158"/>
      <c r="H336" s="159"/>
      <c r="I336" s="158"/>
      <c r="J336" s="160" t="s">
        <v>323</v>
      </c>
      <c r="K336" s="160" t="s">
        <v>543</v>
      </c>
      <c r="L336" s="160"/>
      <c r="M336" s="161"/>
    </row>
    <row r="337" spans="1:13" x14ac:dyDescent="0.25">
      <c r="A337" s="156" t="s">
        <v>733</v>
      </c>
      <c r="B337" s="157" t="s">
        <v>318</v>
      </c>
      <c r="C337" s="157" t="s">
        <v>311</v>
      </c>
      <c r="D337" s="157" t="s">
        <v>830</v>
      </c>
      <c r="E337" s="157" t="s">
        <v>831</v>
      </c>
      <c r="F337" s="158">
        <v>1</v>
      </c>
      <c r="G337" s="158">
        <v>2017</v>
      </c>
      <c r="H337" s="159">
        <v>101</v>
      </c>
      <c r="I337" s="158">
        <v>2022</v>
      </c>
      <c r="J337" s="160" t="s">
        <v>592</v>
      </c>
      <c r="K337" s="160"/>
      <c r="L337" s="160"/>
      <c r="M337" s="161"/>
    </row>
    <row r="338" spans="1:13" x14ac:dyDescent="0.25">
      <c r="A338" s="156" t="s">
        <v>734</v>
      </c>
      <c r="B338" s="157" t="s">
        <v>318</v>
      </c>
      <c r="C338" s="157" t="s">
        <v>311</v>
      </c>
      <c r="D338" s="157" t="s">
        <v>833</v>
      </c>
      <c r="E338" s="157"/>
      <c r="F338" s="158">
        <v>1</v>
      </c>
      <c r="G338" s="158">
        <v>2017</v>
      </c>
      <c r="H338" s="159">
        <v>40</v>
      </c>
      <c r="I338" s="158">
        <v>2025</v>
      </c>
      <c r="J338" s="160" t="s">
        <v>323</v>
      </c>
      <c r="K338" s="160"/>
      <c r="L338" s="160"/>
      <c r="M338" s="161"/>
    </row>
    <row r="339" spans="1:13" x14ac:dyDescent="0.25">
      <c r="A339" s="156" t="s">
        <v>735</v>
      </c>
      <c r="B339" s="157" t="s">
        <v>318</v>
      </c>
      <c r="C339" s="157" t="s">
        <v>843</v>
      </c>
      <c r="D339" s="157" t="s">
        <v>837</v>
      </c>
      <c r="E339" s="157" t="s">
        <v>838</v>
      </c>
      <c r="F339" s="158">
        <v>1</v>
      </c>
      <c r="G339" s="158">
        <v>2017</v>
      </c>
      <c r="H339" s="159">
        <v>59</v>
      </c>
      <c r="I339" s="158">
        <v>2022</v>
      </c>
      <c r="J339" s="160" t="s">
        <v>323</v>
      </c>
      <c r="K339" s="160" t="s">
        <v>543</v>
      </c>
      <c r="L339" s="160"/>
      <c r="M339" s="161"/>
    </row>
    <row r="340" spans="1:13" x14ac:dyDescent="0.25">
      <c r="A340" s="156" t="s">
        <v>736</v>
      </c>
      <c r="B340" s="157" t="s">
        <v>318</v>
      </c>
      <c r="C340" s="157" t="s">
        <v>843</v>
      </c>
      <c r="D340" s="157" t="s">
        <v>839</v>
      </c>
      <c r="E340" s="157" t="s">
        <v>840</v>
      </c>
      <c r="F340" s="158">
        <v>1</v>
      </c>
      <c r="G340" s="158">
        <v>2017</v>
      </c>
      <c r="H340" s="159">
        <v>83</v>
      </c>
      <c r="I340" s="158">
        <v>2022</v>
      </c>
      <c r="J340" s="160" t="s">
        <v>323</v>
      </c>
      <c r="K340" s="160" t="s">
        <v>543</v>
      </c>
      <c r="L340" s="160"/>
      <c r="M340" s="161"/>
    </row>
    <row r="341" spans="1:13" x14ac:dyDescent="0.25">
      <c r="A341" s="156" t="s">
        <v>737</v>
      </c>
      <c r="B341" s="157" t="s">
        <v>318</v>
      </c>
      <c r="C341" s="157" t="s">
        <v>843</v>
      </c>
      <c r="D341" s="157" t="s">
        <v>844</v>
      </c>
      <c r="E341" s="157" t="s">
        <v>845</v>
      </c>
      <c r="F341" s="158">
        <v>1</v>
      </c>
      <c r="G341" s="158">
        <v>2017</v>
      </c>
      <c r="H341" s="159">
        <v>70</v>
      </c>
      <c r="I341" s="158">
        <v>2022</v>
      </c>
      <c r="J341" s="160" t="s">
        <v>323</v>
      </c>
      <c r="K341" s="160" t="s">
        <v>543</v>
      </c>
      <c r="L341" s="160"/>
      <c r="M341" s="161"/>
    </row>
    <row r="342" spans="1:13" x14ac:dyDescent="0.25">
      <c r="A342" s="156" t="s">
        <v>738</v>
      </c>
      <c r="B342" s="157" t="s">
        <v>318</v>
      </c>
      <c r="C342" s="157" t="s">
        <v>843</v>
      </c>
      <c r="D342" s="166" t="s">
        <v>799</v>
      </c>
      <c r="E342" s="157" t="s">
        <v>846</v>
      </c>
      <c r="F342" s="158">
        <v>1</v>
      </c>
      <c r="G342" s="158">
        <v>2017</v>
      </c>
      <c r="H342" s="159">
        <v>549</v>
      </c>
      <c r="I342" s="158">
        <v>2022</v>
      </c>
      <c r="J342" s="160" t="s">
        <v>323</v>
      </c>
      <c r="K342" s="160" t="s">
        <v>543</v>
      </c>
      <c r="L342" s="160"/>
      <c r="M342" s="161"/>
    </row>
    <row r="343" spans="1:13" x14ac:dyDescent="0.25">
      <c r="A343" s="156" t="s">
        <v>739</v>
      </c>
      <c r="B343" s="157" t="s">
        <v>318</v>
      </c>
      <c r="C343" s="157" t="s">
        <v>843</v>
      </c>
      <c r="D343" s="157" t="s">
        <v>847</v>
      </c>
      <c r="E343" s="157" t="s">
        <v>848</v>
      </c>
      <c r="F343" s="158">
        <v>1</v>
      </c>
      <c r="G343" s="158">
        <v>2017</v>
      </c>
      <c r="H343" s="159">
        <v>37</v>
      </c>
      <c r="I343" s="158">
        <v>2027</v>
      </c>
      <c r="J343" s="160" t="s">
        <v>323</v>
      </c>
      <c r="K343" s="160" t="s">
        <v>695</v>
      </c>
      <c r="L343" s="160"/>
      <c r="M343" s="161"/>
    </row>
    <row r="344" spans="1:13" x14ac:dyDescent="0.25">
      <c r="A344" s="156" t="s">
        <v>740</v>
      </c>
      <c r="B344" s="157" t="s">
        <v>321</v>
      </c>
      <c r="C344" s="157" t="s">
        <v>849</v>
      </c>
      <c r="D344" s="157" t="s">
        <v>850</v>
      </c>
      <c r="E344" s="157" t="s">
        <v>497</v>
      </c>
      <c r="F344" s="158">
        <v>2</v>
      </c>
      <c r="G344" s="158">
        <v>2017</v>
      </c>
      <c r="H344" s="159">
        <f>78/2</f>
        <v>39</v>
      </c>
      <c r="I344" s="158">
        <v>2027</v>
      </c>
      <c r="J344" s="160" t="s">
        <v>325</v>
      </c>
      <c r="K344" s="160"/>
      <c r="L344" s="160"/>
      <c r="M344" s="161"/>
    </row>
    <row r="345" spans="1:13" x14ac:dyDescent="0.25">
      <c r="A345" s="156" t="s">
        <v>741</v>
      </c>
      <c r="B345" s="157" t="s">
        <v>316</v>
      </c>
      <c r="C345" s="157" t="s">
        <v>590</v>
      </c>
      <c r="D345" s="157" t="s">
        <v>654</v>
      </c>
      <c r="E345" s="157" t="s">
        <v>851</v>
      </c>
      <c r="F345" s="158">
        <v>2</v>
      </c>
      <c r="G345" s="158">
        <v>2017</v>
      </c>
      <c r="H345" s="159">
        <v>60</v>
      </c>
      <c r="I345" s="158">
        <v>2027</v>
      </c>
      <c r="J345" s="160" t="s">
        <v>322</v>
      </c>
      <c r="K345" s="160" t="s">
        <v>540</v>
      </c>
      <c r="L345" s="160"/>
      <c r="M345" s="161"/>
    </row>
    <row r="346" spans="1:13" x14ac:dyDescent="0.25">
      <c r="A346" s="156" t="s">
        <v>742</v>
      </c>
      <c r="B346" s="157" t="s">
        <v>318</v>
      </c>
      <c r="C346" s="157" t="s">
        <v>843</v>
      </c>
      <c r="D346" s="157" t="s">
        <v>853</v>
      </c>
      <c r="E346" s="157" t="s">
        <v>852</v>
      </c>
      <c r="F346" s="158">
        <v>1</v>
      </c>
      <c r="G346" s="158">
        <v>2017</v>
      </c>
      <c r="H346" s="159">
        <v>11</v>
      </c>
      <c r="I346" s="158">
        <v>2027</v>
      </c>
      <c r="J346" s="160" t="s">
        <v>323</v>
      </c>
      <c r="K346" s="160" t="s">
        <v>543</v>
      </c>
      <c r="L346" s="160"/>
      <c r="M346" s="161"/>
    </row>
    <row r="347" spans="1:13" x14ac:dyDescent="0.25">
      <c r="A347" s="156" t="s">
        <v>743</v>
      </c>
      <c r="B347" s="157" t="s">
        <v>318</v>
      </c>
      <c r="C347" s="157" t="s">
        <v>843</v>
      </c>
      <c r="D347" s="157" t="s">
        <v>854</v>
      </c>
      <c r="E347" s="157" t="s">
        <v>855</v>
      </c>
      <c r="F347" s="158">
        <v>1</v>
      </c>
      <c r="G347" s="158">
        <v>2017</v>
      </c>
      <c r="H347" s="159">
        <v>15</v>
      </c>
      <c r="I347" s="158">
        <v>2027</v>
      </c>
      <c r="J347" s="160" t="s">
        <v>323</v>
      </c>
      <c r="K347" s="160" t="s">
        <v>695</v>
      </c>
      <c r="L347" s="160"/>
      <c r="M347" s="161"/>
    </row>
    <row r="348" spans="1:13" x14ac:dyDescent="0.25">
      <c r="A348" s="156" t="s">
        <v>744</v>
      </c>
      <c r="B348" s="157" t="s">
        <v>318</v>
      </c>
      <c r="C348" s="157" t="s">
        <v>843</v>
      </c>
      <c r="D348" s="157" t="s">
        <v>856</v>
      </c>
      <c r="E348" s="157"/>
      <c r="F348" s="158">
        <v>1</v>
      </c>
      <c r="G348" s="158">
        <v>2017</v>
      </c>
      <c r="H348" s="159">
        <v>14</v>
      </c>
      <c r="I348" s="158">
        <v>2027</v>
      </c>
      <c r="J348" s="160" t="s">
        <v>323</v>
      </c>
      <c r="K348" s="160" t="s">
        <v>695</v>
      </c>
      <c r="L348" s="160"/>
      <c r="M348" s="161"/>
    </row>
    <row r="349" spans="1:13" x14ac:dyDescent="0.25">
      <c r="A349" s="156" t="s">
        <v>745</v>
      </c>
      <c r="B349" s="157" t="s">
        <v>316</v>
      </c>
      <c r="C349" s="157" t="s">
        <v>302</v>
      </c>
      <c r="D349" s="157" t="s">
        <v>858</v>
      </c>
      <c r="E349" s="157" t="s">
        <v>859</v>
      </c>
      <c r="F349" s="158">
        <v>1</v>
      </c>
      <c r="G349" s="158">
        <v>2017</v>
      </c>
      <c r="H349" s="159"/>
      <c r="I349" s="158">
        <v>2027</v>
      </c>
      <c r="J349" s="160" t="s">
        <v>322</v>
      </c>
      <c r="K349" s="160" t="s">
        <v>539</v>
      </c>
      <c r="L349" s="160"/>
      <c r="M349" s="161"/>
    </row>
    <row r="350" spans="1:13" x14ac:dyDescent="0.25">
      <c r="A350" s="156" t="s">
        <v>746</v>
      </c>
      <c r="B350" s="157" t="s">
        <v>318</v>
      </c>
      <c r="C350" s="157" t="s">
        <v>298</v>
      </c>
      <c r="D350" s="157" t="s">
        <v>580</v>
      </c>
      <c r="E350" s="166" t="s">
        <v>373</v>
      </c>
      <c r="F350" s="158">
        <v>1</v>
      </c>
      <c r="G350" s="158">
        <v>2017</v>
      </c>
      <c r="H350" s="159">
        <v>590</v>
      </c>
      <c r="I350" s="158">
        <v>2022</v>
      </c>
      <c r="J350" s="160" t="s">
        <v>323</v>
      </c>
      <c r="K350" s="160" t="s">
        <v>543</v>
      </c>
      <c r="L350" s="160"/>
      <c r="M350" s="161"/>
    </row>
    <row r="351" spans="1:13" x14ac:dyDescent="0.25">
      <c r="A351" s="156" t="s">
        <v>747</v>
      </c>
      <c r="B351" s="157" t="s">
        <v>318</v>
      </c>
      <c r="C351" s="157" t="s">
        <v>311</v>
      </c>
      <c r="D351" s="157" t="s">
        <v>861</v>
      </c>
      <c r="E351" s="157" t="s">
        <v>860</v>
      </c>
      <c r="F351" s="158">
        <v>2</v>
      </c>
      <c r="G351" s="158">
        <v>2017</v>
      </c>
      <c r="H351" s="159">
        <v>15</v>
      </c>
      <c r="I351" s="158">
        <v>2022</v>
      </c>
      <c r="J351" s="160" t="s">
        <v>323</v>
      </c>
      <c r="K351" s="160" t="s">
        <v>543</v>
      </c>
      <c r="L351" s="160"/>
      <c r="M351" s="161"/>
    </row>
    <row r="352" spans="1:13" x14ac:dyDescent="0.25">
      <c r="A352" s="156" t="s">
        <v>748</v>
      </c>
      <c r="B352" s="157" t="s">
        <v>316</v>
      </c>
      <c r="C352" s="157" t="s">
        <v>590</v>
      </c>
      <c r="D352" s="157" t="s">
        <v>862</v>
      </c>
      <c r="E352" s="157" t="s">
        <v>863</v>
      </c>
      <c r="F352" s="158">
        <v>1</v>
      </c>
      <c r="G352" s="158">
        <v>2017</v>
      </c>
      <c r="H352" s="159">
        <v>345</v>
      </c>
      <c r="I352" s="158">
        <v>2027</v>
      </c>
      <c r="J352" s="160" t="s">
        <v>322</v>
      </c>
      <c r="K352" s="160" t="s">
        <v>540</v>
      </c>
      <c r="L352" s="160"/>
      <c r="M352" s="161"/>
    </row>
    <row r="353" spans="1:13" x14ac:dyDescent="0.25">
      <c r="A353" s="156" t="s">
        <v>749</v>
      </c>
      <c r="B353" s="157" t="s">
        <v>316</v>
      </c>
      <c r="C353" s="157" t="s">
        <v>591</v>
      </c>
      <c r="D353" s="157" t="s">
        <v>864</v>
      </c>
      <c r="E353" s="157"/>
      <c r="F353" s="158">
        <v>1</v>
      </c>
      <c r="G353" s="158">
        <v>2017</v>
      </c>
      <c r="H353" s="159">
        <v>50</v>
      </c>
      <c r="I353" s="158">
        <v>2027</v>
      </c>
      <c r="J353" s="160" t="s">
        <v>323</v>
      </c>
      <c r="K353" s="160" t="s">
        <v>543</v>
      </c>
      <c r="L353" s="160"/>
      <c r="M353" s="161"/>
    </row>
    <row r="354" spans="1:13" x14ac:dyDescent="0.25">
      <c r="A354" s="156" t="s">
        <v>750</v>
      </c>
      <c r="B354" s="157" t="s">
        <v>626</v>
      </c>
      <c r="C354" s="157" t="s">
        <v>627</v>
      </c>
      <c r="D354" s="157" t="s">
        <v>865</v>
      </c>
      <c r="E354" s="157" t="s">
        <v>866</v>
      </c>
      <c r="F354" s="158">
        <v>3</v>
      </c>
      <c r="G354" s="158">
        <v>2017</v>
      </c>
      <c r="H354" s="159">
        <v>50</v>
      </c>
      <c r="I354" s="158">
        <v>2027</v>
      </c>
      <c r="J354" s="160" t="s">
        <v>322</v>
      </c>
      <c r="K354" s="160"/>
      <c r="L354" s="160"/>
      <c r="M354" s="161"/>
    </row>
    <row r="355" spans="1:13" x14ac:dyDescent="0.25">
      <c r="A355" s="156" t="s">
        <v>751</v>
      </c>
      <c r="B355" s="157" t="s">
        <v>290</v>
      </c>
      <c r="C355" s="157"/>
      <c r="D355" s="157" t="s">
        <v>886</v>
      </c>
      <c r="E355" s="157" t="s">
        <v>887</v>
      </c>
      <c r="F355" s="158">
        <v>1</v>
      </c>
      <c r="G355" s="158">
        <v>2017</v>
      </c>
      <c r="H355" s="159">
        <v>15</v>
      </c>
      <c r="I355" s="158">
        <v>2027</v>
      </c>
      <c r="J355" s="160" t="s">
        <v>323</v>
      </c>
      <c r="K355" s="160" t="s">
        <v>543</v>
      </c>
      <c r="L355" s="160"/>
      <c r="M355" s="161"/>
    </row>
    <row r="356" spans="1:13" x14ac:dyDescent="0.25">
      <c r="A356" s="156" t="s">
        <v>752</v>
      </c>
      <c r="B356" s="157" t="s">
        <v>316</v>
      </c>
      <c r="C356" s="157" t="s">
        <v>304</v>
      </c>
      <c r="D356" s="157" t="s">
        <v>888</v>
      </c>
      <c r="E356" s="157"/>
      <c r="F356" s="158">
        <v>38</v>
      </c>
      <c r="G356" s="158">
        <v>2017</v>
      </c>
      <c r="H356" s="159"/>
      <c r="I356" s="158">
        <v>2020</v>
      </c>
      <c r="J356" s="160" t="s">
        <v>322</v>
      </c>
      <c r="K356" s="160" t="s">
        <v>540</v>
      </c>
      <c r="L356" s="160"/>
      <c r="M356" s="161"/>
    </row>
    <row r="357" spans="1:13" x14ac:dyDescent="0.25">
      <c r="A357" s="156" t="s">
        <v>753</v>
      </c>
      <c r="B357" s="157" t="s">
        <v>316</v>
      </c>
      <c r="C357" s="157" t="s">
        <v>308</v>
      </c>
      <c r="D357" s="157" t="s">
        <v>889</v>
      </c>
      <c r="E357" s="157"/>
      <c r="F357" s="158">
        <v>1</v>
      </c>
      <c r="G357" s="158">
        <v>2016</v>
      </c>
      <c r="H357" s="159"/>
      <c r="I357" s="158"/>
      <c r="J357" s="160" t="s">
        <v>322</v>
      </c>
      <c r="K357" s="160" t="s">
        <v>328</v>
      </c>
      <c r="L357" s="160"/>
      <c r="M357" s="161"/>
    </row>
    <row r="358" spans="1:13" x14ac:dyDescent="0.25">
      <c r="A358" s="156" t="s">
        <v>754</v>
      </c>
      <c r="B358" s="157" t="s">
        <v>318</v>
      </c>
      <c r="C358" s="157" t="s">
        <v>311</v>
      </c>
      <c r="D358" s="157" t="s">
        <v>893</v>
      </c>
      <c r="E358" s="157" t="s">
        <v>894</v>
      </c>
      <c r="F358" s="158">
        <v>1</v>
      </c>
      <c r="G358" s="158">
        <v>2017</v>
      </c>
      <c r="H358" s="159">
        <v>65</v>
      </c>
      <c r="I358" s="158">
        <v>2022</v>
      </c>
      <c r="J358" s="160" t="s">
        <v>323</v>
      </c>
      <c r="K358" s="160" t="s">
        <v>543</v>
      </c>
      <c r="L358" s="160"/>
      <c r="M358" s="161"/>
    </row>
    <row r="359" spans="1:13" x14ac:dyDescent="0.25">
      <c r="A359" s="156" t="s">
        <v>755</v>
      </c>
      <c r="B359" s="157" t="s">
        <v>290</v>
      </c>
      <c r="C359" s="157" t="s">
        <v>638</v>
      </c>
      <c r="D359" s="157" t="s">
        <v>895</v>
      </c>
      <c r="E359" s="157" t="s">
        <v>896</v>
      </c>
      <c r="F359" s="158">
        <v>1</v>
      </c>
      <c r="G359" s="158">
        <v>2016</v>
      </c>
      <c r="H359" s="159">
        <v>50</v>
      </c>
      <c r="I359" s="158">
        <v>2020</v>
      </c>
      <c r="J359" s="160" t="s">
        <v>323</v>
      </c>
      <c r="K359" s="160" t="s">
        <v>330</v>
      </c>
      <c r="L359" s="160"/>
      <c r="M359" s="161"/>
    </row>
    <row r="360" spans="1:13" x14ac:dyDescent="0.25">
      <c r="A360" s="156" t="s">
        <v>897</v>
      </c>
      <c r="B360" s="157" t="s">
        <v>532</v>
      </c>
      <c r="C360" s="157" t="s">
        <v>316</v>
      </c>
      <c r="D360" s="166" t="s">
        <v>1017</v>
      </c>
      <c r="E360" s="166" t="s">
        <v>1018</v>
      </c>
      <c r="F360" s="158">
        <v>2</v>
      </c>
      <c r="G360" s="158">
        <v>2017</v>
      </c>
      <c r="H360" s="159">
        <v>150</v>
      </c>
      <c r="I360" s="158">
        <v>2022</v>
      </c>
      <c r="J360" s="160" t="s">
        <v>323</v>
      </c>
      <c r="K360" s="160" t="s">
        <v>695</v>
      </c>
      <c r="L360" s="160"/>
      <c r="M360" s="161"/>
    </row>
    <row r="361" spans="1:13" x14ac:dyDescent="0.25">
      <c r="A361" s="156" t="s">
        <v>898</v>
      </c>
      <c r="B361" s="157" t="s">
        <v>532</v>
      </c>
      <c r="C361" s="157" t="s">
        <v>316</v>
      </c>
      <c r="D361" s="166" t="s">
        <v>1019</v>
      </c>
      <c r="E361" s="166" t="s">
        <v>1020</v>
      </c>
      <c r="F361" s="158">
        <v>2</v>
      </c>
      <c r="G361" s="158">
        <v>2016</v>
      </c>
      <c r="H361" s="159">
        <v>300</v>
      </c>
      <c r="I361" s="158">
        <v>2021</v>
      </c>
      <c r="J361" s="160" t="s">
        <v>323</v>
      </c>
      <c r="K361" s="160" t="s">
        <v>695</v>
      </c>
      <c r="L361" s="160"/>
      <c r="M361" s="161"/>
    </row>
    <row r="362" spans="1:13" x14ac:dyDescent="0.25">
      <c r="A362" s="156" t="s">
        <v>756</v>
      </c>
      <c r="B362" s="157" t="s">
        <v>532</v>
      </c>
      <c r="C362" s="157" t="s">
        <v>891</v>
      </c>
      <c r="D362" s="166" t="s">
        <v>1024</v>
      </c>
      <c r="E362" s="157"/>
      <c r="F362" s="158">
        <v>1</v>
      </c>
      <c r="G362" s="158">
        <v>2017</v>
      </c>
      <c r="H362" s="159">
        <v>90</v>
      </c>
      <c r="I362" s="158">
        <v>2020</v>
      </c>
      <c r="J362" s="160" t="s">
        <v>323</v>
      </c>
      <c r="K362" s="160" t="s">
        <v>694</v>
      </c>
      <c r="L362" s="160"/>
      <c r="M362" s="161"/>
    </row>
    <row r="363" spans="1:13" x14ac:dyDescent="0.25">
      <c r="A363" s="156" t="s">
        <v>757</v>
      </c>
      <c r="B363" s="157"/>
      <c r="C363" s="157"/>
      <c r="D363" s="157"/>
      <c r="E363" s="157"/>
      <c r="F363" s="158"/>
      <c r="G363" s="158"/>
      <c r="H363" s="159"/>
      <c r="I363" s="158"/>
      <c r="J363" s="160"/>
      <c r="K363" s="160"/>
      <c r="L363" s="160"/>
      <c r="M363" s="161"/>
    </row>
    <row r="364" spans="1:13" x14ac:dyDescent="0.25">
      <c r="A364" s="156" t="s">
        <v>758</v>
      </c>
      <c r="B364" s="157"/>
      <c r="C364" s="157"/>
      <c r="D364" s="157"/>
      <c r="E364" s="157"/>
      <c r="F364" s="158"/>
      <c r="G364" s="158"/>
      <c r="H364" s="159"/>
      <c r="I364" s="158"/>
      <c r="J364" s="160"/>
      <c r="K364" s="160"/>
      <c r="L364" s="160"/>
      <c r="M364" s="161"/>
    </row>
    <row r="365" spans="1:13" x14ac:dyDescent="0.25">
      <c r="A365" s="156" t="s">
        <v>759</v>
      </c>
      <c r="B365" s="157"/>
      <c r="C365" s="157"/>
      <c r="D365" s="157"/>
      <c r="E365" s="157"/>
      <c r="F365" s="158"/>
      <c r="G365" s="158"/>
      <c r="H365" s="159"/>
      <c r="I365" s="158"/>
      <c r="J365" s="160"/>
      <c r="K365" s="160"/>
      <c r="L365" s="160"/>
      <c r="M365" s="161"/>
    </row>
    <row r="366" spans="1:13" x14ac:dyDescent="0.25">
      <c r="A366" s="156" t="s">
        <v>760</v>
      </c>
      <c r="B366" s="157"/>
      <c r="C366" s="157"/>
      <c r="D366" s="157"/>
      <c r="E366" s="157"/>
      <c r="F366" s="158"/>
      <c r="G366" s="158"/>
      <c r="H366" s="159"/>
      <c r="I366" s="158"/>
      <c r="J366" s="160"/>
      <c r="K366" s="160"/>
      <c r="L366" s="160"/>
      <c r="M366" s="161"/>
    </row>
    <row r="367" spans="1:13" x14ac:dyDescent="0.25">
      <c r="A367" s="156" t="s">
        <v>761</v>
      </c>
      <c r="B367" s="157"/>
      <c r="C367" s="157"/>
      <c r="D367" s="157"/>
      <c r="E367" s="157"/>
      <c r="F367" s="158"/>
      <c r="G367" s="158"/>
      <c r="H367" s="159"/>
      <c r="I367" s="158"/>
      <c r="J367" s="160"/>
      <c r="K367" s="160"/>
      <c r="L367" s="160"/>
      <c r="M367" s="161"/>
    </row>
    <row r="368" spans="1:13" x14ac:dyDescent="0.25">
      <c r="A368" s="156" t="s">
        <v>762</v>
      </c>
      <c r="B368" s="157"/>
      <c r="C368" s="157"/>
      <c r="D368" s="157"/>
      <c r="E368" s="157"/>
      <c r="F368" s="158"/>
      <c r="G368" s="158"/>
      <c r="H368" s="159"/>
      <c r="I368" s="158"/>
      <c r="J368" s="160"/>
      <c r="K368" s="160"/>
      <c r="L368" s="160"/>
      <c r="M368" s="161"/>
    </row>
    <row r="369" spans="1:13" x14ac:dyDescent="0.25">
      <c r="A369" s="156" t="s">
        <v>763</v>
      </c>
      <c r="B369" s="157"/>
      <c r="C369" s="157"/>
      <c r="D369" s="157"/>
      <c r="E369" s="157"/>
      <c r="F369" s="158"/>
      <c r="G369" s="158"/>
      <c r="H369" s="159"/>
      <c r="I369" s="158"/>
      <c r="J369" s="160"/>
      <c r="K369" s="160"/>
      <c r="L369" s="160"/>
      <c r="M369" s="161"/>
    </row>
    <row r="370" spans="1:13" x14ac:dyDescent="0.25">
      <c r="A370" s="156" t="s">
        <v>764</v>
      </c>
      <c r="B370" s="157"/>
      <c r="C370" s="157"/>
      <c r="D370" s="157"/>
      <c r="E370" s="157"/>
      <c r="F370" s="158"/>
      <c r="G370" s="158"/>
      <c r="H370" s="159"/>
      <c r="I370" s="158"/>
      <c r="J370" s="160"/>
      <c r="K370" s="160"/>
      <c r="L370" s="160"/>
      <c r="M370" s="161"/>
    </row>
    <row r="371" spans="1:13" x14ac:dyDescent="0.25">
      <c r="A371" s="156" t="s">
        <v>765</v>
      </c>
      <c r="B371" s="157"/>
      <c r="C371" s="157"/>
      <c r="D371" s="157"/>
      <c r="E371" s="157"/>
      <c r="F371" s="158"/>
      <c r="G371" s="158"/>
      <c r="H371" s="159"/>
      <c r="I371" s="158"/>
      <c r="J371" s="160"/>
      <c r="K371" s="160"/>
      <c r="L371" s="160"/>
      <c r="M371" s="161"/>
    </row>
    <row r="372" spans="1:13" x14ac:dyDescent="0.25">
      <c r="A372" s="156" t="s">
        <v>766</v>
      </c>
      <c r="B372" s="157"/>
      <c r="C372" s="157"/>
      <c r="D372" s="157"/>
      <c r="E372" s="157"/>
      <c r="F372" s="158"/>
      <c r="G372" s="158"/>
      <c r="H372" s="159"/>
      <c r="I372" s="158"/>
      <c r="J372" s="160"/>
      <c r="K372" s="160"/>
      <c r="L372" s="160"/>
      <c r="M372" s="161"/>
    </row>
    <row r="373" spans="1:13" x14ac:dyDescent="0.25">
      <c r="A373" s="156" t="s">
        <v>767</v>
      </c>
      <c r="B373" s="157"/>
      <c r="C373" s="157"/>
      <c r="D373" s="157"/>
      <c r="E373" s="157"/>
      <c r="F373" s="158"/>
      <c r="G373" s="158"/>
      <c r="H373" s="159"/>
      <c r="I373" s="158"/>
      <c r="J373" s="160"/>
      <c r="K373" s="160"/>
      <c r="L373" s="160"/>
      <c r="M373" s="161"/>
    </row>
    <row r="374" spans="1:13" x14ac:dyDescent="0.25">
      <c r="A374" s="156" t="s">
        <v>768</v>
      </c>
      <c r="B374" s="157"/>
      <c r="C374" s="157"/>
      <c r="D374" s="157"/>
      <c r="E374" s="157"/>
      <c r="F374" s="158"/>
      <c r="G374" s="158"/>
      <c r="H374" s="159"/>
      <c r="I374" s="158"/>
      <c r="J374" s="160"/>
      <c r="K374" s="160"/>
      <c r="L374" s="160"/>
      <c r="M374" s="161"/>
    </row>
    <row r="375" spans="1:13" x14ac:dyDescent="0.25">
      <c r="A375" s="156" t="s">
        <v>769</v>
      </c>
      <c r="B375" s="157"/>
      <c r="C375" s="157"/>
      <c r="D375" s="157"/>
      <c r="E375" s="157"/>
      <c r="F375" s="158"/>
      <c r="G375" s="158"/>
      <c r="H375" s="159"/>
      <c r="I375" s="158"/>
      <c r="J375" s="160"/>
      <c r="K375" s="160"/>
      <c r="L375" s="160"/>
      <c r="M375" s="161"/>
    </row>
    <row r="376" spans="1:13" x14ac:dyDescent="0.25">
      <c r="A376" s="156" t="s">
        <v>770</v>
      </c>
      <c r="B376" s="157"/>
      <c r="C376" s="157"/>
      <c r="D376" s="157"/>
      <c r="E376" s="157"/>
      <c r="F376" s="158"/>
      <c r="G376" s="158"/>
      <c r="H376" s="159"/>
      <c r="I376" s="158"/>
      <c r="J376" s="160"/>
      <c r="K376" s="160"/>
      <c r="L376" s="160"/>
      <c r="M376" s="161"/>
    </row>
    <row r="377" spans="1:13" x14ac:dyDescent="0.25">
      <c r="A377" s="156" t="s">
        <v>771</v>
      </c>
      <c r="B377" s="157"/>
      <c r="C377" s="157"/>
      <c r="D377" s="157"/>
      <c r="E377" s="157"/>
      <c r="F377" s="158"/>
      <c r="G377" s="158"/>
      <c r="H377" s="159"/>
      <c r="I377" s="158"/>
      <c r="J377" s="160"/>
      <c r="K377" s="160"/>
      <c r="L377" s="160"/>
      <c r="M377" s="161"/>
    </row>
    <row r="378" spans="1:13" x14ac:dyDescent="0.25">
      <c r="A378" s="156" t="s">
        <v>772</v>
      </c>
      <c r="B378" s="157"/>
      <c r="C378" s="157"/>
      <c r="D378" s="157"/>
      <c r="E378" s="157"/>
      <c r="F378" s="158"/>
      <c r="G378" s="158"/>
      <c r="H378" s="159"/>
      <c r="I378" s="158"/>
      <c r="J378" s="160"/>
      <c r="K378" s="160"/>
      <c r="L378" s="160"/>
      <c r="M378" s="161"/>
    </row>
    <row r="379" spans="1:13" x14ac:dyDescent="0.25">
      <c r="A379" s="156" t="s">
        <v>1105</v>
      </c>
      <c r="B379" s="157"/>
      <c r="C379" s="157"/>
      <c r="D379" s="157"/>
      <c r="E379" s="157"/>
      <c r="F379" s="158"/>
      <c r="G379" s="158"/>
      <c r="H379" s="159"/>
      <c r="I379" s="158"/>
      <c r="J379" s="160"/>
      <c r="K379" s="160"/>
      <c r="L379" s="160"/>
      <c r="M379" s="161"/>
    </row>
    <row r="380" spans="1:13" x14ac:dyDescent="0.25">
      <c r="A380" s="156" t="s">
        <v>1106</v>
      </c>
      <c r="B380" s="157"/>
      <c r="C380" s="157"/>
      <c r="D380" s="157"/>
      <c r="E380" s="157"/>
      <c r="F380" s="158"/>
      <c r="G380" s="158"/>
      <c r="H380" s="159"/>
      <c r="I380" s="158"/>
      <c r="J380" s="160"/>
      <c r="K380" s="160"/>
      <c r="L380" s="160"/>
      <c r="M380" s="161"/>
    </row>
    <row r="381" spans="1:13" x14ac:dyDescent="0.25">
      <c r="A381" s="156" t="s">
        <v>1107</v>
      </c>
      <c r="B381" s="157"/>
      <c r="C381" s="157"/>
      <c r="D381" s="157"/>
      <c r="E381" s="157"/>
      <c r="F381" s="158"/>
      <c r="G381" s="158"/>
      <c r="H381" s="159"/>
      <c r="I381" s="158"/>
      <c r="J381" s="160"/>
      <c r="K381" s="160"/>
      <c r="L381" s="160"/>
      <c r="M381" s="161"/>
    </row>
    <row r="382" spans="1:13" x14ac:dyDescent="0.25">
      <c r="A382" s="156" t="s">
        <v>1108</v>
      </c>
      <c r="B382" s="157"/>
      <c r="C382" s="157"/>
      <c r="D382" s="157"/>
      <c r="E382" s="157"/>
      <c r="F382" s="158"/>
      <c r="G382" s="158"/>
      <c r="H382" s="159"/>
      <c r="I382" s="158"/>
      <c r="J382" s="160"/>
      <c r="K382" s="160"/>
      <c r="L382" s="160"/>
      <c r="M382" s="161"/>
    </row>
    <row r="383" spans="1:13" x14ac:dyDescent="0.25">
      <c r="A383" s="156" t="s">
        <v>1109</v>
      </c>
      <c r="B383" s="157"/>
      <c r="C383" s="157"/>
      <c r="D383" s="157"/>
      <c r="E383" s="157"/>
      <c r="F383" s="158"/>
      <c r="G383" s="158"/>
      <c r="H383" s="159"/>
      <c r="I383" s="158"/>
      <c r="J383" s="160"/>
      <c r="K383" s="160"/>
      <c r="L383" s="160"/>
      <c r="M383" s="161"/>
    </row>
    <row r="384" spans="1:13" x14ac:dyDescent="0.25">
      <c r="A384" s="156" t="s">
        <v>1110</v>
      </c>
      <c r="B384" s="157"/>
      <c r="C384" s="157"/>
      <c r="D384" s="157"/>
      <c r="E384" s="157"/>
      <c r="F384" s="158"/>
      <c r="G384" s="158"/>
      <c r="H384" s="159"/>
      <c r="I384" s="158"/>
      <c r="J384" s="160"/>
      <c r="K384" s="160"/>
      <c r="L384" s="160"/>
      <c r="M384" s="161"/>
    </row>
    <row r="385" spans="1:13" x14ac:dyDescent="0.25">
      <c r="A385" s="156" t="s">
        <v>1111</v>
      </c>
      <c r="B385" s="157"/>
      <c r="C385" s="157"/>
      <c r="D385" s="157"/>
      <c r="E385" s="157"/>
      <c r="F385" s="158"/>
      <c r="G385" s="158"/>
      <c r="H385" s="159"/>
      <c r="I385" s="158"/>
      <c r="J385" s="160"/>
      <c r="K385" s="160"/>
      <c r="L385" s="160"/>
      <c r="M385" s="161"/>
    </row>
    <row r="386" spans="1:13" x14ac:dyDescent="0.25">
      <c r="A386" s="156" t="s">
        <v>1112</v>
      </c>
      <c r="B386" s="157"/>
      <c r="C386" s="157"/>
      <c r="D386" s="157"/>
      <c r="E386" s="157"/>
      <c r="F386" s="158"/>
      <c r="G386" s="158"/>
      <c r="H386" s="159"/>
      <c r="I386" s="158"/>
      <c r="J386" s="160"/>
      <c r="K386" s="160"/>
      <c r="L386" s="160"/>
      <c r="M386" s="161"/>
    </row>
  </sheetData>
  <sheetProtection selectLockedCells="1"/>
  <autoFilter ref="A2:L386">
    <sortState ref="A3:L386">
      <sortCondition ref="A2:A386"/>
    </sortState>
  </autoFilter>
  <dataValidations count="4">
    <dataValidation type="list" allowBlank="1" showInputMessage="1" showErrorMessage="1" sqref="K4:K386 C4:C386">
      <formula1>INDIRECT(B4)</formula1>
    </dataValidation>
    <dataValidation type="list" allowBlank="1" showInputMessage="1" showErrorMessage="1" sqref="B4:B386">
      <formula1>Catégorie</formula1>
    </dataValidation>
    <dataValidation type="list" allowBlank="1" showInputMessage="1" showErrorMessage="1" sqref="J4:J386">
      <formula1>Local</formula1>
    </dataValidation>
    <dataValidation type="list" allowBlank="1" showInputMessage="1" showErrorMessage="1" sqref="L1:L1048576">
      <formula1>"Malle Cuisine,Malle Entretien,Malle Plein air,Malle Cirque,Malle Péda,Malle Sports"</formula1>
    </dataValidation>
  </dataValidations>
  <pageMargins left="0.70866141732283472" right="0.70866141732283472" top="0.74803149606299213" bottom="0.74803149606299213" header="0.31496062992125984" footer="0.31496062992125984"/>
  <pageSetup paperSize="8" scale="8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9"/>
  <sheetViews>
    <sheetView workbookViewId="0">
      <selection activeCell="F14" sqref="F14"/>
    </sheetView>
  </sheetViews>
  <sheetFormatPr baseColWidth="10" defaultRowHeight="15" x14ac:dyDescent="0.25"/>
  <cols>
    <col min="1" max="1" width="11.5703125" style="1"/>
    <col min="2" max="3" width="53.42578125" style="2" customWidth="1"/>
    <col min="4" max="4" width="10.7109375" style="3" customWidth="1"/>
  </cols>
  <sheetData>
    <row r="1" spans="1:5" x14ac:dyDescent="0.25">
      <c r="B1" s="18"/>
      <c r="C1" s="18"/>
      <c r="D1" s="18"/>
      <c r="E1" s="18"/>
    </row>
    <row r="2" spans="1:5" ht="30" x14ac:dyDescent="0.25">
      <c r="A2" s="38" t="s">
        <v>536</v>
      </c>
      <c r="B2" s="39" t="s">
        <v>319</v>
      </c>
      <c r="C2" s="14" t="s">
        <v>320</v>
      </c>
      <c r="D2" s="14" t="s">
        <v>289</v>
      </c>
      <c r="E2" s="18"/>
    </row>
    <row r="3" spans="1:5" x14ac:dyDescent="0.25">
      <c r="A3" s="37"/>
      <c r="B3" s="34"/>
      <c r="C3" s="32"/>
      <c r="D3" s="34"/>
      <c r="E3" s="18"/>
    </row>
    <row r="4" spans="1:5" x14ac:dyDescent="0.25">
      <c r="A4" s="37" t="s">
        <v>138</v>
      </c>
      <c r="B4" s="32" t="s">
        <v>482</v>
      </c>
      <c r="C4" s="32" t="s">
        <v>483</v>
      </c>
      <c r="D4" s="33">
        <v>23</v>
      </c>
      <c r="E4" s="18"/>
    </row>
    <row r="5" spans="1:5" x14ac:dyDescent="0.25">
      <c r="A5" s="37" t="s">
        <v>142</v>
      </c>
      <c r="B5" s="32" t="s">
        <v>487</v>
      </c>
      <c r="C5" s="32"/>
      <c r="D5" s="33">
        <v>9</v>
      </c>
    </row>
    <row r="6" spans="1:5" x14ac:dyDescent="0.25">
      <c r="A6" s="37" t="s">
        <v>143</v>
      </c>
      <c r="B6" s="32" t="s">
        <v>489</v>
      </c>
      <c r="C6" s="32"/>
      <c r="D6" s="33">
        <v>6</v>
      </c>
    </row>
    <row r="7" spans="1:5" x14ac:dyDescent="0.25">
      <c r="A7" s="37" t="s">
        <v>144</v>
      </c>
      <c r="B7" s="32" t="s">
        <v>488</v>
      </c>
      <c r="C7" s="32" t="s">
        <v>457</v>
      </c>
      <c r="D7" s="33">
        <v>12</v>
      </c>
    </row>
    <row r="8" spans="1:5" x14ac:dyDescent="0.25">
      <c r="A8" s="37" t="s">
        <v>145</v>
      </c>
      <c r="B8" s="32" t="s">
        <v>490</v>
      </c>
      <c r="C8" s="32"/>
      <c r="D8" s="33">
        <v>7</v>
      </c>
    </row>
    <row r="9" spans="1:5" x14ac:dyDescent="0.25">
      <c r="A9" s="37" t="s">
        <v>146</v>
      </c>
      <c r="B9" s="32" t="s">
        <v>491</v>
      </c>
      <c r="C9" s="32" t="s">
        <v>492</v>
      </c>
      <c r="D9" s="33">
        <v>3</v>
      </c>
    </row>
    <row r="10" spans="1:5" x14ac:dyDescent="0.25">
      <c r="A10" s="37" t="s">
        <v>147</v>
      </c>
      <c r="B10" s="32" t="s">
        <v>493</v>
      </c>
      <c r="C10" s="32"/>
      <c r="D10" s="33">
        <v>4</v>
      </c>
    </row>
    <row r="11" spans="1:5" x14ac:dyDescent="0.25">
      <c r="A11" s="37" t="s">
        <v>148</v>
      </c>
      <c r="B11" s="32" t="s">
        <v>494</v>
      </c>
      <c r="C11" s="32" t="s">
        <v>457</v>
      </c>
      <c r="D11" s="33">
        <v>9</v>
      </c>
    </row>
    <row r="12" spans="1:5" x14ac:dyDescent="0.25">
      <c r="A12" s="36" t="s">
        <v>149</v>
      </c>
      <c r="B12" s="32" t="s">
        <v>495</v>
      </c>
      <c r="C12" s="32"/>
      <c r="D12" s="34">
        <v>5</v>
      </c>
    </row>
    <row r="13" spans="1:5" x14ac:dyDescent="0.25">
      <c r="A13" s="36"/>
      <c r="B13" s="32" t="s">
        <v>885</v>
      </c>
      <c r="C13" s="32"/>
      <c r="D13" s="33">
        <v>3</v>
      </c>
    </row>
    <row r="14" spans="1:5" x14ac:dyDescent="0.25">
      <c r="A14" s="36"/>
      <c r="B14" s="32"/>
      <c r="C14" s="32"/>
      <c r="D14" s="33"/>
    </row>
    <row r="15" spans="1:5" x14ac:dyDescent="0.25">
      <c r="A15" s="36"/>
      <c r="B15" s="32"/>
      <c r="C15" s="32"/>
      <c r="D15" s="33"/>
    </row>
    <row r="16" spans="1:5" x14ac:dyDescent="0.25">
      <c r="A16" s="36"/>
      <c r="B16" s="32"/>
      <c r="C16" s="32"/>
      <c r="D16" s="33"/>
    </row>
    <row r="17" spans="1:4" x14ac:dyDescent="0.25">
      <c r="A17" s="36"/>
      <c r="B17" s="32"/>
      <c r="C17" s="32"/>
      <c r="D17" s="33"/>
    </row>
    <row r="18" spans="1:4" x14ac:dyDescent="0.25">
      <c r="A18" s="36"/>
      <c r="B18" s="32"/>
      <c r="C18" s="32"/>
      <c r="D18" s="33"/>
    </row>
    <row r="19" spans="1:4" x14ac:dyDescent="0.25">
      <c r="A19" s="36"/>
      <c r="B19" s="32"/>
      <c r="C19" s="32"/>
      <c r="D19" s="33"/>
    </row>
    <row r="20" spans="1:4" x14ac:dyDescent="0.25">
      <c r="A20" s="36"/>
      <c r="B20" s="32"/>
      <c r="C20" s="32"/>
      <c r="D20" s="33"/>
    </row>
    <row r="21" spans="1:4" x14ac:dyDescent="0.25">
      <c r="A21" s="36"/>
      <c r="B21" s="32"/>
      <c r="C21" s="32"/>
      <c r="D21" s="33"/>
    </row>
    <row r="22" spans="1:4" x14ac:dyDescent="0.25">
      <c r="A22" s="36"/>
      <c r="B22" s="32"/>
      <c r="C22" s="32"/>
      <c r="D22" s="33"/>
    </row>
    <row r="23" spans="1:4" x14ac:dyDescent="0.25">
      <c r="A23" s="36"/>
      <c r="B23" s="32"/>
      <c r="C23" s="32"/>
      <c r="D23" s="33"/>
    </row>
    <row r="24" spans="1:4" x14ac:dyDescent="0.25">
      <c r="A24" s="36"/>
      <c r="B24" s="32"/>
      <c r="C24" s="32"/>
      <c r="D24" s="33"/>
    </row>
    <row r="25" spans="1:4" x14ac:dyDescent="0.25">
      <c r="A25" s="36"/>
      <c r="B25" s="32"/>
      <c r="C25" s="32"/>
      <c r="D25" s="33"/>
    </row>
    <row r="26" spans="1:4" x14ac:dyDescent="0.25">
      <c r="A26" s="36"/>
      <c r="B26" s="32"/>
      <c r="C26" s="32"/>
      <c r="D26" s="33"/>
    </row>
    <row r="27" spans="1:4" x14ac:dyDescent="0.25">
      <c r="A27" s="36"/>
      <c r="B27" s="32"/>
      <c r="C27" s="32"/>
      <c r="D27" s="33"/>
    </row>
    <row r="28" spans="1:4" x14ac:dyDescent="0.25">
      <c r="A28" s="36"/>
      <c r="B28" s="32"/>
      <c r="C28" s="32"/>
      <c r="D28" s="33"/>
    </row>
    <row r="29" spans="1:4" x14ac:dyDescent="0.25">
      <c r="A29" s="36"/>
      <c r="B29" s="32"/>
      <c r="C29" s="32"/>
      <c r="D29" s="33"/>
    </row>
    <row r="30" spans="1:4" x14ac:dyDescent="0.25">
      <c r="A30" s="36"/>
      <c r="B30" s="32"/>
      <c r="C30" s="32"/>
      <c r="D30" s="33"/>
    </row>
    <row r="31" spans="1:4" x14ac:dyDescent="0.25">
      <c r="A31" s="36"/>
      <c r="B31" s="32"/>
      <c r="C31" s="32"/>
      <c r="D31" s="33"/>
    </row>
    <row r="32" spans="1:4" x14ac:dyDescent="0.25">
      <c r="A32" s="36"/>
      <c r="B32" s="32"/>
      <c r="C32" s="32"/>
      <c r="D32" s="8"/>
    </row>
    <row r="33" spans="1:4" x14ac:dyDescent="0.25">
      <c r="A33" s="36"/>
      <c r="B33" s="32"/>
      <c r="C33" s="32"/>
      <c r="D33" s="8"/>
    </row>
    <row r="34" spans="1:4" x14ac:dyDescent="0.25">
      <c r="A34" s="36"/>
      <c r="B34" s="32"/>
      <c r="C34" s="7"/>
      <c r="D34" s="8"/>
    </row>
    <row r="35" spans="1:4" x14ac:dyDescent="0.25">
      <c r="A35" s="36"/>
      <c r="B35" s="32"/>
      <c r="C35" s="7"/>
      <c r="D35" s="8"/>
    </row>
    <row r="36" spans="1:4" x14ac:dyDescent="0.25">
      <c r="A36" s="36"/>
      <c r="B36" s="32"/>
      <c r="C36" s="7"/>
      <c r="D36" s="8"/>
    </row>
    <row r="37" spans="1:4" x14ac:dyDescent="0.25">
      <c r="A37" s="36"/>
      <c r="B37" s="32"/>
      <c r="C37" s="7"/>
      <c r="D37" s="8"/>
    </row>
    <row r="38" spans="1:4" x14ac:dyDescent="0.25">
      <c r="A38" s="36"/>
      <c r="B38" s="32"/>
      <c r="C38" s="7"/>
      <c r="D38" s="8"/>
    </row>
    <row r="39" spans="1:4" x14ac:dyDescent="0.25">
      <c r="A39" s="36"/>
      <c r="B39" s="32"/>
      <c r="C39" s="7"/>
      <c r="D39" s="8"/>
    </row>
    <row r="40" spans="1:4" x14ac:dyDescent="0.25">
      <c r="A40" s="36"/>
      <c r="B40" s="32"/>
      <c r="C40" s="7"/>
      <c r="D40" s="8"/>
    </row>
    <row r="41" spans="1:4" x14ac:dyDescent="0.25">
      <c r="A41" s="36"/>
      <c r="B41" s="32"/>
      <c r="C41" s="7"/>
      <c r="D41" s="8"/>
    </row>
    <row r="42" spans="1:4" x14ac:dyDescent="0.25">
      <c r="A42" s="36"/>
      <c r="B42" s="32"/>
      <c r="C42" s="7"/>
      <c r="D42" s="8"/>
    </row>
    <row r="43" spans="1:4" x14ac:dyDescent="0.25">
      <c r="A43" s="36"/>
      <c r="B43" s="32"/>
      <c r="C43" s="7"/>
      <c r="D43" s="8"/>
    </row>
    <row r="44" spans="1:4" x14ac:dyDescent="0.25">
      <c r="A44" s="36"/>
      <c r="B44" s="7"/>
      <c r="C44" s="7"/>
      <c r="D44" s="8"/>
    </row>
    <row r="45" spans="1:4" x14ac:dyDescent="0.25">
      <c r="A45" s="36"/>
      <c r="B45" s="7"/>
      <c r="C45" s="7"/>
      <c r="D45" s="8"/>
    </row>
    <row r="46" spans="1:4" x14ac:dyDescent="0.25">
      <c r="A46" s="36"/>
      <c r="B46" s="7"/>
      <c r="C46" s="7"/>
      <c r="D46" s="8"/>
    </row>
    <row r="47" spans="1:4" x14ac:dyDescent="0.25">
      <c r="A47" s="36"/>
      <c r="B47" s="7"/>
      <c r="C47" s="7"/>
      <c r="D47" s="8"/>
    </row>
    <row r="48" spans="1:4" x14ac:dyDescent="0.25">
      <c r="A48" s="36"/>
      <c r="B48" s="7"/>
      <c r="C48" s="7"/>
      <c r="D48" s="8"/>
    </row>
    <row r="49" spans="1:4" x14ac:dyDescent="0.25">
      <c r="A49" s="36"/>
      <c r="B49" s="7"/>
      <c r="C49" s="7"/>
      <c r="D49" s="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D49"/>
  <sheetViews>
    <sheetView workbookViewId="0">
      <selection activeCell="C29" sqref="C29"/>
    </sheetView>
  </sheetViews>
  <sheetFormatPr baseColWidth="10" defaultRowHeight="15" x14ac:dyDescent="0.25"/>
  <cols>
    <col min="1" max="1" width="11.42578125" style="108"/>
    <col min="2" max="3" width="53.42578125" style="125" customWidth="1"/>
    <col min="4" max="4" width="13.7109375" style="126" customWidth="1"/>
    <col min="5" max="16384" width="11.42578125" style="109"/>
  </cols>
  <sheetData>
    <row r="1" spans="1:4" ht="15" customHeight="1" x14ac:dyDescent="0.25">
      <c r="B1" s="109"/>
      <c r="C1" s="109"/>
      <c r="D1" s="109"/>
    </row>
    <row r="2" spans="1:4" ht="30" customHeight="1" x14ac:dyDescent="0.25">
      <c r="A2" s="110" t="s">
        <v>536</v>
      </c>
      <c r="B2" s="111" t="s">
        <v>319</v>
      </c>
      <c r="C2" s="112" t="s">
        <v>320</v>
      </c>
      <c r="D2" s="113" t="s">
        <v>289</v>
      </c>
    </row>
    <row r="3" spans="1:4" ht="17.25" hidden="1" customHeight="1" x14ac:dyDescent="0.25">
      <c r="A3" s="114"/>
      <c r="B3" s="115" t="s">
        <v>343</v>
      </c>
      <c r="C3" s="115" t="s">
        <v>343</v>
      </c>
      <c r="D3" s="116"/>
    </row>
    <row r="4" spans="1:4" x14ac:dyDescent="0.25">
      <c r="A4" s="117" t="s">
        <v>27</v>
      </c>
      <c r="B4" s="118"/>
      <c r="C4" s="118"/>
      <c r="D4" s="119"/>
    </row>
    <row r="5" spans="1:4" x14ac:dyDescent="0.25">
      <c r="A5" s="117" t="s">
        <v>28</v>
      </c>
      <c r="B5" s="118"/>
      <c r="C5" s="118"/>
      <c r="D5" s="119"/>
    </row>
    <row r="6" spans="1:4" x14ac:dyDescent="0.25">
      <c r="A6" s="117" t="s">
        <v>29</v>
      </c>
      <c r="B6" s="120" t="s">
        <v>364</v>
      </c>
      <c r="C6" s="120" t="s">
        <v>357</v>
      </c>
      <c r="D6" s="121">
        <v>14</v>
      </c>
    </row>
    <row r="7" spans="1:4" x14ac:dyDescent="0.25">
      <c r="A7" s="117" t="s">
        <v>30</v>
      </c>
      <c r="B7" s="120" t="s">
        <v>364</v>
      </c>
      <c r="C7" s="120" t="s">
        <v>390</v>
      </c>
      <c r="D7" s="121">
        <v>17</v>
      </c>
    </row>
    <row r="8" spans="1:4" x14ac:dyDescent="0.25">
      <c r="A8" s="117" t="s">
        <v>31</v>
      </c>
      <c r="B8" s="120" t="s">
        <v>365</v>
      </c>
      <c r="C8" s="120" t="s">
        <v>366</v>
      </c>
      <c r="D8" s="121" t="s">
        <v>969</v>
      </c>
    </row>
    <row r="9" spans="1:4" x14ac:dyDescent="0.25">
      <c r="A9" s="117" t="s">
        <v>32</v>
      </c>
      <c r="B9" s="118" t="s">
        <v>962</v>
      </c>
      <c r="C9" s="118" t="s">
        <v>963</v>
      </c>
      <c r="D9" s="119">
        <v>3</v>
      </c>
    </row>
    <row r="10" spans="1:4" x14ac:dyDescent="0.25">
      <c r="A10" s="117" t="s">
        <v>33</v>
      </c>
      <c r="B10" s="120" t="s">
        <v>367</v>
      </c>
      <c r="C10" s="120" t="s">
        <v>368</v>
      </c>
      <c r="D10" s="121">
        <v>48</v>
      </c>
    </row>
    <row r="11" spans="1:4" x14ac:dyDescent="0.25">
      <c r="A11" s="117" t="s">
        <v>34</v>
      </c>
      <c r="B11" s="120" t="s">
        <v>369</v>
      </c>
      <c r="C11" s="120" t="s">
        <v>967</v>
      </c>
      <c r="D11" s="121">
        <v>40</v>
      </c>
    </row>
    <row r="12" spans="1:4" x14ac:dyDescent="0.25">
      <c r="A12" s="117" t="s">
        <v>35</v>
      </c>
      <c r="B12" s="120" t="s">
        <v>370</v>
      </c>
      <c r="C12" s="120" t="s">
        <v>967</v>
      </c>
      <c r="D12" s="121">
        <v>18</v>
      </c>
    </row>
    <row r="13" spans="1:4" x14ac:dyDescent="0.25">
      <c r="A13" s="117" t="s">
        <v>36</v>
      </c>
      <c r="B13" s="120" t="s">
        <v>371</v>
      </c>
      <c r="C13" s="120" t="s">
        <v>968</v>
      </c>
      <c r="D13" s="121">
        <v>37</v>
      </c>
    </row>
    <row r="14" spans="1:4" x14ac:dyDescent="0.25">
      <c r="A14" s="117" t="s">
        <v>37</v>
      </c>
      <c r="B14" s="122" t="s">
        <v>372</v>
      </c>
      <c r="C14" s="122" t="s">
        <v>373</v>
      </c>
      <c r="D14" s="123">
        <v>5</v>
      </c>
    </row>
    <row r="15" spans="1:4" x14ac:dyDescent="0.25">
      <c r="A15" s="117" t="s">
        <v>38</v>
      </c>
      <c r="B15" s="122" t="s">
        <v>374</v>
      </c>
      <c r="C15" s="122" t="s">
        <v>353</v>
      </c>
      <c r="D15" s="123">
        <v>3</v>
      </c>
    </row>
    <row r="16" spans="1:4" x14ac:dyDescent="0.25">
      <c r="A16" s="117" t="s">
        <v>39</v>
      </c>
      <c r="B16" s="122" t="s">
        <v>375</v>
      </c>
      <c r="C16" s="122" t="s">
        <v>376</v>
      </c>
      <c r="D16" s="123">
        <v>1</v>
      </c>
    </row>
    <row r="17" spans="1:4" x14ac:dyDescent="0.25">
      <c r="A17" s="117" t="s">
        <v>40</v>
      </c>
      <c r="B17" s="120" t="s">
        <v>377</v>
      </c>
      <c r="C17" s="120" t="s">
        <v>960</v>
      </c>
      <c r="D17" s="121">
        <v>18</v>
      </c>
    </row>
    <row r="18" spans="1:4" x14ac:dyDescent="0.25">
      <c r="A18" s="117" t="s">
        <v>41</v>
      </c>
      <c r="B18" s="120" t="s">
        <v>369</v>
      </c>
      <c r="C18" s="120" t="s">
        <v>960</v>
      </c>
      <c r="D18" s="121">
        <v>18</v>
      </c>
    </row>
    <row r="19" spans="1:4" x14ac:dyDescent="0.25">
      <c r="A19" s="117" t="s">
        <v>42</v>
      </c>
      <c r="B19" s="120" t="s">
        <v>370</v>
      </c>
      <c r="C19" s="120" t="s">
        <v>960</v>
      </c>
      <c r="D19" s="121">
        <v>18</v>
      </c>
    </row>
    <row r="20" spans="1:4" x14ac:dyDescent="0.25">
      <c r="A20" s="117" t="s">
        <v>43</v>
      </c>
      <c r="B20" s="118" t="s">
        <v>378</v>
      </c>
      <c r="C20" s="118"/>
      <c r="D20" s="119">
        <v>2</v>
      </c>
    </row>
    <row r="21" spans="1:4" x14ac:dyDescent="0.25">
      <c r="A21" s="117" t="s">
        <v>44</v>
      </c>
      <c r="B21" s="118" t="s">
        <v>868</v>
      </c>
      <c r="C21" s="118"/>
      <c r="D21" s="119">
        <v>2</v>
      </c>
    </row>
    <row r="22" spans="1:4" x14ac:dyDescent="0.25">
      <c r="A22" s="117" t="s">
        <v>45</v>
      </c>
      <c r="B22" s="118" t="s">
        <v>379</v>
      </c>
      <c r="C22" s="118"/>
      <c r="D22" s="119">
        <v>2</v>
      </c>
    </row>
    <row r="23" spans="1:4" x14ac:dyDescent="0.25">
      <c r="A23" s="117" t="s">
        <v>46</v>
      </c>
      <c r="B23" s="118" t="s">
        <v>380</v>
      </c>
      <c r="C23" s="118" t="s">
        <v>368</v>
      </c>
      <c r="D23" s="119">
        <v>2</v>
      </c>
    </row>
    <row r="24" spans="1:4" x14ac:dyDescent="0.25">
      <c r="A24" s="117" t="s">
        <v>47</v>
      </c>
      <c r="B24" s="118" t="s">
        <v>380</v>
      </c>
      <c r="C24" s="118" t="s">
        <v>376</v>
      </c>
      <c r="D24" s="119">
        <v>1</v>
      </c>
    </row>
    <row r="25" spans="1:4" x14ac:dyDescent="0.25">
      <c r="A25" s="117" t="s">
        <v>48</v>
      </c>
      <c r="B25" s="122" t="s">
        <v>964</v>
      </c>
      <c r="C25" s="122"/>
      <c r="D25" s="123">
        <v>3</v>
      </c>
    </row>
    <row r="26" spans="1:4" x14ac:dyDescent="0.25">
      <c r="A26" s="117" t="s">
        <v>49</v>
      </c>
      <c r="B26" s="118" t="s">
        <v>381</v>
      </c>
      <c r="C26" s="118" t="s">
        <v>368</v>
      </c>
      <c r="D26" s="119">
        <v>1</v>
      </c>
    </row>
    <row r="27" spans="1:4" x14ac:dyDescent="0.25">
      <c r="A27" s="117" t="s">
        <v>50</v>
      </c>
      <c r="B27" s="118" t="s">
        <v>382</v>
      </c>
      <c r="C27" s="118" t="s">
        <v>368</v>
      </c>
      <c r="D27" s="119">
        <v>2</v>
      </c>
    </row>
    <row r="28" spans="1:4" x14ac:dyDescent="0.25">
      <c r="A28" s="117" t="s">
        <v>51</v>
      </c>
      <c r="B28" s="118" t="s">
        <v>383</v>
      </c>
      <c r="C28" s="118"/>
      <c r="D28" s="119">
        <v>1</v>
      </c>
    </row>
    <row r="29" spans="1:4" x14ac:dyDescent="0.25">
      <c r="A29" s="117" t="s">
        <v>52</v>
      </c>
      <c r="B29" s="122" t="s">
        <v>439</v>
      </c>
      <c r="C29" s="122" t="s">
        <v>353</v>
      </c>
      <c r="D29" s="123"/>
    </row>
    <row r="30" spans="1:4" x14ac:dyDescent="0.25">
      <c r="A30" s="117" t="s">
        <v>53</v>
      </c>
      <c r="B30" s="118" t="s">
        <v>384</v>
      </c>
      <c r="C30" s="118"/>
      <c r="D30" s="119">
        <v>2</v>
      </c>
    </row>
    <row r="31" spans="1:4" x14ac:dyDescent="0.25">
      <c r="A31" s="117" t="s">
        <v>54</v>
      </c>
      <c r="B31" s="122" t="s">
        <v>385</v>
      </c>
      <c r="C31" s="122" t="s">
        <v>346</v>
      </c>
      <c r="D31" s="123">
        <v>1</v>
      </c>
    </row>
    <row r="32" spans="1:4" x14ac:dyDescent="0.25">
      <c r="A32" s="117" t="s">
        <v>55</v>
      </c>
      <c r="B32" s="122" t="s">
        <v>386</v>
      </c>
      <c r="C32" s="122" t="s">
        <v>961</v>
      </c>
      <c r="D32" s="123">
        <v>2</v>
      </c>
    </row>
    <row r="33" spans="1:4" x14ac:dyDescent="0.25">
      <c r="A33" s="117" t="s">
        <v>56</v>
      </c>
      <c r="B33" s="118" t="s">
        <v>387</v>
      </c>
      <c r="C33" s="118" t="s">
        <v>388</v>
      </c>
      <c r="D33" s="119">
        <v>1</v>
      </c>
    </row>
    <row r="34" spans="1:4" x14ac:dyDescent="0.25">
      <c r="A34" s="117" t="s">
        <v>57</v>
      </c>
      <c r="B34" s="118" t="s">
        <v>389</v>
      </c>
      <c r="C34" s="118" t="s">
        <v>373</v>
      </c>
      <c r="D34" s="119">
        <v>1</v>
      </c>
    </row>
    <row r="35" spans="1:4" x14ac:dyDescent="0.25">
      <c r="A35" s="117" t="s">
        <v>67</v>
      </c>
      <c r="B35" s="122" t="s">
        <v>398</v>
      </c>
      <c r="C35" s="122"/>
      <c r="D35" s="123">
        <v>1</v>
      </c>
    </row>
    <row r="36" spans="1:4" x14ac:dyDescent="0.25">
      <c r="A36" s="117" t="s">
        <v>68</v>
      </c>
      <c r="B36" s="122" t="s">
        <v>397</v>
      </c>
      <c r="C36" s="122"/>
      <c r="D36" s="123">
        <v>2</v>
      </c>
    </row>
    <row r="37" spans="1:4" x14ac:dyDescent="0.25">
      <c r="A37" s="114"/>
      <c r="B37" s="124" t="s">
        <v>959</v>
      </c>
      <c r="C37" s="124"/>
      <c r="D37" s="124">
        <v>1</v>
      </c>
    </row>
    <row r="38" spans="1:4" x14ac:dyDescent="0.25">
      <c r="A38" s="114"/>
      <c r="B38" s="124" t="s">
        <v>940</v>
      </c>
      <c r="C38" s="124"/>
      <c r="D38" s="124">
        <v>1</v>
      </c>
    </row>
    <row r="39" spans="1:4" x14ac:dyDescent="0.25">
      <c r="A39" s="114"/>
      <c r="B39" s="124"/>
      <c r="C39" s="124"/>
      <c r="D39" s="124"/>
    </row>
    <row r="40" spans="1:4" x14ac:dyDescent="0.25">
      <c r="A40" s="114"/>
      <c r="B40" s="124"/>
      <c r="C40" s="124"/>
      <c r="D40" s="124"/>
    </row>
    <row r="41" spans="1:4" x14ac:dyDescent="0.25">
      <c r="A41" s="114"/>
      <c r="B41" s="124"/>
      <c r="C41" s="124"/>
      <c r="D41" s="124"/>
    </row>
    <row r="42" spans="1:4" x14ac:dyDescent="0.25">
      <c r="A42" s="114"/>
      <c r="B42" s="124"/>
      <c r="C42" s="124"/>
      <c r="D42" s="124"/>
    </row>
    <row r="43" spans="1:4" x14ac:dyDescent="0.25">
      <c r="A43" s="114"/>
      <c r="B43" s="124"/>
      <c r="C43" s="124"/>
      <c r="D43" s="124"/>
    </row>
    <row r="44" spans="1:4" x14ac:dyDescent="0.25">
      <c r="A44" s="114"/>
      <c r="B44" s="124"/>
      <c r="C44" s="124"/>
      <c r="D44" s="124"/>
    </row>
    <row r="45" spans="1:4" x14ac:dyDescent="0.25">
      <c r="A45" s="114"/>
      <c r="B45" s="124"/>
      <c r="C45" s="124"/>
      <c r="D45" s="124"/>
    </row>
    <row r="46" spans="1:4" x14ac:dyDescent="0.25">
      <c r="A46" s="114"/>
      <c r="B46" s="124"/>
      <c r="C46" s="124"/>
      <c r="D46" s="124"/>
    </row>
    <row r="47" spans="1:4" x14ac:dyDescent="0.25">
      <c r="A47" s="114"/>
      <c r="B47" s="124"/>
      <c r="C47" s="124"/>
      <c r="D47" s="124"/>
    </row>
    <row r="48" spans="1:4" x14ac:dyDescent="0.25">
      <c r="A48" s="114"/>
      <c r="B48" s="124"/>
      <c r="C48" s="124"/>
      <c r="D48" s="124"/>
    </row>
    <row r="49" spans="1:4" x14ac:dyDescent="0.25">
      <c r="A49" s="114"/>
      <c r="B49" s="124"/>
      <c r="C49" s="124"/>
      <c r="D49" s="12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G58"/>
  <sheetViews>
    <sheetView topLeftCell="A22" zoomScaleNormal="100" workbookViewId="0">
      <selection activeCell="C21" sqref="C21"/>
    </sheetView>
  </sheetViews>
  <sheetFormatPr baseColWidth="10" defaultColWidth="11.42578125" defaultRowHeight="15" x14ac:dyDescent="0.25"/>
  <cols>
    <col min="1" max="1" width="11.42578125" style="72"/>
    <col min="2" max="3" width="53.42578125" style="79" customWidth="1"/>
    <col min="4" max="4" width="10.7109375" style="79" customWidth="1"/>
    <col min="5" max="16384" width="11.42578125" style="72"/>
  </cols>
  <sheetData>
    <row r="1" spans="1:7" ht="15" customHeight="1" x14ac:dyDescent="0.25">
      <c r="A1" s="78"/>
      <c r="B1" s="72"/>
      <c r="C1" s="72"/>
      <c r="D1" s="72"/>
    </row>
    <row r="2" spans="1:7" ht="30" customHeight="1" x14ac:dyDescent="0.25">
      <c r="A2" s="73" t="s">
        <v>536</v>
      </c>
      <c r="B2" s="74" t="s">
        <v>319</v>
      </c>
      <c r="C2" s="74" t="s">
        <v>320</v>
      </c>
      <c r="D2" s="74" t="s">
        <v>289</v>
      </c>
    </row>
    <row r="3" spans="1:7" ht="17.25" hidden="1" customHeight="1" x14ac:dyDescent="0.25">
      <c r="A3" s="83"/>
      <c r="B3" s="87" t="s">
        <v>343</v>
      </c>
      <c r="C3" s="86" t="s">
        <v>343</v>
      </c>
      <c r="D3" s="86"/>
    </row>
    <row r="4" spans="1:7" x14ac:dyDescent="0.25">
      <c r="A4" s="85" t="s">
        <v>58</v>
      </c>
      <c r="B4" s="88" t="s">
        <v>391</v>
      </c>
      <c r="C4" s="89"/>
      <c r="D4" s="90">
        <v>2</v>
      </c>
    </row>
    <row r="5" spans="1:7" x14ac:dyDescent="0.25">
      <c r="A5" s="85" t="s">
        <v>59</v>
      </c>
      <c r="B5" s="91" t="s">
        <v>392</v>
      </c>
      <c r="C5" s="89"/>
      <c r="D5" s="90">
        <v>3</v>
      </c>
    </row>
    <row r="6" spans="1:7" x14ac:dyDescent="0.25">
      <c r="A6" s="85" t="s">
        <v>60</v>
      </c>
      <c r="B6" s="88" t="s">
        <v>393</v>
      </c>
      <c r="C6" s="89"/>
      <c r="D6" s="90">
        <v>1</v>
      </c>
      <c r="E6" s="75" t="s">
        <v>930</v>
      </c>
      <c r="F6" s="75" t="s">
        <v>931</v>
      </c>
    </row>
    <row r="7" spans="1:7" x14ac:dyDescent="0.25">
      <c r="A7" s="85" t="s">
        <v>61</v>
      </c>
      <c r="B7" s="91" t="s">
        <v>394</v>
      </c>
      <c r="C7" s="89"/>
      <c r="D7" s="90">
        <v>1</v>
      </c>
      <c r="E7" s="76" t="s">
        <v>953</v>
      </c>
      <c r="F7" s="76" t="s">
        <v>950</v>
      </c>
    </row>
    <row r="8" spans="1:7" x14ac:dyDescent="0.25">
      <c r="A8" s="85" t="s">
        <v>62</v>
      </c>
      <c r="B8" s="88" t="s">
        <v>867</v>
      </c>
      <c r="C8" s="89"/>
      <c r="D8" s="90">
        <v>2</v>
      </c>
      <c r="E8" s="77" t="s">
        <v>359</v>
      </c>
      <c r="F8" s="77" t="s">
        <v>954</v>
      </c>
    </row>
    <row r="9" spans="1:7" x14ac:dyDescent="0.25">
      <c r="A9" s="85" t="s">
        <v>63</v>
      </c>
      <c r="B9" s="88" t="s">
        <v>395</v>
      </c>
      <c r="C9" s="89"/>
      <c r="D9" s="90">
        <v>2</v>
      </c>
      <c r="E9" s="107" t="s">
        <v>344</v>
      </c>
      <c r="F9" s="107" t="s">
        <v>966</v>
      </c>
      <c r="G9" s="107"/>
    </row>
    <row r="10" spans="1:7" x14ac:dyDescent="0.25">
      <c r="A10" s="85" t="s">
        <v>64</v>
      </c>
      <c r="B10" s="91" t="s">
        <v>396</v>
      </c>
      <c r="C10" s="89"/>
      <c r="D10" s="90">
        <v>3</v>
      </c>
    </row>
    <row r="11" spans="1:7" x14ac:dyDescent="0.25">
      <c r="A11" s="85" t="s">
        <v>65</v>
      </c>
      <c r="B11" s="88" t="s">
        <v>399</v>
      </c>
      <c r="C11" s="89"/>
      <c r="D11" s="90">
        <v>3</v>
      </c>
    </row>
    <row r="12" spans="1:7" x14ac:dyDescent="0.25">
      <c r="A12" s="85" t="s">
        <v>69</v>
      </c>
      <c r="B12" s="92" t="s">
        <v>400</v>
      </c>
      <c r="C12" s="89"/>
      <c r="D12" s="90">
        <v>1</v>
      </c>
    </row>
    <row r="13" spans="1:7" x14ac:dyDescent="0.25">
      <c r="A13" s="85" t="s">
        <v>70</v>
      </c>
      <c r="B13" s="88" t="s">
        <v>401</v>
      </c>
      <c r="C13" s="89" t="s">
        <v>402</v>
      </c>
      <c r="D13" s="90">
        <v>3</v>
      </c>
    </row>
    <row r="14" spans="1:7" x14ac:dyDescent="0.25">
      <c r="A14" s="85" t="s">
        <v>71</v>
      </c>
      <c r="B14" s="88" t="s">
        <v>401</v>
      </c>
      <c r="C14" s="89" t="s">
        <v>403</v>
      </c>
      <c r="D14" s="90">
        <v>1</v>
      </c>
    </row>
    <row r="15" spans="1:7" x14ac:dyDescent="0.25">
      <c r="A15" s="85" t="s">
        <v>72</v>
      </c>
      <c r="B15" s="92"/>
      <c r="C15" s="89"/>
      <c r="D15" s="90"/>
    </row>
    <row r="16" spans="1:7" x14ac:dyDescent="0.25">
      <c r="A16" s="85" t="s">
        <v>73</v>
      </c>
      <c r="B16" s="93" t="s">
        <v>404</v>
      </c>
      <c r="C16" s="89"/>
      <c r="D16" s="90">
        <v>2</v>
      </c>
    </row>
    <row r="17" spans="1:4" x14ac:dyDescent="0.25">
      <c r="A17" s="85" t="s">
        <v>74</v>
      </c>
      <c r="B17" s="93" t="s">
        <v>405</v>
      </c>
      <c r="C17" s="89"/>
      <c r="D17" s="90">
        <v>1</v>
      </c>
    </row>
    <row r="18" spans="1:4" x14ac:dyDescent="0.25">
      <c r="A18" s="85" t="s">
        <v>75</v>
      </c>
      <c r="B18" s="93" t="s">
        <v>406</v>
      </c>
      <c r="C18" s="89"/>
      <c r="D18" s="90">
        <v>1</v>
      </c>
    </row>
    <row r="19" spans="1:4" x14ac:dyDescent="0.25">
      <c r="A19" s="85" t="s">
        <v>76</v>
      </c>
      <c r="B19" s="93" t="s">
        <v>407</v>
      </c>
      <c r="C19" s="89"/>
      <c r="D19" s="90">
        <v>2</v>
      </c>
    </row>
    <row r="20" spans="1:4" x14ac:dyDescent="0.25">
      <c r="A20" s="85" t="s">
        <v>77</v>
      </c>
      <c r="B20" s="93" t="s">
        <v>551</v>
      </c>
      <c r="C20" s="89"/>
      <c r="D20" s="90">
        <v>1</v>
      </c>
    </row>
    <row r="21" spans="1:4" x14ac:dyDescent="0.25">
      <c r="A21" s="85" t="s">
        <v>78</v>
      </c>
      <c r="B21" s="93" t="s">
        <v>408</v>
      </c>
      <c r="C21" s="89"/>
      <c r="D21" s="90">
        <v>1</v>
      </c>
    </row>
    <row r="22" spans="1:4" x14ac:dyDescent="0.25">
      <c r="A22" s="85" t="s">
        <v>79</v>
      </c>
      <c r="B22" s="104" t="s">
        <v>409</v>
      </c>
      <c r="C22" s="89"/>
      <c r="D22" s="90">
        <v>1</v>
      </c>
    </row>
    <row r="23" spans="1:4" x14ac:dyDescent="0.25">
      <c r="A23" s="85" t="s">
        <v>80</v>
      </c>
      <c r="B23" s="93" t="s">
        <v>552</v>
      </c>
      <c r="C23" s="89" t="s">
        <v>410</v>
      </c>
      <c r="D23" s="90"/>
    </row>
    <row r="24" spans="1:4" x14ac:dyDescent="0.25">
      <c r="A24" s="85" t="s">
        <v>81</v>
      </c>
      <c r="B24" s="93" t="s">
        <v>411</v>
      </c>
      <c r="C24" s="89" t="s">
        <v>410</v>
      </c>
      <c r="D24" s="90">
        <v>2</v>
      </c>
    </row>
    <row r="25" spans="1:4" x14ac:dyDescent="0.25">
      <c r="A25" s="85" t="s">
        <v>82</v>
      </c>
      <c r="B25" s="88" t="s">
        <v>412</v>
      </c>
      <c r="C25" s="89"/>
      <c r="D25" s="90">
        <v>1</v>
      </c>
    </row>
    <row r="26" spans="1:4" x14ac:dyDescent="0.25">
      <c r="A26" s="85" t="s">
        <v>83</v>
      </c>
      <c r="B26" s="88" t="s">
        <v>413</v>
      </c>
      <c r="C26" s="89"/>
      <c r="D26" s="90">
        <v>2</v>
      </c>
    </row>
    <row r="27" spans="1:4" x14ac:dyDescent="0.25">
      <c r="A27" s="85" t="s">
        <v>84</v>
      </c>
      <c r="B27" s="88" t="s">
        <v>414</v>
      </c>
      <c r="C27" s="89"/>
      <c r="D27" s="90">
        <v>2</v>
      </c>
    </row>
    <row r="28" spans="1:4" x14ac:dyDescent="0.25">
      <c r="A28" s="85" t="s">
        <v>85</v>
      </c>
      <c r="B28" s="92" t="s">
        <v>415</v>
      </c>
      <c r="C28" s="89"/>
      <c r="D28" s="90">
        <v>2</v>
      </c>
    </row>
    <row r="29" spans="1:4" x14ac:dyDescent="0.25">
      <c r="A29" s="85" t="s">
        <v>86</v>
      </c>
      <c r="B29" s="93" t="s">
        <v>416</v>
      </c>
      <c r="C29" s="89"/>
      <c r="D29" s="90">
        <v>1</v>
      </c>
    </row>
    <row r="30" spans="1:4" x14ac:dyDescent="0.25">
      <c r="A30" s="85"/>
      <c r="B30" s="104" t="s">
        <v>925</v>
      </c>
      <c r="C30" s="89" t="s">
        <v>345</v>
      </c>
      <c r="D30" s="90">
        <v>1</v>
      </c>
    </row>
    <row r="31" spans="1:4" x14ac:dyDescent="0.25">
      <c r="A31" s="84"/>
      <c r="B31" s="94" t="s">
        <v>926</v>
      </c>
      <c r="C31" s="95"/>
      <c r="D31" s="96"/>
    </row>
    <row r="32" spans="1:4" x14ac:dyDescent="0.25">
      <c r="A32" s="84"/>
      <c r="B32" s="97" t="s">
        <v>927</v>
      </c>
      <c r="C32" s="95"/>
      <c r="D32" s="96">
        <v>2</v>
      </c>
    </row>
    <row r="33" spans="1:4" x14ac:dyDescent="0.25">
      <c r="A33" s="84"/>
      <c r="B33" s="97" t="s">
        <v>928</v>
      </c>
      <c r="C33" s="95"/>
      <c r="D33" s="96">
        <v>1</v>
      </c>
    </row>
    <row r="34" spans="1:4" x14ac:dyDescent="0.25">
      <c r="A34" s="84"/>
      <c r="B34" s="106" t="s">
        <v>929</v>
      </c>
      <c r="C34" s="95"/>
      <c r="D34" s="96">
        <v>1</v>
      </c>
    </row>
    <row r="35" spans="1:4" x14ac:dyDescent="0.25">
      <c r="A35" s="84"/>
      <c r="B35" s="94" t="s">
        <v>932</v>
      </c>
      <c r="C35" s="95"/>
      <c r="D35" s="96"/>
    </row>
    <row r="36" spans="1:4" x14ac:dyDescent="0.25">
      <c r="A36" s="84"/>
      <c r="B36" s="94" t="s">
        <v>934</v>
      </c>
      <c r="C36" s="95"/>
      <c r="D36" s="96"/>
    </row>
    <row r="37" spans="1:4" x14ac:dyDescent="0.25">
      <c r="A37" s="84"/>
      <c r="B37" s="94" t="s">
        <v>933</v>
      </c>
      <c r="C37" s="95"/>
      <c r="D37" s="96"/>
    </row>
    <row r="38" spans="1:4" x14ac:dyDescent="0.25">
      <c r="A38" s="84"/>
      <c r="B38" s="94" t="s">
        <v>935</v>
      </c>
      <c r="C38" s="95"/>
      <c r="D38" s="96"/>
    </row>
    <row r="39" spans="1:4" x14ac:dyDescent="0.25">
      <c r="A39" s="84"/>
      <c r="B39" s="98" t="s">
        <v>936</v>
      </c>
      <c r="C39" s="95"/>
      <c r="D39" s="96" t="s">
        <v>937</v>
      </c>
    </row>
    <row r="40" spans="1:4" x14ac:dyDescent="0.25">
      <c r="A40" s="84"/>
      <c r="B40" s="98" t="s">
        <v>557</v>
      </c>
      <c r="C40" s="95"/>
      <c r="D40" s="96"/>
    </row>
    <row r="41" spans="1:4" x14ac:dyDescent="0.25">
      <c r="A41" s="84"/>
      <c r="B41" s="98" t="s">
        <v>938</v>
      </c>
      <c r="C41" s="95"/>
      <c r="D41" s="96">
        <v>1</v>
      </c>
    </row>
    <row r="42" spans="1:4" x14ac:dyDescent="0.25">
      <c r="A42" s="84"/>
      <c r="B42" s="97" t="s">
        <v>939</v>
      </c>
      <c r="C42" s="95"/>
      <c r="D42" s="96">
        <v>1</v>
      </c>
    </row>
    <row r="43" spans="1:4" x14ac:dyDescent="0.25">
      <c r="A43" s="84"/>
      <c r="B43" s="97" t="s">
        <v>941</v>
      </c>
      <c r="C43" s="95"/>
      <c r="D43" s="96"/>
    </row>
    <row r="44" spans="1:4" x14ac:dyDescent="0.25">
      <c r="A44" s="80"/>
      <c r="B44" s="98" t="s">
        <v>942</v>
      </c>
      <c r="C44" s="95"/>
      <c r="D44" s="96"/>
    </row>
    <row r="45" spans="1:4" x14ac:dyDescent="0.25">
      <c r="A45" s="81"/>
      <c r="B45" s="99" t="s">
        <v>943</v>
      </c>
      <c r="C45" s="100"/>
      <c r="D45" s="101">
        <v>1</v>
      </c>
    </row>
    <row r="46" spans="1:4" x14ac:dyDescent="0.25">
      <c r="A46" s="81"/>
      <c r="B46" s="84" t="s">
        <v>944</v>
      </c>
      <c r="C46" s="100"/>
      <c r="D46" s="101">
        <v>1</v>
      </c>
    </row>
    <row r="47" spans="1:4" x14ac:dyDescent="0.25">
      <c r="A47" s="81"/>
      <c r="B47" s="105" t="s">
        <v>945</v>
      </c>
      <c r="C47" s="100"/>
      <c r="D47" s="101">
        <v>1</v>
      </c>
    </row>
    <row r="48" spans="1:4" x14ac:dyDescent="0.25">
      <c r="A48" s="81"/>
      <c r="B48" s="105" t="s">
        <v>946</v>
      </c>
      <c r="C48" s="100"/>
      <c r="D48" s="101">
        <v>1</v>
      </c>
    </row>
    <row r="49" spans="1:4" x14ac:dyDescent="0.25">
      <c r="A49" s="81"/>
      <c r="B49" s="84" t="s">
        <v>947</v>
      </c>
      <c r="C49" s="100"/>
      <c r="D49" s="101">
        <v>1</v>
      </c>
    </row>
    <row r="50" spans="1:4" x14ac:dyDescent="0.25">
      <c r="A50" s="81"/>
      <c r="B50" s="102" t="s">
        <v>948</v>
      </c>
      <c r="C50" s="100"/>
      <c r="D50" s="101">
        <v>4</v>
      </c>
    </row>
    <row r="51" spans="1:4" x14ac:dyDescent="0.25">
      <c r="A51" s="81"/>
      <c r="B51" s="102" t="s">
        <v>949</v>
      </c>
      <c r="C51" s="100"/>
      <c r="D51" s="101"/>
    </row>
    <row r="52" spans="1:4" x14ac:dyDescent="0.25">
      <c r="A52" s="82"/>
      <c r="B52" s="103" t="s">
        <v>951</v>
      </c>
      <c r="C52" s="100"/>
      <c r="D52" s="101">
        <v>1</v>
      </c>
    </row>
    <row r="53" spans="1:4" x14ac:dyDescent="0.25">
      <c r="A53" s="81"/>
      <c r="B53" s="105" t="s">
        <v>952</v>
      </c>
      <c r="C53" s="100"/>
      <c r="D53" s="101"/>
    </row>
    <row r="54" spans="1:4" x14ac:dyDescent="0.25">
      <c r="A54" s="81"/>
      <c r="B54" s="102" t="s">
        <v>955</v>
      </c>
      <c r="C54" s="100" t="s">
        <v>956</v>
      </c>
      <c r="D54" s="101">
        <v>4</v>
      </c>
    </row>
    <row r="55" spans="1:4" x14ac:dyDescent="0.25">
      <c r="A55" s="81"/>
      <c r="B55" s="99" t="s">
        <v>957</v>
      </c>
      <c r="C55" s="100" t="s">
        <v>958</v>
      </c>
      <c r="D55" s="101">
        <v>1</v>
      </c>
    </row>
    <row r="56" spans="1:4" x14ac:dyDescent="0.25">
      <c r="A56" s="81"/>
      <c r="B56" s="168" t="s">
        <v>1001</v>
      </c>
      <c r="C56" s="100"/>
      <c r="D56" s="101">
        <v>1</v>
      </c>
    </row>
    <row r="57" spans="1:4" x14ac:dyDescent="0.25">
      <c r="A57" s="81"/>
      <c r="B57" s="84"/>
      <c r="C57" s="100"/>
      <c r="D57" s="101"/>
    </row>
    <row r="58" spans="1:4" x14ac:dyDescent="0.25">
      <c r="A58" s="81"/>
      <c r="B58" s="84"/>
      <c r="C58" s="100"/>
      <c r="D58" s="10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D50"/>
  <sheetViews>
    <sheetView workbookViewId="0">
      <selection activeCell="B36" sqref="B36"/>
    </sheetView>
  </sheetViews>
  <sheetFormatPr baseColWidth="10" defaultColWidth="11.42578125" defaultRowHeight="15" x14ac:dyDescent="0.25"/>
  <cols>
    <col min="1" max="1" width="11.42578125" style="13"/>
    <col min="2" max="3" width="53.42578125" style="13" customWidth="1"/>
    <col min="4" max="4" width="10.7109375" style="13" customWidth="1"/>
    <col min="5" max="16384" width="11.42578125" style="18"/>
  </cols>
  <sheetData>
    <row r="1" spans="1:4" ht="15" customHeight="1" x14ac:dyDescent="0.25">
      <c r="B1" s="18"/>
      <c r="C1" s="18"/>
      <c r="D1" s="18"/>
    </row>
    <row r="2" spans="1:4" ht="30" customHeight="1" x14ac:dyDescent="0.25">
      <c r="A2" s="40" t="s">
        <v>536</v>
      </c>
      <c r="B2" s="39" t="s">
        <v>319</v>
      </c>
      <c r="C2" s="14" t="s">
        <v>320</v>
      </c>
      <c r="D2" s="14" t="s">
        <v>289</v>
      </c>
    </row>
    <row r="3" spans="1:4" ht="17.25" hidden="1" customHeight="1" x14ac:dyDescent="0.25">
      <c r="A3" s="41"/>
      <c r="B3" s="19" t="s">
        <v>343</v>
      </c>
      <c r="C3" s="19" t="s">
        <v>343</v>
      </c>
      <c r="D3" s="19"/>
    </row>
    <row r="4" spans="1:4" x14ac:dyDescent="0.25">
      <c r="A4" s="37" t="s">
        <v>87</v>
      </c>
      <c r="B4" s="7"/>
      <c r="C4" s="7"/>
      <c r="D4" s="8"/>
    </row>
    <row r="5" spans="1:4" x14ac:dyDescent="0.25">
      <c r="A5" s="37" t="s">
        <v>88</v>
      </c>
      <c r="B5" s="7"/>
      <c r="C5" s="7"/>
      <c r="D5" s="8"/>
    </row>
    <row r="6" spans="1:4" x14ac:dyDescent="0.25">
      <c r="A6" s="37" t="s">
        <v>89</v>
      </c>
      <c r="B6" s="7" t="s">
        <v>420</v>
      </c>
      <c r="C6" s="7" t="s">
        <v>359</v>
      </c>
      <c r="D6" s="8">
        <v>1</v>
      </c>
    </row>
    <row r="7" spans="1:4" x14ac:dyDescent="0.25">
      <c r="A7" s="37" t="s">
        <v>90</v>
      </c>
      <c r="B7" s="7" t="s">
        <v>421</v>
      </c>
      <c r="C7" s="7" t="s">
        <v>422</v>
      </c>
      <c r="D7" s="8">
        <v>10</v>
      </c>
    </row>
    <row r="8" spans="1:4" x14ac:dyDescent="0.25">
      <c r="A8" s="37" t="s">
        <v>91</v>
      </c>
      <c r="B8" s="7" t="s">
        <v>423</v>
      </c>
      <c r="C8" s="7" t="s">
        <v>422</v>
      </c>
      <c r="D8" s="8">
        <v>8</v>
      </c>
    </row>
    <row r="9" spans="1:4" x14ac:dyDescent="0.25">
      <c r="A9" s="37" t="s">
        <v>92</v>
      </c>
      <c r="B9" s="7" t="s">
        <v>421</v>
      </c>
      <c r="C9" s="7" t="s">
        <v>376</v>
      </c>
      <c r="D9" s="8">
        <v>4</v>
      </c>
    </row>
    <row r="10" spans="1:4" x14ac:dyDescent="0.25">
      <c r="A10" s="37" t="s">
        <v>93</v>
      </c>
      <c r="B10" s="7" t="s">
        <v>424</v>
      </c>
      <c r="C10" s="7" t="s">
        <v>425</v>
      </c>
      <c r="D10" s="8">
        <v>2</v>
      </c>
    </row>
    <row r="11" spans="1:4" x14ac:dyDescent="0.25">
      <c r="A11" s="37" t="s">
        <v>94</v>
      </c>
      <c r="B11" s="7" t="s">
        <v>426</v>
      </c>
      <c r="C11" s="7" t="s">
        <v>427</v>
      </c>
      <c r="D11" s="8"/>
    </row>
    <row r="12" spans="1:4" x14ac:dyDescent="0.25">
      <c r="A12" s="37" t="s">
        <v>95</v>
      </c>
      <c r="B12" s="7" t="s">
        <v>421</v>
      </c>
      <c r="C12" s="7" t="s">
        <v>428</v>
      </c>
      <c r="D12" s="8">
        <v>3</v>
      </c>
    </row>
    <row r="13" spans="1:4" x14ac:dyDescent="0.25">
      <c r="A13" s="37" t="s">
        <v>96</v>
      </c>
      <c r="B13" s="7" t="s">
        <v>429</v>
      </c>
      <c r="C13" s="7" t="s">
        <v>428</v>
      </c>
      <c r="D13" s="8">
        <v>1</v>
      </c>
    </row>
    <row r="14" spans="1:4" x14ac:dyDescent="0.25">
      <c r="A14" s="37" t="s">
        <v>97</v>
      </c>
      <c r="B14" s="7" t="s">
        <v>424</v>
      </c>
      <c r="C14" s="7" t="s">
        <v>428</v>
      </c>
      <c r="D14" s="8">
        <v>9</v>
      </c>
    </row>
    <row r="15" spans="1:4" x14ac:dyDescent="0.25">
      <c r="A15" s="37" t="s">
        <v>98</v>
      </c>
      <c r="B15" s="7" t="s">
        <v>421</v>
      </c>
      <c r="C15" s="7" t="s">
        <v>353</v>
      </c>
      <c r="D15" s="8">
        <v>5</v>
      </c>
    </row>
    <row r="16" spans="1:4" x14ac:dyDescent="0.25">
      <c r="A16" s="37" t="s">
        <v>99</v>
      </c>
      <c r="B16" s="7" t="s">
        <v>430</v>
      </c>
      <c r="C16" s="7" t="s">
        <v>431</v>
      </c>
      <c r="D16" s="8">
        <v>1</v>
      </c>
    </row>
    <row r="17" spans="1:4" x14ac:dyDescent="0.25">
      <c r="A17" s="37" t="s">
        <v>100</v>
      </c>
      <c r="B17" s="7"/>
      <c r="C17" s="7"/>
      <c r="D17" s="8"/>
    </row>
    <row r="18" spans="1:4" x14ac:dyDescent="0.25">
      <c r="A18" s="37" t="s">
        <v>101</v>
      </c>
      <c r="B18" s="7" t="s">
        <v>432</v>
      </c>
      <c r="C18" s="7" t="s">
        <v>433</v>
      </c>
      <c r="D18" s="8">
        <v>1</v>
      </c>
    </row>
    <row r="19" spans="1:4" x14ac:dyDescent="0.25">
      <c r="A19" s="37" t="s">
        <v>102</v>
      </c>
      <c r="B19" s="7" t="s">
        <v>434</v>
      </c>
      <c r="C19" s="7" t="s">
        <v>433</v>
      </c>
      <c r="D19" s="8">
        <v>2</v>
      </c>
    </row>
    <row r="20" spans="1:4" x14ac:dyDescent="0.25">
      <c r="A20" s="37" t="s">
        <v>103</v>
      </c>
      <c r="B20" s="7" t="s">
        <v>435</v>
      </c>
      <c r="C20" s="7" t="s">
        <v>433</v>
      </c>
      <c r="D20" s="8">
        <v>5</v>
      </c>
    </row>
    <row r="21" spans="1:4" x14ac:dyDescent="0.25">
      <c r="A21" s="37" t="s">
        <v>104</v>
      </c>
      <c r="B21" s="7" t="s">
        <v>436</v>
      </c>
      <c r="C21" s="7"/>
      <c r="D21" s="8">
        <v>2</v>
      </c>
    </row>
    <row r="22" spans="1:4" x14ac:dyDescent="0.25">
      <c r="A22" s="37" t="s">
        <v>105</v>
      </c>
      <c r="B22" s="7" t="s">
        <v>437</v>
      </c>
      <c r="C22" s="7"/>
      <c r="D22" s="8">
        <v>1</v>
      </c>
    </row>
    <row r="23" spans="1:4" x14ac:dyDescent="0.25">
      <c r="A23" s="37" t="s">
        <v>106</v>
      </c>
      <c r="B23" s="7" t="s">
        <v>438</v>
      </c>
      <c r="C23" s="7" t="s">
        <v>433</v>
      </c>
      <c r="D23" s="8">
        <v>1</v>
      </c>
    </row>
    <row r="24" spans="1:4" x14ac:dyDescent="0.25">
      <c r="A24" s="37" t="s">
        <v>107</v>
      </c>
      <c r="B24" s="7"/>
      <c r="C24" s="17"/>
      <c r="D24" s="8"/>
    </row>
    <row r="25" spans="1:4" x14ac:dyDescent="0.25">
      <c r="A25" s="37" t="s">
        <v>139</v>
      </c>
      <c r="B25" s="7" t="s">
        <v>484</v>
      </c>
      <c r="C25" s="17"/>
      <c r="D25" s="8">
        <v>4</v>
      </c>
    </row>
    <row r="26" spans="1:4" x14ac:dyDescent="0.25">
      <c r="A26" s="37" t="s">
        <v>140</v>
      </c>
      <c r="B26" s="7" t="s">
        <v>485</v>
      </c>
      <c r="C26" s="7"/>
      <c r="D26" s="8">
        <v>4</v>
      </c>
    </row>
    <row r="27" spans="1:4" x14ac:dyDescent="0.25">
      <c r="A27" s="41" t="s">
        <v>141</v>
      </c>
      <c r="B27" s="17" t="s">
        <v>486</v>
      </c>
      <c r="C27" s="17" t="s">
        <v>457</v>
      </c>
      <c r="D27" s="17">
        <v>3</v>
      </c>
    </row>
    <row r="28" spans="1:4" x14ac:dyDescent="0.25">
      <c r="A28" s="41" t="s">
        <v>244</v>
      </c>
      <c r="B28" s="17" t="s">
        <v>595</v>
      </c>
      <c r="C28" s="17" t="s">
        <v>596</v>
      </c>
      <c r="D28" s="17">
        <v>1</v>
      </c>
    </row>
    <row r="29" spans="1:4" x14ac:dyDescent="0.25">
      <c r="A29" s="41"/>
      <c r="B29" s="17" t="s">
        <v>917</v>
      </c>
      <c r="C29" s="17" t="s">
        <v>534</v>
      </c>
      <c r="D29" s="17">
        <v>1</v>
      </c>
    </row>
    <row r="30" spans="1:4" x14ac:dyDescent="0.25">
      <c r="A30" s="41"/>
      <c r="B30" s="17" t="s">
        <v>918</v>
      </c>
      <c r="C30" s="17" t="s">
        <v>919</v>
      </c>
      <c r="D30" s="17">
        <v>1</v>
      </c>
    </row>
    <row r="31" spans="1:4" x14ac:dyDescent="0.25">
      <c r="A31" s="41"/>
      <c r="B31" s="17" t="s">
        <v>920</v>
      </c>
      <c r="C31" s="17" t="s">
        <v>534</v>
      </c>
      <c r="D31" s="17">
        <v>1</v>
      </c>
    </row>
    <row r="32" spans="1:4" x14ac:dyDescent="0.25">
      <c r="A32" s="41"/>
      <c r="B32" s="17" t="s">
        <v>921</v>
      </c>
      <c r="C32" s="17" t="s">
        <v>922</v>
      </c>
      <c r="D32" s="17">
        <v>2</v>
      </c>
    </row>
    <row r="33" spans="1:4" x14ac:dyDescent="0.25">
      <c r="A33" s="41"/>
      <c r="B33" s="17" t="s">
        <v>923</v>
      </c>
      <c r="C33" s="17"/>
      <c r="D33" s="17">
        <v>4</v>
      </c>
    </row>
    <row r="34" spans="1:4" x14ac:dyDescent="0.25">
      <c r="A34" s="41"/>
      <c r="B34" s="17" t="s">
        <v>924</v>
      </c>
      <c r="C34" s="17" t="s">
        <v>534</v>
      </c>
      <c r="D34" s="17">
        <v>4</v>
      </c>
    </row>
    <row r="35" spans="1:4" x14ac:dyDescent="0.25">
      <c r="A35" s="41"/>
      <c r="B35" s="17" t="s">
        <v>924</v>
      </c>
      <c r="C35" s="17" t="s">
        <v>359</v>
      </c>
      <c r="D35" s="17">
        <v>5</v>
      </c>
    </row>
    <row r="36" spans="1:4" x14ac:dyDescent="0.25">
      <c r="A36" s="41"/>
      <c r="B36" s="17"/>
      <c r="C36" s="17"/>
      <c r="D36" s="17"/>
    </row>
    <row r="37" spans="1:4" x14ac:dyDescent="0.25">
      <c r="A37" s="41"/>
      <c r="B37" s="17"/>
      <c r="C37" s="17"/>
      <c r="D37" s="17"/>
    </row>
    <row r="38" spans="1:4" x14ac:dyDescent="0.25">
      <c r="A38" s="41"/>
      <c r="B38" s="17"/>
      <c r="C38" s="17"/>
      <c r="D38" s="17"/>
    </row>
    <row r="39" spans="1:4" x14ac:dyDescent="0.25">
      <c r="A39" s="41"/>
      <c r="B39" s="17"/>
      <c r="C39" s="17"/>
      <c r="D39" s="17"/>
    </row>
    <row r="40" spans="1:4" x14ac:dyDescent="0.25">
      <c r="A40" s="41"/>
      <c r="B40" s="17"/>
      <c r="C40" s="17"/>
      <c r="D40" s="17"/>
    </row>
    <row r="41" spans="1:4" x14ac:dyDescent="0.25">
      <c r="A41" s="41"/>
      <c r="B41" s="17"/>
      <c r="C41" s="17"/>
      <c r="D41" s="17"/>
    </row>
    <row r="42" spans="1:4" x14ac:dyDescent="0.25">
      <c r="A42" s="41"/>
      <c r="B42" s="17"/>
      <c r="C42" s="17"/>
      <c r="D42" s="17"/>
    </row>
    <row r="43" spans="1:4" x14ac:dyDescent="0.25">
      <c r="A43" s="41"/>
      <c r="B43" s="17"/>
      <c r="C43" s="17"/>
      <c r="D43" s="17"/>
    </row>
    <row r="44" spans="1:4" x14ac:dyDescent="0.25">
      <c r="A44" s="41"/>
      <c r="B44" s="17"/>
      <c r="C44" s="17"/>
      <c r="D44" s="17"/>
    </row>
    <row r="45" spans="1:4" x14ac:dyDescent="0.25">
      <c r="A45" s="41"/>
      <c r="B45" s="17"/>
      <c r="C45" s="17"/>
      <c r="D45" s="17"/>
    </row>
    <row r="46" spans="1:4" x14ac:dyDescent="0.25">
      <c r="A46" s="41"/>
      <c r="B46" s="17"/>
      <c r="C46" s="17"/>
      <c r="D46" s="17"/>
    </row>
    <row r="47" spans="1:4" x14ac:dyDescent="0.25">
      <c r="A47" s="41"/>
      <c r="B47" s="17"/>
      <c r="C47" s="17"/>
      <c r="D47" s="17"/>
    </row>
    <row r="48" spans="1:4" x14ac:dyDescent="0.25">
      <c r="A48" s="41"/>
      <c r="B48" s="17"/>
      <c r="C48" s="17"/>
      <c r="D48" s="17"/>
    </row>
    <row r="49" spans="1:4" x14ac:dyDescent="0.25">
      <c r="A49" s="41"/>
      <c r="B49" s="17"/>
      <c r="C49" s="17"/>
      <c r="D49" s="17"/>
    </row>
    <row r="50" spans="1:4" x14ac:dyDescent="0.25">
      <c r="A50" s="41"/>
      <c r="B50" s="17"/>
      <c r="C50" s="17"/>
      <c r="D50" s="17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D49"/>
  <sheetViews>
    <sheetView topLeftCell="A4" workbookViewId="0">
      <selection activeCell="B39" sqref="B39"/>
    </sheetView>
  </sheetViews>
  <sheetFormatPr baseColWidth="10" defaultRowHeight="15" x14ac:dyDescent="0.25"/>
  <cols>
    <col min="1" max="1" width="11.5703125" style="1"/>
    <col min="2" max="2" width="52.5703125" style="2" customWidth="1"/>
    <col min="3" max="3" width="51" style="2" customWidth="1"/>
    <col min="4" max="4" width="10.7109375" style="3" customWidth="1"/>
  </cols>
  <sheetData>
    <row r="1" spans="1:4" x14ac:dyDescent="0.25">
      <c r="B1"/>
      <c r="C1"/>
      <c r="D1"/>
    </row>
    <row r="2" spans="1:4" ht="30" x14ac:dyDescent="0.25">
      <c r="A2" s="38" t="s">
        <v>536</v>
      </c>
      <c r="B2" s="35" t="s">
        <v>319</v>
      </c>
      <c r="C2" s="9" t="s">
        <v>320</v>
      </c>
      <c r="D2" s="10" t="s">
        <v>289</v>
      </c>
    </row>
    <row r="3" spans="1:4" x14ac:dyDescent="0.25">
      <c r="A3" s="37"/>
      <c r="B3" s="32"/>
      <c r="C3" s="32"/>
      <c r="D3" s="33"/>
    </row>
    <row r="4" spans="1:4" x14ac:dyDescent="0.25">
      <c r="A4" s="37" t="s">
        <v>108</v>
      </c>
      <c r="B4" s="32" t="s">
        <v>447</v>
      </c>
      <c r="C4" s="32"/>
      <c r="D4" s="33">
        <v>2</v>
      </c>
    </row>
    <row r="5" spans="1:4" x14ac:dyDescent="0.25">
      <c r="A5" s="37" t="s">
        <v>109</v>
      </c>
      <c r="B5" s="32" t="s">
        <v>448</v>
      </c>
      <c r="C5" s="32"/>
      <c r="D5" s="33">
        <v>2</v>
      </c>
    </row>
    <row r="6" spans="1:4" x14ac:dyDescent="0.25">
      <c r="A6" s="37" t="s">
        <v>110</v>
      </c>
      <c r="B6" s="32" t="s">
        <v>449</v>
      </c>
      <c r="C6" s="32" t="s">
        <v>450</v>
      </c>
      <c r="D6" s="33">
        <v>1</v>
      </c>
    </row>
    <row r="7" spans="1:4" x14ac:dyDescent="0.25">
      <c r="A7" s="37" t="s">
        <v>112</v>
      </c>
      <c r="B7" s="32" t="s">
        <v>451</v>
      </c>
      <c r="C7" s="32" t="s">
        <v>349</v>
      </c>
      <c r="D7" s="33">
        <v>1</v>
      </c>
    </row>
    <row r="8" spans="1:4" x14ac:dyDescent="0.25">
      <c r="A8" s="37" t="s">
        <v>113</v>
      </c>
      <c r="B8" s="32" t="s">
        <v>452</v>
      </c>
      <c r="C8" s="32" t="s">
        <v>453</v>
      </c>
      <c r="D8" s="33">
        <v>2</v>
      </c>
    </row>
    <row r="9" spans="1:4" x14ac:dyDescent="0.25">
      <c r="A9" s="37" t="s">
        <v>114</v>
      </c>
      <c r="B9" s="32" t="s">
        <v>454</v>
      </c>
      <c r="C9" s="32" t="s">
        <v>455</v>
      </c>
      <c r="D9" s="33">
        <v>4</v>
      </c>
    </row>
    <row r="10" spans="1:4" x14ac:dyDescent="0.25">
      <c r="A10" s="37" t="s">
        <v>115</v>
      </c>
      <c r="B10" s="32" t="s">
        <v>456</v>
      </c>
      <c r="C10" s="32" t="s">
        <v>905</v>
      </c>
      <c r="D10" s="33">
        <v>2</v>
      </c>
    </row>
    <row r="11" spans="1:4" x14ac:dyDescent="0.25">
      <c r="A11" s="37" t="s">
        <v>116</v>
      </c>
      <c r="B11" s="32" t="s">
        <v>458</v>
      </c>
      <c r="C11" s="32" t="s">
        <v>457</v>
      </c>
      <c r="D11" s="33">
        <v>1</v>
      </c>
    </row>
    <row r="12" spans="1:4" x14ac:dyDescent="0.25">
      <c r="A12" s="37" t="s">
        <v>117</v>
      </c>
      <c r="B12" s="32" t="s">
        <v>459</v>
      </c>
      <c r="C12" s="32" t="s">
        <v>460</v>
      </c>
      <c r="D12" s="33">
        <v>2</v>
      </c>
    </row>
    <row r="13" spans="1:4" x14ac:dyDescent="0.25">
      <c r="A13" s="37" t="s">
        <v>118</v>
      </c>
      <c r="B13" s="32" t="s">
        <v>461</v>
      </c>
      <c r="C13" s="32" t="s">
        <v>462</v>
      </c>
      <c r="D13" s="33">
        <v>2</v>
      </c>
    </row>
    <row r="14" spans="1:4" x14ac:dyDescent="0.25">
      <c r="A14" s="37" t="s">
        <v>119</v>
      </c>
      <c r="B14" s="32" t="s">
        <v>463</v>
      </c>
      <c r="C14" s="32"/>
      <c r="D14" s="33">
        <v>7</v>
      </c>
    </row>
    <row r="15" spans="1:4" x14ac:dyDescent="0.25">
      <c r="A15" s="37" t="s">
        <v>120</v>
      </c>
      <c r="B15" s="32" t="s">
        <v>464</v>
      </c>
      <c r="C15" s="32"/>
      <c r="D15" s="33"/>
    </row>
    <row r="16" spans="1:4" x14ac:dyDescent="0.25">
      <c r="A16" s="37" t="s">
        <v>121</v>
      </c>
      <c r="B16" s="32" t="s">
        <v>465</v>
      </c>
      <c r="C16" s="32"/>
      <c r="D16" s="33"/>
    </row>
    <row r="17" spans="1:4" x14ac:dyDescent="0.25">
      <c r="A17" s="37" t="s">
        <v>122</v>
      </c>
      <c r="B17" s="32" t="s">
        <v>466</v>
      </c>
      <c r="C17" s="32"/>
      <c r="D17" s="33"/>
    </row>
    <row r="18" spans="1:4" x14ac:dyDescent="0.25">
      <c r="A18" s="37" t="s">
        <v>123</v>
      </c>
      <c r="B18" s="32" t="s">
        <v>467</v>
      </c>
      <c r="C18" s="32"/>
      <c r="D18" s="33"/>
    </row>
    <row r="19" spans="1:4" x14ac:dyDescent="0.25">
      <c r="A19" s="37" t="s">
        <v>124</v>
      </c>
      <c r="B19" s="32" t="s">
        <v>468</v>
      </c>
      <c r="C19" s="32"/>
      <c r="D19" s="33"/>
    </row>
    <row r="20" spans="1:4" x14ac:dyDescent="0.25">
      <c r="A20" s="37" t="s">
        <v>125</v>
      </c>
      <c r="B20" s="32" t="s">
        <v>469</v>
      </c>
      <c r="C20" s="32" t="s">
        <v>470</v>
      </c>
      <c r="D20" s="33">
        <v>3</v>
      </c>
    </row>
    <row r="21" spans="1:4" x14ac:dyDescent="0.25">
      <c r="A21" s="37" t="s">
        <v>126</v>
      </c>
      <c r="B21" s="32" t="s">
        <v>471</v>
      </c>
      <c r="C21" s="32" t="s">
        <v>472</v>
      </c>
      <c r="D21" s="33">
        <v>5</v>
      </c>
    </row>
    <row r="22" spans="1:4" x14ac:dyDescent="0.25">
      <c r="A22" s="37" t="s">
        <v>127</v>
      </c>
      <c r="B22" s="32" t="s">
        <v>473</v>
      </c>
      <c r="C22" s="32"/>
      <c r="D22" s="33">
        <v>1</v>
      </c>
    </row>
    <row r="23" spans="1:4" x14ac:dyDescent="0.25">
      <c r="A23" s="37" t="s">
        <v>128</v>
      </c>
      <c r="B23" s="32" t="s">
        <v>474</v>
      </c>
      <c r="C23" s="32"/>
      <c r="D23" s="33">
        <v>1</v>
      </c>
    </row>
    <row r="24" spans="1:4" x14ac:dyDescent="0.25">
      <c r="A24" s="37" t="s">
        <v>129</v>
      </c>
      <c r="B24" s="32" t="s">
        <v>475</v>
      </c>
      <c r="C24" s="32"/>
      <c r="D24" s="33">
        <v>1</v>
      </c>
    </row>
    <row r="25" spans="1:4" x14ac:dyDescent="0.25">
      <c r="A25" s="37" t="s">
        <v>130</v>
      </c>
      <c r="B25" s="32" t="s">
        <v>906</v>
      </c>
      <c r="C25" s="32"/>
      <c r="D25" s="33">
        <v>1</v>
      </c>
    </row>
    <row r="26" spans="1:4" x14ac:dyDescent="0.25">
      <c r="A26" s="37" t="s">
        <v>131</v>
      </c>
      <c r="B26" s="32" t="s">
        <v>907</v>
      </c>
      <c r="C26" s="32"/>
      <c r="D26" s="33"/>
    </row>
    <row r="27" spans="1:4" x14ac:dyDescent="0.25">
      <c r="A27" s="37" t="s">
        <v>132</v>
      </c>
      <c r="B27" s="32" t="s">
        <v>476</v>
      </c>
      <c r="C27" s="32"/>
      <c r="D27" s="33">
        <v>1</v>
      </c>
    </row>
    <row r="28" spans="1:4" x14ac:dyDescent="0.25">
      <c r="A28" s="37" t="s">
        <v>133</v>
      </c>
      <c r="B28" s="32" t="s">
        <v>477</v>
      </c>
      <c r="C28" s="32"/>
      <c r="D28" s="33">
        <v>1</v>
      </c>
    </row>
    <row r="29" spans="1:4" x14ac:dyDescent="0.25">
      <c r="A29" s="37" t="s">
        <v>134</v>
      </c>
      <c r="B29" s="32" t="s">
        <v>478</v>
      </c>
      <c r="C29" s="32"/>
      <c r="D29" s="33">
        <v>1</v>
      </c>
    </row>
    <row r="30" spans="1:4" x14ac:dyDescent="0.25">
      <c r="A30" s="37" t="s">
        <v>135</v>
      </c>
      <c r="B30" s="32" t="s">
        <v>479</v>
      </c>
      <c r="C30" s="32"/>
      <c r="D30" s="33">
        <v>1</v>
      </c>
    </row>
    <row r="31" spans="1:4" x14ac:dyDescent="0.25">
      <c r="A31" s="37" t="s">
        <v>136</v>
      </c>
      <c r="B31" s="32" t="s">
        <v>480</v>
      </c>
      <c r="C31" s="32"/>
      <c r="D31" s="33">
        <v>1</v>
      </c>
    </row>
    <row r="32" spans="1:4" x14ac:dyDescent="0.25">
      <c r="A32" s="36" t="s">
        <v>137</v>
      </c>
      <c r="B32" s="32" t="s">
        <v>481</v>
      </c>
      <c r="C32" s="32"/>
      <c r="D32" s="8"/>
    </row>
    <row r="33" spans="1:4" x14ac:dyDescent="0.25">
      <c r="A33" s="36"/>
      <c r="B33" s="32" t="s">
        <v>908</v>
      </c>
      <c r="C33" s="32" t="s">
        <v>457</v>
      </c>
      <c r="D33" s="8">
        <v>1</v>
      </c>
    </row>
    <row r="34" spans="1:4" x14ac:dyDescent="0.25">
      <c r="A34" s="36"/>
      <c r="B34" s="32" t="s">
        <v>909</v>
      </c>
      <c r="C34" s="7"/>
      <c r="D34" s="8">
        <v>2</v>
      </c>
    </row>
    <row r="35" spans="1:4" x14ac:dyDescent="0.25">
      <c r="A35" s="36"/>
      <c r="B35" s="32" t="s">
        <v>910</v>
      </c>
      <c r="C35" s="7" t="s">
        <v>911</v>
      </c>
      <c r="D35" s="8">
        <v>2</v>
      </c>
    </row>
    <row r="36" spans="1:4" x14ac:dyDescent="0.25">
      <c r="A36" s="36"/>
      <c r="B36" s="32" t="s">
        <v>912</v>
      </c>
      <c r="C36" s="7"/>
      <c r="D36" s="8"/>
    </row>
    <row r="37" spans="1:4" x14ac:dyDescent="0.25">
      <c r="A37" s="36"/>
      <c r="B37" s="32" t="s">
        <v>913</v>
      </c>
      <c r="C37" s="7" t="s">
        <v>914</v>
      </c>
      <c r="D37" s="8">
        <v>3</v>
      </c>
    </row>
    <row r="38" spans="1:4" x14ac:dyDescent="0.25">
      <c r="A38" s="36"/>
      <c r="B38" s="32" t="s">
        <v>915</v>
      </c>
      <c r="C38" s="7" t="s">
        <v>916</v>
      </c>
      <c r="D38" s="8">
        <v>1</v>
      </c>
    </row>
    <row r="39" spans="1:4" x14ac:dyDescent="0.25">
      <c r="A39" s="36"/>
      <c r="B39" s="32"/>
      <c r="C39" s="7"/>
      <c r="D39" s="8"/>
    </row>
    <row r="40" spans="1:4" x14ac:dyDescent="0.25">
      <c r="A40" s="36"/>
      <c r="B40" s="32"/>
      <c r="C40" s="7"/>
      <c r="D40" s="8"/>
    </row>
    <row r="41" spans="1:4" x14ac:dyDescent="0.25">
      <c r="A41" s="36"/>
      <c r="B41" s="32"/>
      <c r="C41" s="7"/>
      <c r="D41" s="8"/>
    </row>
    <row r="42" spans="1:4" x14ac:dyDescent="0.25">
      <c r="A42" s="36"/>
      <c r="B42" s="32"/>
      <c r="C42" s="7"/>
      <c r="D42" s="8"/>
    </row>
    <row r="43" spans="1:4" x14ac:dyDescent="0.25">
      <c r="A43" s="36"/>
      <c r="B43" s="32"/>
      <c r="C43" s="7"/>
      <c r="D43" s="8"/>
    </row>
    <row r="44" spans="1:4" x14ac:dyDescent="0.25">
      <c r="A44" s="36"/>
      <c r="B44" s="7"/>
      <c r="C44" s="7"/>
      <c r="D44" s="8"/>
    </row>
    <row r="45" spans="1:4" x14ac:dyDescent="0.25">
      <c r="A45" s="36"/>
      <c r="B45" s="7"/>
      <c r="C45" s="7"/>
      <c r="D45" s="8"/>
    </row>
    <row r="46" spans="1:4" x14ac:dyDescent="0.25">
      <c r="A46" s="36"/>
      <c r="B46" s="7"/>
      <c r="C46" s="7"/>
      <c r="D46" s="8"/>
    </row>
    <row r="47" spans="1:4" x14ac:dyDescent="0.25">
      <c r="A47" s="36"/>
      <c r="B47" s="7"/>
      <c r="C47" s="7"/>
      <c r="D47" s="8"/>
    </row>
    <row r="48" spans="1:4" x14ac:dyDescent="0.25">
      <c r="A48" s="36"/>
      <c r="B48" s="7"/>
      <c r="C48" s="7"/>
      <c r="D48" s="8"/>
    </row>
    <row r="49" spans="1:4" x14ac:dyDescent="0.25">
      <c r="A49" s="36"/>
      <c r="B49" s="7"/>
      <c r="C49" s="7"/>
      <c r="D49" s="8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50"/>
  </sheetPr>
  <dimension ref="A1:D50"/>
  <sheetViews>
    <sheetView workbookViewId="0">
      <selection activeCell="B16" sqref="B16"/>
    </sheetView>
  </sheetViews>
  <sheetFormatPr baseColWidth="10" defaultRowHeight="15" x14ac:dyDescent="0.25"/>
  <cols>
    <col min="1" max="1" width="11.5703125" style="1"/>
    <col min="2" max="3" width="53.42578125" style="2" customWidth="1"/>
    <col min="4" max="4" width="10.7109375" style="3" customWidth="1"/>
  </cols>
  <sheetData>
    <row r="1" spans="1:4" x14ac:dyDescent="0.25">
      <c r="B1"/>
      <c r="C1"/>
      <c r="D1"/>
    </row>
    <row r="2" spans="1:4" ht="30" x14ac:dyDescent="0.25">
      <c r="A2" s="38" t="s">
        <v>536</v>
      </c>
      <c r="B2" s="35" t="s">
        <v>319</v>
      </c>
      <c r="C2" s="9" t="s">
        <v>320</v>
      </c>
      <c r="D2" s="10" t="s">
        <v>289</v>
      </c>
    </row>
    <row r="3" spans="1:4" x14ac:dyDescent="0.25">
      <c r="A3" s="37"/>
      <c r="B3" s="32"/>
      <c r="C3" s="32"/>
      <c r="D3" s="33"/>
    </row>
    <row r="4" spans="1:4" x14ac:dyDescent="0.25">
      <c r="A4" s="37" t="s">
        <v>203</v>
      </c>
      <c r="B4" s="32" t="s">
        <v>544</v>
      </c>
      <c r="C4" s="32" t="s">
        <v>373</v>
      </c>
      <c r="D4" s="33">
        <v>1</v>
      </c>
    </row>
    <row r="5" spans="1:4" x14ac:dyDescent="0.25">
      <c r="A5" s="37" t="s">
        <v>204</v>
      </c>
      <c r="B5" s="32" t="s">
        <v>545</v>
      </c>
      <c r="C5" s="32" t="s">
        <v>546</v>
      </c>
      <c r="D5" s="33">
        <v>2</v>
      </c>
    </row>
    <row r="6" spans="1:4" x14ac:dyDescent="0.25">
      <c r="A6" s="37" t="s">
        <v>205</v>
      </c>
      <c r="B6" s="32" t="s">
        <v>547</v>
      </c>
      <c r="C6" s="32" t="s">
        <v>344</v>
      </c>
      <c r="D6" s="33">
        <v>7</v>
      </c>
    </row>
    <row r="7" spans="1:4" x14ac:dyDescent="0.25">
      <c r="A7" s="37" t="s">
        <v>206</v>
      </c>
      <c r="B7" s="32" t="s">
        <v>548</v>
      </c>
      <c r="C7" s="32" t="s">
        <v>344</v>
      </c>
      <c r="D7" s="33">
        <v>5</v>
      </c>
    </row>
    <row r="8" spans="1:4" x14ac:dyDescent="0.25">
      <c r="A8" s="37" t="s">
        <v>207</v>
      </c>
      <c r="B8" s="32" t="s">
        <v>548</v>
      </c>
      <c r="C8" s="32" t="s">
        <v>357</v>
      </c>
      <c r="D8" s="33">
        <v>5</v>
      </c>
    </row>
    <row r="9" spans="1:4" x14ac:dyDescent="0.25">
      <c r="A9" s="37" t="s">
        <v>208</v>
      </c>
      <c r="B9" s="32" t="s">
        <v>549</v>
      </c>
      <c r="C9" s="32" t="s">
        <v>345</v>
      </c>
      <c r="D9" s="33">
        <v>6</v>
      </c>
    </row>
    <row r="10" spans="1:4" x14ac:dyDescent="0.25">
      <c r="A10" s="37" t="s">
        <v>209</v>
      </c>
      <c r="B10" s="32" t="s">
        <v>550</v>
      </c>
      <c r="C10" s="32"/>
      <c r="D10" s="33">
        <v>1</v>
      </c>
    </row>
    <row r="11" spans="1:4" x14ac:dyDescent="0.25">
      <c r="A11" s="37" t="s">
        <v>210</v>
      </c>
      <c r="B11" s="32" t="s">
        <v>547</v>
      </c>
      <c r="C11" s="32" t="s">
        <v>345</v>
      </c>
      <c r="D11" s="33">
        <v>10</v>
      </c>
    </row>
    <row r="12" spans="1:4" x14ac:dyDescent="0.25">
      <c r="A12" s="37" t="s">
        <v>211</v>
      </c>
      <c r="B12" s="32" t="s">
        <v>547</v>
      </c>
      <c r="C12" s="32" t="s">
        <v>357</v>
      </c>
      <c r="D12" s="33">
        <v>9</v>
      </c>
    </row>
    <row r="13" spans="1:4" x14ac:dyDescent="0.25">
      <c r="A13" s="37"/>
      <c r="B13" s="32"/>
      <c r="C13" s="32"/>
      <c r="D13" s="33"/>
    </row>
    <row r="14" spans="1:4" x14ac:dyDescent="0.25">
      <c r="A14" s="37"/>
      <c r="B14" s="32"/>
      <c r="C14" s="32"/>
      <c r="D14" s="33"/>
    </row>
    <row r="15" spans="1:4" x14ac:dyDescent="0.25">
      <c r="A15" s="37"/>
      <c r="B15" s="32"/>
      <c r="C15" s="32"/>
      <c r="D15" s="33"/>
    </row>
    <row r="16" spans="1:4" x14ac:dyDescent="0.25">
      <c r="A16" s="37"/>
      <c r="B16" s="32"/>
      <c r="C16" s="32"/>
      <c r="D16" s="33"/>
    </row>
    <row r="17" spans="1:4" x14ac:dyDescent="0.25">
      <c r="A17" s="37"/>
      <c r="B17" s="32"/>
      <c r="C17" s="32"/>
      <c r="D17" s="33"/>
    </row>
    <row r="18" spans="1:4" x14ac:dyDescent="0.25">
      <c r="A18" s="37"/>
      <c r="B18" s="32"/>
      <c r="C18" s="32"/>
      <c r="D18" s="33"/>
    </row>
    <row r="19" spans="1:4" x14ac:dyDescent="0.25">
      <c r="A19" s="37"/>
      <c r="B19" s="32"/>
      <c r="C19" s="32"/>
      <c r="D19" s="33"/>
    </row>
    <row r="20" spans="1:4" x14ac:dyDescent="0.25">
      <c r="A20" s="37"/>
      <c r="B20" s="32"/>
      <c r="C20" s="32"/>
      <c r="D20" s="33"/>
    </row>
    <row r="21" spans="1:4" x14ac:dyDescent="0.25">
      <c r="A21" s="37"/>
      <c r="B21" s="32"/>
      <c r="C21" s="32"/>
      <c r="D21" s="33"/>
    </row>
    <row r="22" spans="1:4" x14ac:dyDescent="0.25">
      <c r="A22" s="37"/>
      <c r="B22" s="32"/>
      <c r="C22" s="32"/>
      <c r="D22" s="33"/>
    </row>
    <row r="23" spans="1:4" x14ac:dyDescent="0.25">
      <c r="A23" s="37"/>
      <c r="B23" s="32"/>
      <c r="C23" s="32"/>
      <c r="D23" s="33"/>
    </row>
    <row r="24" spans="1:4" x14ac:dyDescent="0.25">
      <c r="A24" s="37"/>
      <c r="B24" s="32"/>
      <c r="C24" s="32"/>
      <c r="D24" s="33"/>
    </row>
    <row r="25" spans="1:4" x14ac:dyDescent="0.25">
      <c r="A25" s="37"/>
      <c r="B25" s="32"/>
      <c r="C25" s="32"/>
      <c r="D25" s="33"/>
    </row>
    <row r="26" spans="1:4" x14ac:dyDescent="0.25">
      <c r="A26" s="37"/>
      <c r="B26" s="32"/>
      <c r="C26" s="32"/>
      <c r="D26" s="33"/>
    </row>
    <row r="27" spans="1:4" x14ac:dyDescent="0.25">
      <c r="A27" s="37"/>
      <c r="B27" s="32"/>
      <c r="C27" s="32"/>
      <c r="D27" s="33"/>
    </row>
    <row r="28" spans="1:4" x14ac:dyDescent="0.25">
      <c r="A28" s="37"/>
      <c r="B28" s="32"/>
      <c r="C28" s="32"/>
      <c r="D28" s="33"/>
    </row>
    <row r="29" spans="1:4" x14ac:dyDescent="0.25">
      <c r="A29" s="37"/>
      <c r="B29" s="32"/>
      <c r="C29" s="32"/>
      <c r="D29" s="33"/>
    </row>
    <row r="30" spans="1:4" x14ac:dyDescent="0.25">
      <c r="A30" s="37"/>
      <c r="B30" s="32"/>
      <c r="C30" s="32"/>
      <c r="D30" s="33"/>
    </row>
    <row r="31" spans="1:4" x14ac:dyDescent="0.25">
      <c r="A31" s="37"/>
      <c r="B31" s="32"/>
      <c r="C31" s="32"/>
      <c r="D31" s="33"/>
    </row>
    <row r="32" spans="1:4" x14ac:dyDescent="0.25">
      <c r="A32" s="37"/>
      <c r="B32" s="32"/>
      <c r="C32" s="32"/>
      <c r="D32" s="33"/>
    </row>
    <row r="33" spans="1:4" x14ac:dyDescent="0.25">
      <c r="A33" s="36"/>
      <c r="B33" s="32"/>
      <c r="C33" s="32"/>
      <c r="D33" s="8"/>
    </row>
    <row r="34" spans="1:4" x14ac:dyDescent="0.25">
      <c r="A34" s="36"/>
      <c r="B34" s="32"/>
      <c r="C34" s="32"/>
      <c r="D34" s="8"/>
    </row>
    <row r="35" spans="1:4" x14ac:dyDescent="0.25">
      <c r="A35" s="36"/>
      <c r="B35" s="32"/>
      <c r="C35" s="7"/>
      <c r="D35" s="8"/>
    </row>
    <row r="36" spans="1:4" x14ac:dyDescent="0.25">
      <c r="A36" s="36"/>
      <c r="B36" s="32"/>
      <c r="C36" s="7"/>
      <c r="D36" s="8"/>
    </row>
    <row r="37" spans="1:4" x14ac:dyDescent="0.25">
      <c r="A37" s="36"/>
      <c r="B37" s="32"/>
      <c r="C37" s="7"/>
      <c r="D37" s="8"/>
    </row>
    <row r="38" spans="1:4" x14ac:dyDescent="0.25">
      <c r="A38" s="36"/>
      <c r="B38" s="32"/>
      <c r="C38" s="7"/>
      <c r="D38" s="8"/>
    </row>
    <row r="39" spans="1:4" x14ac:dyDescent="0.25">
      <c r="A39" s="36"/>
      <c r="B39" s="32"/>
      <c r="C39" s="7"/>
      <c r="D39" s="8"/>
    </row>
    <row r="40" spans="1:4" x14ac:dyDescent="0.25">
      <c r="A40" s="36"/>
      <c r="B40" s="32"/>
      <c r="C40" s="7"/>
      <c r="D40" s="8"/>
    </row>
    <row r="41" spans="1:4" x14ac:dyDescent="0.25">
      <c r="A41" s="36"/>
      <c r="B41" s="32"/>
      <c r="C41" s="7"/>
      <c r="D41" s="8"/>
    </row>
    <row r="42" spans="1:4" x14ac:dyDescent="0.25">
      <c r="A42" s="36"/>
      <c r="B42" s="32"/>
      <c r="C42" s="7"/>
      <c r="D42" s="8"/>
    </row>
    <row r="43" spans="1:4" x14ac:dyDescent="0.25">
      <c r="A43" s="36"/>
      <c r="B43" s="32"/>
      <c r="C43" s="7"/>
      <c r="D43" s="8"/>
    </row>
    <row r="44" spans="1:4" x14ac:dyDescent="0.25">
      <c r="A44" s="36"/>
      <c r="B44" s="32"/>
      <c r="C44" s="7"/>
      <c r="D44" s="8"/>
    </row>
    <row r="45" spans="1:4" x14ac:dyDescent="0.25">
      <c r="A45" s="36"/>
      <c r="B45" s="7"/>
      <c r="C45" s="7"/>
      <c r="D45" s="8"/>
    </row>
    <row r="46" spans="1:4" x14ac:dyDescent="0.25">
      <c r="A46" s="36"/>
      <c r="B46" s="7"/>
      <c r="C46" s="7"/>
      <c r="D46" s="8"/>
    </row>
    <row r="47" spans="1:4" x14ac:dyDescent="0.25">
      <c r="A47" s="36"/>
      <c r="B47" s="7"/>
      <c r="C47" s="7"/>
      <c r="D47" s="8"/>
    </row>
    <row r="48" spans="1:4" x14ac:dyDescent="0.25">
      <c r="A48" s="36"/>
      <c r="B48" s="7"/>
      <c r="C48" s="7"/>
      <c r="D48" s="8"/>
    </row>
    <row r="49" spans="1:4" x14ac:dyDescent="0.25">
      <c r="A49" s="36"/>
      <c r="B49" s="7"/>
      <c r="C49" s="7"/>
      <c r="D49" s="8"/>
    </row>
    <row r="50" spans="1:4" x14ac:dyDescent="0.25">
      <c r="A50" s="36"/>
      <c r="B50" s="7"/>
      <c r="C50" s="7"/>
      <c r="D50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50"/>
  </sheetPr>
  <dimension ref="A1:D50"/>
  <sheetViews>
    <sheetView workbookViewId="0">
      <selection activeCell="F16" sqref="F16"/>
    </sheetView>
  </sheetViews>
  <sheetFormatPr baseColWidth="10" defaultRowHeight="15" x14ac:dyDescent="0.25"/>
  <cols>
    <col min="1" max="1" width="11.5703125" style="1"/>
    <col min="2" max="3" width="53.42578125" style="2" customWidth="1"/>
    <col min="4" max="4" width="10.7109375" style="3" customWidth="1"/>
  </cols>
  <sheetData>
    <row r="1" spans="1:4" x14ac:dyDescent="0.25">
      <c r="B1"/>
      <c r="C1"/>
      <c r="D1"/>
    </row>
    <row r="2" spans="1:4" ht="30" x14ac:dyDescent="0.25">
      <c r="A2" s="38" t="s">
        <v>536</v>
      </c>
      <c r="B2" s="35" t="s">
        <v>319</v>
      </c>
      <c r="C2" s="9" t="s">
        <v>320</v>
      </c>
      <c r="D2" s="10" t="s">
        <v>289</v>
      </c>
    </row>
    <row r="3" spans="1:4" x14ac:dyDescent="0.25">
      <c r="A3" s="37"/>
      <c r="B3" s="32"/>
      <c r="C3" s="32"/>
      <c r="D3" s="33"/>
    </row>
    <row r="4" spans="1:4" x14ac:dyDescent="0.25">
      <c r="A4" s="37"/>
      <c r="B4" s="32" t="s">
        <v>869</v>
      </c>
      <c r="C4" s="32" t="s">
        <v>870</v>
      </c>
      <c r="D4" s="33">
        <v>3</v>
      </c>
    </row>
    <row r="5" spans="1:4" x14ac:dyDescent="0.25">
      <c r="A5" s="37"/>
      <c r="B5" s="32" t="s">
        <v>871</v>
      </c>
      <c r="C5" s="32"/>
      <c r="D5" s="33">
        <v>2</v>
      </c>
    </row>
    <row r="6" spans="1:4" x14ac:dyDescent="0.25">
      <c r="A6" s="37"/>
      <c r="B6" s="32" t="s">
        <v>872</v>
      </c>
      <c r="C6" s="32" t="s">
        <v>876</v>
      </c>
      <c r="D6" s="33">
        <v>4</v>
      </c>
    </row>
    <row r="7" spans="1:4" x14ac:dyDescent="0.25">
      <c r="A7" s="37"/>
      <c r="B7" s="32" t="s">
        <v>873</v>
      </c>
      <c r="C7" s="32" t="s">
        <v>877</v>
      </c>
      <c r="D7" s="33">
        <v>4</v>
      </c>
    </row>
    <row r="8" spans="1:4" x14ac:dyDescent="0.25">
      <c r="A8" s="37"/>
      <c r="B8" s="32" t="s">
        <v>874</v>
      </c>
      <c r="C8" s="32" t="s">
        <v>875</v>
      </c>
      <c r="D8" s="33">
        <v>13</v>
      </c>
    </row>
    <row r="9" spans="1:4" x14ac:dyDescent="0.25">
      <c r="A9" s="37"/>
      <c r="B9" s="32" t="s">
        <v>878</v>
      </c>
      <c r="C9" s="32" t="s">
        <v>879</v>
      </c>
      <c r="D9" s="33">
        <v>7</v>
      </c>
    </row>
    <row r="10" spans="1:4" x14ac:dyDescent="0.25">
      <c r="A10" s="37"/>
      <c r="B10" s="32" t="s">
        <v>880</v>
      </c>
      <c r="C10" s="32" t="s">
        <v>881</v>
      </c>
      <c r="D10" s="33">
        <v>6</v>
      </c>
    </row>
    <row r="11" spans="1:4" x14ac:dyDescent="0.25">
      <c r="A11" s="37"/>
      <c r="B11" s="32"/>
      <c r="C11" s="32"/>
      <c r="D11" s="33"/>
    </row>
    <row r="12" spans="1:4" x14ac:dyDescent="0.25">
      <c r="A12" s="37"/>
      <c r="B12" s="32"/>
      <c r="C12" s="32"/>
      <c r="D12" s="33"/>
    </row>
    <row r="13" spans="1:4" x14ac:dyDescent="0.25">
      <c r="A13" s="37"/>
      <c r="B13" s="32"/>
      <c r="C13" s="32"/>
      <c r="D13" s="33"/>
    </row>
    <row r="14" spans="1:4" x14ac:dyDescent="0.25">
      <c r="A14" s="37"/>
      <c r="B14" s="32"/>
      <c r="C14" s="32"/>
      <c r="D14" s="33"/>
    </row>
    <row r="15" spans="1:4" x14ac:dyDescent="0.25">
      <c r="A15" s="37"/>
      <c r="B15" s="32"/>
      <c r="C15" s="32"/>
      <c r="D15" s="33"/>
    </row>
    <row r="16" spans="1:4" x14ac:dyDescent="0.25">
      <c r="A16" s="37"/>
      <c r="B16" s="32"/>
      <c r="C16" s="32"/>
      <c r="D16" s="33"/>
    </row>
    <row r="17" spans="1:4" x14ac:dyDescent="0.25">
      <c r="A17" s="37"/>
      <c r="B17" s="32"/>
      <c r="C17" s="32"/>
      <c r="D17" s="33"/>
    </row>
    <row r="18" spans="1:4" x14ac:dyDescent="0.25">
      <c r="A18" s="37"/>
      <c r="B18" s="32"/>
      <c r="C18" s="32"/>
      <c r="D18" s="33"/>
    </row>
    <row r="19" spans="1:4" x14ac:dyDescent="0.25">
      <c r="A19" s="37"/>
      <c r="B19" s="32"/>
      <c r="C19" s="32"/>
      <c r="D19" s="33"/>
    </row>
    <row r="20" spans="1:4" x14ac:dyDescent="0.25">
      <c r="A20" s="37"/>
      <c r="B20" s="32"/>
      <c r="C20" s="32"/>
      <c r="D20" s="33"/>
    </row>
    <row r="21" spans="1:4" x14ac:dyDescent="0.25">
      <c r="A21" s="37"/>
      <c r="B21" s="32"/>
      <c r="C21" s="32"/>
      <c r="D21" s="33"/>
    </row>
    <row r="22" spans="1:4" x14ac:dyDescent="0.25">
      <c r="A22" s="37"/>
      <c r="B22" s="32"/>
      <c r="C22" s="32"/>
      <c r="D22" s="33"/>
    </row>
    <row r="23" spans="1:4" x14ac:dyDescent="0.25">
      <c r="A23" s="37"/>
      <c r="B23" s="32"/>
      <c r="C23" s="32"/>
      <c r="D23" s="33"/>
    </row>
    <row r="24" spans="1:4" x14ac:dyDescent="0.25">
      <c r="A24" s="37"/>
      <c r="B24" s="32"/>
      <c r="C24" s="32"/>
      <c r="D24" s="33"/>
    </row>
    <row r="25" spans="1:4" x14ac:dyDescent="0.25">
      <c r="A25" s="37"/>
      <c r="B25" s="32"/>
      <c r="C25" s="32"/>
      <c r="D25" s="33"/>
    </row>
    <row r="26" spans="1:4" x14ac:dyDescent="0.25">
      <c r="A26" s="37"/>
      <c r="B26" s="32"/>
      <c r="C26" s="32"/>
      <c r="D26" s="33"/>
    </row>
    <row r="27" spans="1:4" x14ac:dyDescent="0.25">
      <c r="A27" s="37"/>
      <c r="B27" s="32"/>
      <c r="C27" s="32"/>
      <c r="D27" s="33"/>
    </row>
    <row r="28" spans="1:4" x14ac:dyDescent="0.25">
      <c r="A28" s="37"/>
      <c r="B28" s="32"/>
      <c r="C28" s="32"/>
      <c r="D28" s="33"/>
    </row>
    <row r="29" spans="1:4" x14ac:dyDescent="0.25">
      <c r="A29" s="37"/>
      <c r="B29" s="32"/>
      <c r="C29" s="32"/>
      <c r="D29" s="33"/>
    </row>
    <row r="30" spans="1:4" x14ac:dyDescent="0.25">
      <c r="A30" s="37"/>
      <c r="B30" s="32"/>
      <c r="C30" s="32"/>
      <c r="D30" s="33"/>
    </row>
    <row r="31" spans="1:4" x14ac:dyDescent="0.25">
      <c r="A31" s="37"/>
      <c r="B31" s="32"/>
      <c r="C31" s="32"/>
      <c r="D31" s="33"/>
    </row>
    <row r="32" spans="1:4" x14ac:dyDescent="0.25">
      <c r="A32" s="37"/>
      <c r="B32" s="32"/>
      <c r="C32" s="32"/>
      <c r="D32" s="33"/>
    </row>
    <row r="33" spans="1:4" x14ac:dyDescent="0.25">
      <c r="A33" s="36"/>
      <c r="B33" s="32"/>
      <c r="C33" s="32"/>
      <c r="D33" s="8"/>
    </row>
    <row r="34" spans="1:4" x14ac:dyDescent="0.25">
      <c r="A34" s="36"/>
      <c r="B34" s="32"/>
      <c r="C34" s="32"/>
      <c r="D34" s="8"/>
    </row>
    <row r="35" spans="1:4" x14ac:dyDescent="0.25">
      <c r="A35" s="36"/>
      <c r="B35" s="32"/>
      <c r="C35" s="7"/>
      <c r="D35" s="8"/>
    </row>
    <row r="36" spans="1:4" x14ac:dyDescent="0.25">
      <c r="A36" s="36"/>
      <c r="B36" s="32"/>
      <c r="C36" s="7"/>
      <c r="D36" s="8"/>
    </row>
    <row r="37" spans="1:4" x14ac:dyDescent="0.25">
      <c r="A37" s="36"/>
      <c r="B37" s="32"/>
      <c r="C37" s="7"/>
      <c r="D37" s="8"/>
    </row>
    <row r="38" spans="1:4" x14ac:dyDescent="0.25">
      <c r="A38" s="36"/>
      <c r="B38" s="32"/>
      <c r="C38" s="7"/>
      <c r="D38" s="8"/>
    </row>
    <row r="39" spans="1:4" x14ac:dyDescent="0.25">
      <c r="A39" s="36"/>
      <c r="B39" s="32"/>
      <c r="C39" s="7"/>
      <c r="D39" s="8"/>
    </row>
    <row r="40" spans="1:4" x14ac:dyDescent="0.25">
      <c r="A40" s="36"/>
      <c r="B40" s="32"/>
      <c r="C40" s="7"/>
      <c r="D40" s="8"/>
    </row>
    <row r="41" spans="1:4" x14ac:dyDescent="0.25">
      <c r="A41" s="36"/>
      <c r="B41" s="32"/>
      <c r="C41" s="7"/>
      <c r="D41" s="8"/>
    </row>
    <row r="42" spans="1:4" x14ac:dyDescent="0.25">
      <c r="A42" s="36"/>
      <c r="B42" s="32"/>
      <c r="C42" s="7"/>
      <c r="D42" s="8"/>
    </row>
    <row r="43" spans="1:4" x14ac:dyDescent="0.25">
      <c r="A43" s="36"/>
      <c r="B43" s="32"/>
      <c r="C43" s="7"/>
      <c r="D43" s="8"/>
    </row>
    <row r="44" spans="1:4" x14ac:dyDescent="0.25">
      <c r="A44" s="36"/>
      <c r="B44" s="32"/>
      <c r="C44" s="7"/>
      <c r="D44" s="8"/>
    </row>
    <row r="45" spans="1:4" x14ac:dyDescent="0.25">
      <c r="A45" s="36"/>
      <c r="B45" s="7"/>
      <c r="C45" s="7"/>
      <c r="D45" s="8"/>
    </row>
    <row r="46" spans="1:4" x14ac:dyDescent="0.25">
      <c r="A46" s="36"/>
      <c r="B46" s="7"/>
      <c r="C46" s="7"/>
      <c r="D46" s="8"/>
    </row>
    <row r="47" spans="1:4" x14ac:dyDescent="0.25">
      <c r="A47" s="36"/>
      <c r="B47" s="7"/>
      <c r="C47" s="7"/>
      <c r="D47" s="8"/>
    </row>
    <row r="48" spans="1:4" x14ac:dyDescent="0.25">
      <c r="A48" s="36"/>
      <c r="B48" s="7"/>
      <c r="C48" s="7"/>
      <c r="D48" s="8"/>
    </row>
    <row r="49" spans="1:4" x14ac:dyDescent="0.25">
      <c r="A49" s="36"/>
      <c r="B49" s="7"/>
      <c r="C49" s="7"/>
      <c r="D49" s="8"/>
    </row>
    <row r="50" spans="1:4" x14ac:dyDescent="0.25">
      <c r="A50" s="36"/>
      <c r="B50" s="7"/>
      <c r="C50" s="7"/>
      <c r="D50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J100"/>
  <sheetViews>
    <sheetView zoomScale="90" zoomScaleNormal="90" workbookViewId="0">
      <selection activeCell="A9" sqref="A9"/>
    </sheetView>
  </sheetViews>
  <sheetFormatPr baseColWidth="10" defaultRowHeight="15" x14ac:dyDescent="0.25"/>
  <cols>
    <col min="1" max="1" width="10.140625" style="2" customWidth="1"/>
    <col min="2" max="2" width="4.42578125" style="2" customWidth="1"/>
    <col min="3" max="6" width="28.85546875" style="13" customWidth="1"/>
    <col min="7" max="7" width="10.7109375" style="3" customWidth="1"/>
    <col min="8" max="9" width="34.28515625" style="1" customWidth="1"/>
    <col min="10" max="10" width="28" style="1" bestFit="1" customWidth="1"/>
  </cols>
  <sheetData>
    <row r="1" spans="1:10" ht="9.75" customHeight="1" thickBot="1" x14ac:dyDescent="0.3"/>
    <row r="2" spans="1:10" ht="45.75" customHeight="1" thickBot="1" x14ac:dyDescent="0.3">
      <c r="A2" s="175" t="s">
        <v>442</v>
      </c>
      <c r="B2" s="176"/>
      <c r="C2" s="177"/>
      <c r="D2" s="178"/>
      <c r="E2" s="179"/>
      <c r="F2" s="180"/>
      <c r="G2" s="4"/>
      <c r="H2" s="12" t="s">
        <v>338</v>
      </c>
      <c r="I2" s="173"/>
      <c r="J2" s="174"/>
    </row>
    <row r="3" spans="1:10" ht="15.75" thickBot="1" x14ac:dyDescent="0.3">
      <c r="B3" s="15"/>
    </row>
    <row r="4" spans="1:10" x14ac:dyDescent="0.25">
      <c r="A4" s="183" t="s">
        <v>339</v>
      </c>
      <c r="B4" s="181" t="s">
        <v>341</v>
      </c>
      <c r="C4" s="185" t="s">
        <v>337</v>
      </c>
      <c r="D4" s="185"/>
      <c r="E4" s="185"/>
      <c r="F4" s="185"/>
      <c r="G4" s="185"/>
      <c r="H4" s="171" t="s">
        <v>336</v>
      </c>
      <c r="I4" s="171"/>
      <c r="J4" s="172"/>
    </row>
    <row r="5" spans="1:10" ht="30" customHeight="1" x14ac:dyDescent="0.25">
      <c r="A5" s="184"/>
      <c r="B5" s="182"/>
      <c r="C5" s="19" t="s">
        <v>0</v>
      </c>
      <c r="D5" s="19" t="s">
        <v>1</v>
      </c>
      <c r="E5" s="19" t="s">
        <v>319</v>
      </c>
      <c r="F5" s="19" t="s">
        <v>320</v>
      </c>
      <c r="G5" s="5" t="s">
        <v>289</v>
      </c>
      <c r="H5" s="6" t="s">
        <v>4</v>
      </c>
      <c r="I5" s="6" t="s">
        <v>5</v>
      </c>
      <c r="J5" s="20" t="s">
        <v>441</v>
      </c>
    </row>
    <row r="6" spans="1:10" x14ac:dyDescent="0.25">
      <c r="A6" s="21" t="s">
        <v>342</v>
      </c>
      <c r="B6" s="22" t="s">
        <v>340</v>
      </c>
      <c r="C6" s="23" t="str">
        <f>VLOOKUP(A6,'Inventaire général'!A:K,2,FALSE)</f>
        <v xml:space="preserve"> </v>
      </c>
      <c r="D6" s="23" t="str">
        <f>VLOOKUP(A6,'Inventaire général'!A:K,3,FALSE)</f>
        <v xml:space="preserve"> </v>
      </c>
      <c r="E6" s="23" t="str">
        <f>VLOOKUP(A6,'Inventaire général'!A:K,4,FALSE)</f>
        <v xml:space="preserve"> </v>
      </c>
      <c r="F6" s="23" t="str">
        <f>VLOOKUP(A6,'Inventaire général'!A:K,5,FALSE)</f>
        <v xml:space="preserve"> </v>
      </c>
      <c r="G6" s="8"/>
      <c r="H6" s="24" t="str">
        <f>VLOOKUP(A6,'Inventaire général'!A:K,10,FALSE)</f>
        <v xml:space="preserve"> </v>
      </c>
      <c r="I6" s="24" t="str">
        <f>VLOOKUP(A6,'Inventaire général'!A:K,11,FALSE)</f>
        <v xml:space="preserve"> </v>
      </c>
      <c r="J6" s="11" t="str">
        <f>IF(COUNTIF('Retour emprunteur 1'!$A$3:$A$100,A6)=G6,"OK",IF(COUNTIF('Retour emprunteur 1'!$A$3:$A$100,A6)&lt;G6,"manque "&amp;G6-COUNTIF('Retour emprunteur 1'!$A$3:$A$100,A6),"Pb, + de retour que d'emprunt"))</f>
        <v>OK</v>
      </c>
    </row>
    <row r="7" spans="1:10" x14ac:dyDescent="0.25">
      <c r="A7" s="21" t="s">
        <v>342</v>
      </c>
      <c r="B7" s="22" t="s">
        <v>340</v>
      </c>
      <c r="C7" s="23" t="str">
        <f>VLOOKUP(A7,'Inventaire général'!A:K,2,FALSE)</f>
        <v xml:space="preserve"> </v>
      </c>
      <c r="D7" s="23" t="str">
        <f>VLOOKUP(A7,'Inventaire général'!A:K,3,FALSE)</f>
        <v xml:space="preserve"> </v>
      </c>
      <c r="E7" s="23" t="str">
        <f>VLOOKUP(A7,'Inventaire général'!A:K,4,FALSE)</f>
        <v xml:space="preserve"> </v>
      </c>
      <c r="F7" s="23" t="str">
        <f>VLOOKUP(A7,'Inventaire général'!A:K,5,FALSE)</f>
        <v xml:space="preserve"> </v>
      </c>
      <c r="G7" s="8"/>
      <c r="H7" s="24" t="str">
        <f>VLOOKUP(A7,'Inventaire général'!A:K,10,FALSE)</f>
        <v xml:space="preserve"> </v>
      </c>
      <c r="I7" s="24" t="str">
        <f>VLOOKUP(A7,'Inventaire général'!A:K,11,FALSE)</f>
        <v xml:space="preserve"> </v>
      </c>
      <c r="J7" s="11" t="str">
        <f>IF(COUNTIF('Retour emprunteur 1'!$A$3:$A$100,A7)=G7,"OK",IF(COUNTIF('Retour emprunteur 1'!$A$3:$A$100,A7)&lt;G7,"manque "&amp;G7-COUNTIF('Retour emprunteur 1'!$A$3:$A$100,A7),"Pb, + de retour que d'emprunt"))</f>
        <v>OK</v>
      </c>
    </row>
    <row r="8" spans="1:10" x14ac:dyDescent="0.25">
      <c r="A8" s="21" t="s">
        <v>342</v>
      </c>
      <c r="B8" s="22" t="s">
        <v>340</v>
      </c>
      <c r="C8" s="23" t="str">
        <f>VLOOKUP(A8,'Inventaire général'!A:K,2,FALSE)</f>
        <v xml:space="preserve"> </v>
      </c>
      <c r="D8" s="23" t="str">
        <f>VLOOKUP(A8,'Inventaire général'!A:K,3,FALSE)</f>
        <v xml:space="preserve"> </v>
      </c>
      <c r="E8" s="23" t="str">
        <f>VLOOKUP(A8,'Inventaire général'!A:K,4,FALSE)</f>
        <v xml:space="preserve"> </v>
      </c>
      <c r="F8" s="23" t="str">
        <f>VLOOKUP(A8,'Inventaire général'!A:K,5,FALSE)</f>
        <v xml:space="preserve"> </v>
      </c>
      <c r="G8" s="8"/>
      <c r="H8" s="24" t="str">
        <f>VLOOKUP(A8,'Inventaire général'!A:K,10,FALSE)</f>
        <v xml:space="preserve"> </v>
      </c>
      <c r="I8" s="24" t="str">
        <f>VLOOKUP(A8,'Inventaire général'!A:K,11,FALSE)</f>
        <v xml:space="preserve"> </v>
      </c>
      <c r="J8" s="11" t="str">
        <f>IF(COUNTIF('Retour emprunteur 1'!$A$3:$A$100,A8)=G8,"OK",IF(COUNTIF('Retour emprunteur 1'!$A$3:$A$100,A8)&lt;G8,"manque "&amp;G8-COUNTIF('Retour emprunteur 1'!$A$3:$A$100,A8),"Pb, + de retour que d'emprunt"))</f>
        <v>OK</v>
      </c>
    </row>
    <row r="9" spans="1:10" x14ac:dyDescent="0.25">
      <c r="A9" s="21" t="s">
        <v>342</v>
      </c>
      <c r="B9" s="22" t="s">
        <v>340</v>
      </c>
      <c r="C9" s="23" t="str">
        <f>VLOOKUP(A9,'Inventaire général'!A:K,2,FALSE)</f>
        <v xml:space="preserve"> </v>
      </c>
      <c r="D9" s="23" t="str">
        <f>VLOOKUP(A9,'Inventaire général'!A:K,3,FALSE)</f>
        <v xml:space="preserve"> </v>
      </c>
      <c r="E9" s="23" t="str">
        <f>VLOOKUP(A9,'Inventaire général'!A:K,4,FALSE)</f>
        <v xml:space="preserve"> </v>
      </c>
      <c r="F9" s="23" t="str">
        <f>VLOOKUP(A9,'Inventaire général'!A:K,5,FALSE)</f>
        <v xml:space="preserve"> </v>
      </c>
      <c r="G9" s="8"/>
      <c r="H9" s="24" t="str">
        <f>VLOOKUP(A9,'Inventaire général'!A:K,10,FALSE)</f>
        <v xml:space="preserve"> </v>
      </c>
      <c r="I9" s="24" t="str">
        <f>VLOOKUP(A9,'Inventaire général'!A:K,11,FALSE)</f>
        <v xml:space="preserve"> </v>
      </c>
      <c r="J9" s="11" t="str">
        <f>IF(COUNTIF('Retour emprunteur 1'!$A$3:$A$100,A9)=G9,"OK",IF(COUNTIF('Retour emprunteur 1'!$A$3:$A$100,A9)&lt;G9,"manque "&amp;G9-COUNTIF('Retour emprunteur 1'!$A$3:$A$100,A9),"Pb, + de retour que d'emprunt"))</f>
        <v>OK</v>
      </c>
    </row>
    <row r="10" spans="1:10" x14ac:dyDescent="0.25">
      <c r="A10" s="21" t="s">
        <v>342</v>
      </c>
      <c r="B10" s="22" t="s">
        <v>340</v>
      </c>
      <c r="C10" s="23" t="str">
        <f>VLOOKUP(A10,'Inventaire général'!A:K,2,FALSE)</f>
        <v xml:space="preserve"> </v>
      </c>
      <c r="D10" s="23" t="str">
        <f>VLOOKUP(A10,'Inventaire général'!A:K,3,FALSE)</f>
        <v xml:space="preserve"> </v>
      </c>
      <c r="E10" s="23" t="str">
        <f>VLOOKUP(A10,'Inventaire général'!A:K,4,FALSE)</f>
        <v xml:space="preserve"> </v>
      </c>
      <c r="F10" s="23" t="str">
        <f>VLOOKUP(A10,'Inventaire général'!A:K,5,FALSE)</f>
        <v xml:space="preserve"> </v>
      </c>
      <c r="G10" s="8"/>
      <c r="H10" s="24" t="str">
        <f>VLOOKUP(A10,'Inventaire général'!A:K,10,FALSE)</f>
        <v xml:space="preserve"> </v>
      </c>
      <c r="I10" s="24" t="str">
        <f>VLOOKUP(A10,'Inventaire général'!A:K,11,FALSE)</f>
        <v xml:space="preserve"> </v>
      </c>
      <c r="J10" s="11" t="str">
        <f>IF(COUNTIF('Retour emprunteur 1'!$A$3:$A$100,A10)=G10,"OK",IF(COUNTIF('Retour emprunteur 1'!$A$3:$A$100,A10)&lt;G10,"manque "&amp;G10-COUNTIF('Retour emprunteur 1'!$A$3:$A$100,A10),"Pb, + de retour que d'emprunt"))</f>
        <v>OK</v>
      </c>
    </row>
    <row r="11" spans="1:10" x14ac:dyDescent="0.25">
      <c r="A11" s="21" t="s">
        <v>342</v>
      </c>
      <c r="B11" s="22" t="s">
        <v>340</v>
      </c>
      <c r="C11" s="23" t="str">
        <f>VLOOKUP(A11,'Inventaire général'!A:K,2,FALSE)</f>
        <v xml:space="preserve"> </v>
      </c>
      <c r="D11" s="23" t="str">
        <f>VLOOKUP(A11,'Inventaire général'!A:K,3,FALSE)</f>
        <v xml:space="preserve"> </v>
      </c>
      <c r="E11" s="23" t="str">
        <f>VLOOKUP(A11,'Inventaire général'!A:K,4,FALSE)</f>
        <v xml:space="preserve"> </v>
      </c>
      <c r="F11" s="23" t="str">
        <f>VLOOKUP(A11,'Inventaire général'!A:K,5,FALSE)</f>
        <v xml:space="preserve"> </v>
      </c>
      <c r="G11" s="8"/>
      <c r="H11" s="24" t="str">
        <f>VLOOKUP(A11,'Inventaire général'!A:K,10,FALSE)</f>
        <v xml:space="preserve"> </v>
      </c>
      <c r="I11" s="24" t="str">
        <f>VLOOKUP(A11,'Inventaire général'!A:K,11,FALSE)</f>
        <v xml:space="preserve"> </v>
      </c>
      <c r="J11" s="11" t="str">
        <f>IF(COUNTIF('Retour emprunteur 1'!$A$3:$A$100,A11)=G11,"OK",IF(COUNTIF('Retour emprunteur 1'!$A$3:$A$100,A11)&lt;G11,"manque "&amp;G11-COUNTIF('Retour emprunteur 1'!$A$3:$A$100,A11),"Pb, + de retour que d'emprunt"))</f>
        <v>OK</v>
      </c>
    </row>
    <row r="12" spans="1:10" x14ac:dyDescent="0.25">
      <c r="A12" s="21" t="s">
        <v>342</v>
      </c>
      <c r="B12" s="22" t="s">
        <v>340</v>
      </c>
      <c r="C12" s="23" t="str">
        <f>VLOOKUP(A12,'Inventaire général'!A:K,2,FALSE)</f>
        <v xml:space="preserve"> </v>
      </c>
      <c r="D12" s="23" t="str">
        <f>VLOOKUP(A12,'Inventaire général'!A:K,3,FALSE)</f>
        <v xml:space="preserve"> </v>
      </c>
      <c r="E12" s="23" t="str">
        <f>VLOOKUP(A12,'Inventaire général'!A:K,4,FALSE)</f>
        <v xml:space="preserve"> </v>
      </c>
      <c r="F12" s="23" t="str">
        <f>VLOOKUP(A12,'Inventaire général'!A:K,5,FALSE)</f>
        <v xml:space="preserve"> </v>
      </c>
      <c r="G12" s="8"/>
      <c r="H12" s="24" t="str">
        <f>VLOOKUP(A12,'Inventaire général'!A:K,10,FALSE)</f>
        <v xml:space="preserve"> </v>
      </c>
      <c r="I12" s="24" t="str">
        <f>VLOOKUP(A12,'Inventaire général'!A:K,11,FALSE)</f>
        <v xml:space="preserve"> </v>
      </c>
      <c r="J12" s="11" t="str">
        <f>IF(COUNTIF('Retour emprunteur 1'!$A$3:$A$100,A12)=G12,"OK",IF(COUNTIF('Retour emprunteur 1'!$A$3:$A$100,A12)&lt;G12,"manque "&amp;G12-COUNTIF('Retour emprunteur 1'!$A$3:$A$100,A12),"Pb, + de retour que d'emprunt"))</f>
        <v>OK</v>
      </c>
    </row>
    <row r="13" spans="1:10" x14ac:dyDescent="0.25">
      <c r="A13" s="21" t="s">
        <v>342</v>
      </c>
      <c r="B13" s="22" t="s">
        <v>340</v>
      </c>
      <c r="C13" s="23" t="str">
        <f>VLOOKUP(A13,'Inventaire général'!A:K,2,FALSE)</f>
        <v xml:space="preserve"> </v>
      </c>
      <c r="D13" s="23" t="str">
        <f>VLOOKUP(A13,'Inventaire général'!A:K,3,FALSE)</f>
        <v xml:space="preserve"> </v>
      </c>
      <c r="E13" s="23" t="str">
        <f>VLOOKUP(A13,'Inventaire général'!A:K,4,FALSE)</f>
        <v xml:space="preserve"> </v>
      </c>
      <c r="F13" s="23" t="str">
        <f>VLOOKUP(A13,'Inventaire général'!A:K,5,FALSE)</f>
        <v xml:space="preserve"> </v>
      </c>
      <c r="G13" s="8"/>
      <c r="H13" s="24" t="str">
        <f>VLOOKUP(A13,'Inventaire général'!A:K,10,FALSE)</f>
        <v xml:space="preserve"> </v>
      </c>
      <c r="I13" s="24" t="str">
        <f>VLOOKUP(A13,'Inventaire général'!A:K,11,FALSE)</f>
        <v xml:space="preserve"> </v>
      </c>
      <c r="J13" s="11" t="str">
        <f>IF(COUNTIF('Retour emprunteur 1'!$A$3:$A$100,A13)=G13,"OK",IF(COUNTIF('Retour emprunteur 1'!$A$3:$A$100,A13)&lt;G13,"manque "&amp;G13-COUNTIF('Retour emprunteur 1'!$A$3:$A$100,A13),"Pb, + de retour que d'emprunt"))</f>
        <v>OK</v>
      </c>
    </row>
    <row r="14" spans="1:10" x14ac:dyDescent="0.25">
      <c r="A14" s="21" t="s">
        <v>342</v>
      </c>
      <c r="B14" s="22" t="s">
        <v>340</v>
      </c>
      <c r="C14" s="23" t="str">
        <f>VLOOKUP(A14,'Inventaire général'!A:K,2,FALSE)</f>
        <v xml:space="preserve"> </v>
      </c>
      <c r="D14" s="23" t="str">
        <f>VLOOKUP(A14,'Inventaire général'!A:K,3,FALSE)</f>
        <v xml:space="preserve"> </v>
      </c>
      <c r="E14" s="23" t="str">
        <f>VLOOKUP(A14,'Inventaire général'!A:K,4,FALSE)</f>
        <v xml:space="preserve"> </v>
      </c>
      <c r="F14" s="23" t="str">
        <f>VLOOKUP(A14,'Inventaire général'!A:K,5,FALSE)</f>
        <v xml:space="preserve"> </v>
      </c>
      <c r="G14" s="8"/>
      <c r="H14" s="24" t="str">
        <f>VLOOKUP(A14,'Inventaire général'!A:K,10,FALSE)</f>
        <v xml:space="preserve"> </v>
      </c>
      <c r="I14" s="24" t="str">
        <f>VLOOKUP(A14,'Inventaire général'!A:K,11,FALSE)</f>
        <v xml:space="preserve"> </v>
      </c>
      <c r="J14" s="11" t="str">
        <f>IF(COUNTIF('Retour emprunteur 1'!$A$3:$A$100,A14)=G14,"OK",IF(COUNTIF('Retour emprunteur 1'!$A$3:$A$100,A14)&lt;G14,"manque "&amp;G14-COUNTIF('Retour emprunteur 1'!$A$3:$A$100,A14),"Pb, + de retour que d'emprunt"))</f>
        <v>OK</v>
      </c>
    </row>
    <row r="15" spans="1:10" x14ac:dyDescent="0.25">
      <c r="A15" s="21" t="s">
        <v>342</v>
      </c>
      <c r="B15" s="22" t="s">
        <v>340</v>
      </c>
      <c r="C15" s="23" t="str">
        <f>VLOOKUP(A15,'Inventaire général'!A:K,2,FALSE)</f>
        <v xml:space="preserve"> </v>
      </c>
      <c r="D15" s="23" t="str">
        <f>VLOOKUP(A15,'Inventaire général'!A:K,3,FALSE)</f>
        <v xml:space="preserve"> </v>
      </c>
      <c r="E15" s="23" t="str">
        <f>VLOOKUP(A15,'Inventaire général'!A:K,4,FALSE)</f>
        <v xml:space="preserve"> </v>
      </c>
      <c r="F15" s="23" t="str">
        <f>VLOOKUP(A15,'Inventaire général'!A:K,5,FALSE)</f>
        <v xml:space="preserve"> </v>
      </c>
      <c r="G15" s="8"/>
      <c r="H15" s="24" t="str">
        <f>VLOOKUP(A15,'Inventaire général'!A:K,10,FALSE)</f>
        <v xml:space="preserve"> </v>
      </c>
      <c r="I15" s="24" t="str">
        <f>VLOOKUP(A15,'Inventaire général'!A:K,11,FALSE)</f>
        <v xml:space="preserve"> </v>
      </c>
      <c r="J15" s="11" t="str">
        <f>IF(COUNTIF('Retour emprunteur 1'!$A$3:$A$100,A15)=G15,"OK",IF(COUNTIF('Retour emprunteur 1'!$A$3:$A$100,A15)&lt;G15,"manque "&amp;G15-COUNTIF('Retour emprunteur 1'!$A$3:$A$100,A15),"Pb, + de retour que d'emprunt"))</f>
        <v>OK</v>
      </c>
    </row>
    <row r="16" spans="1:10" x14ac:dyDescent="0.25">
      <c r="A16" s="21" t="s">
        <v>342</v>
      </c>
      <c r="B16" s="22" t="s">
        <v>340</v>
      </c>
      <c r="C16" s="23" t="str">
        <f>VLOOKUP(A16,'Inventaire général'!A:K,2,FALSE)</f>
        <v xml:space="preserve"> </v>
      </c>
      <c r="D16" s="23" t="str">
        <f>VLOOKUP(A16,'Inventaire général'!A:K,3,FALSE)</f>
        <v xml:space="preserve"> </v>
      </c>
      <c r="E16" s="23" t="str">
        <f>VLOOKUP(A16,'Inventaire général'!A:K,4,FALSE)</f>
        <v xml:space="preserve"> </v>
      </c>
      <c r="F16" s="23" t="str">
        <f>VLOOKUP(A16,'Inventaire général'!A:K,5,FALSE)</f>
        <v xml:space="preserve"> </v>
      </c>
      <c r="G16" s="8"/>
      <c r="H16" s="24" t="str">
        <f>VLOOKUP(A16,'Inventaire général'!A:K,10,FALSE)</f>
        <v xml:space="preserve"> </v>
      </c>
      <c r="I16" s="24" t="str">
        <f>VLOOKUP(A16,'Inventaire général'!A:K,11,FALSE)</f>
        <v xml:space="preserve"> </v>
      </c>
      <c r="J16" s="11" t="str">
        <f>IF(COUNTIF('Retour emprunteur 1'!$A$3:$A$100,A16)=G16,"OK",IF(COUNTIF('Retour emprunteur 1'!$A$3:$A$100,A16)&lt;G16,"manque "&amp;G16-COUNTIF('Retour emprunteur 1'!$A$3:$A$100,A16),"Pb, + de retour que d'emprunt"))</f>
        <v>OK</v>
      </c>
    </row>
    <row r="17" spans="1:10" x14ac:dyDescent="0.25">
      <c r="A17" s="21" t="s">
        <v>342</v>
      </c>
      <c r="B17" s="22" t="s">
        <v>340</v>
      </c>
      <c r="C17" s="23" t="str">
        <f>VLOOKUP(A17,'Inventaire général'!A:K,2,FALSE)</f>
        <v xml:space="preserve"> </v>
      </c>
      <c r="D17" s="23" t="str">
        <f>VLOOKUP(A17,'Inventaire général'!A:K,3,FALSE)</f>
        <v xml:space="preserve"> </v>
      </c>
      <c r="E17" s="23" t="str">
        <f>VLOOKUP(A17,'Inventaire général'!A:K,4,FALSE)</f>
        <v xml:space="preserve"> </v>
      </c>
      <c r="F17" s="23" t="str">
        <f>VLOOKUP(A17,'Inventaire général'!A:K,5,FALSE)</f>
        <v xml:space="preserve"> </v>
      </c>
      <c r="G17" s="8"/>
      <c r="H17" s="24" t="str">
        <f>VLOOKUP(A17,'Inventaire général'!A:K,10,FALSE)</f>
        <v xml:space="preserve"> </v>
      </c>
      <c r="I17" s="24" t="str">
        <f>VLOOKUP(A17,'Inventaire général'!A:K,11,FALSE)</f>
        <v xml:space="preserve"> </v>
      </c>
      <c r="J17" s="11" t="str">
        <f>IF(COUNTIF('Retour emprunteur 1'!$A$3:$A$100,A17)=G17,"OK",IF(COUNTIF('Retour emprunteur 1'!$A$3:$A$100,A17)&lt;G17,"manque "&amp;G17-COUNTIF('Retour emprunteur 1'!$A$3:$A$100,A17),"Pb, + de retour que d'emprunt"))</f>
        <v>OK</v>
      </c>
    </row>
    <row r="18" spans="1:10" x14ac:dyDescent="0.25">
      <c r="A18" s="21" t="s">
        <v>342</v>
      </c>
      <c r="B18" s="22" t="s">
        <v>340</v>
      </c>
      <c r="C18" s="23" t="str">
        <f>VLOOKUP(A18,'Inventaire général'!A:K,2,FALSE)</f>
        <v xml:space="preserve"> </v>
      </c>
      <c r="D18" s="23" t="str">
        <f>VLOOKUP(A18,'Inventaire général'!A:K,3,FALSE)</f>
        <v xml:space="preserve"> </v>
      </c>
      <c r="E18" s="23" t="str">
        <f>VLOOKUP(A18,'Inventaire général'!A:K,4,FALSE)</f>
        <v xml:space="preserve"> </v>
      </c>
      <c r="F18" s="23" t="str">
        <f>VLOOKUP(A18,'Inventaire général'!A:K,5,FALSE)</f>
        <v xml:space="preserve"> </v>
      </c>
      <c r="G18" s="8"/>
      <c r="H18" s="24" t="str">
        <f>VLOOKUP(A18,'Inventaire général'!A:K,10,FALSE)</f>
        <v xml:space="preserve"> </v>
      </c>
      <c r="I18" s="24" t="str">
        <f>VLOOKUP(A18,'Inventaire général'!A:K,11,FALSE)</f>
        <v xml:space="preserve"> </v>
      </c>
      <c r="J18" s="11" t="str">
        <f>IF(COUNTIF('Retour emprunteur 1'!$A$3:$A$100,A18)=G18,"OK",IF(COUNTIF('Retour emprunteur 1'!$A$3:$A$100,A18)&lt;G18,"manque "&amp;G18-COUNTIF('Retour emprunteur 1'!$A$3:$A$100,A18),"Pb, + de retour que d'emprunt"))</f>
        <v>OK</v>
      </c>
    </row>
    <row r="19" spans="1:10" x14ac:dyDescent="0.25">
      <c r="A19" s="21" t="s">
        <v>342</v>
      </c>
      <c r="B19" s="22" t="s">
        <v>340</v>
      </c>
      <c r="C19" s="23" t="str">
        <f>VLOOKUP(A19,'Inventaire général'!A:K,2,FALSE)</f>
        <v xml:space="preserve"> </v>
      </c>
      <c r="D19" s="23" t="str">
        <f>VLOOKUP(A19,'Inventaire général'!A:K,3,FALSE)</f>
        <v xml:space="preserve"> </v>
      </c>
      <c r="E19" s="23" t="str">
        <f>VLOOKUP(A19,'Inventaire général'!A:K,4,FALSE)</f>
        <v xml:space="preserve"> </v>
      </c>
      <c r="F19" s="23" t="str">
        <f>VLOOKUP(A19,'Inventaire général'!A:K,5,FALSE)</f>
        <v xml:space="preserve"> </v>
      </c>
      <c r="G19" s="8"/>
      <c r="H19" s="24" t="str">
        <f>VLOOKUP(A19,'Inventaire général'!A:K,10,FALSE)</f>
        <v xml:space="preserve"> </v>
      </c>
      <c r="I19" s="24" t="str">
        <f>VLOOKUP(A19,'Inventaire général'!A:K,11,FALSE)</f>
        <v xml:space="preserve"> </v>
      </c>
      <c r="J19" s="11" t="str">
        <f>IF(COUNTIF('Retour emprunteur 1'!$A$3:$A$100,A19)=G19,"OK",IF(COUNTIF('Retour emprunteur 1'!$A$3:$A$100,A19)&lt;G19,"manque "&amp;G19-COUNTIF('Retour emprunteur 1'!$A$3:$A$100,A19),"Pb, + de retour que d'emprunt"))</f>
        <v>OK</v>
      </c>
    </row>
    <row r="20" spans="1:10" x14ac:dyDescent="0.25">
      <c r="A20" s="21" t="s">
        <v>342</v>
      </c>
      <c r="B20" s="22" t="s">
        <v>340</v>
      </c>
      <c r="C20" s="23" t="str">
        <f>VLOOKUP(A20,'Inventaire général'!A:K,2,FALSE)</f>
        <v xml:space="preserve"> </v>
      </c>
      <c r="D20" s="23" t="str">
        <f>VLOOKUP(A20,'Inventaire général'!A:K,3,FALSE)</f>
        <v xml:space="preserve"> </v>
      </c>
      <c r="E20" s="23" t="str">
        <f>VLOOKUP(A20,'Inventaire général'!A:K,4,FALSE)</f>
        <v xml:space="preserve"> </v>
      </c>
      <c r="F20" s="23" t="str">
        <f>VLOOKUP(A20,'Inventaire général'!A:K,5,FALSE)</f>
        <v xml:space="preserve"> </v>
      </c>
      <c r="G20" s="8"/>
      <c r="H20" s="24" t="str">
        <f>VLOOKUP(A20,'Inventaire général'!A:K,10,FALSE)</f>
        <v xml:space="preserve"> </v>
      </c>
      <c r="I20" s="24" t="str">
        <f>VLOOKUP(A20,'Inventaire général'!A:K,11,FALSE)</f>
        <v xml:space="preserve"> </v>
      </c>
      <c r="J20" s="11" t="str">
        <f>IF(COUNTIF('Retour emprunteur 1'!$A$3:$A$100,A20)=G20,"OK",IF(COUNTIF('Retour emprunteur 1'!$A$3:$A$100,A20)&lt;G20,"manque "&amp;G20-COUNTIF('Retour emprunteur 1'!$A$3:$A$100,A20),"Pb, + de retour que d'emprunt"))</f>
        <v>OK</v>
      </c>
    </row>
    <row r="21" spans="1:10" x14ac:dyDescent="0.25">
      <c r="A21" s="21" t="s">
        <v>342</v>
      </c>
      <c r="B21" s="22" t="s">
        <v>340</v>
      </c>
      <c r="C21" s="23" t="str">
        <f>VLOOKUP(A21,'Inventaire général'!A:K,2,FALSE)</f>
        <v xml:space="preserve"> </v>
      </c>
      <c r="D21" s="23" t="str">
        <f>VLOOKUP(A21,'Inventaire général'!A:K,3,FALSE)</f>
        <v xml:space="preserve"> </v>
      </c>
      <c r="E21" s="23" t="str">
        <f>VLOOKUP(A21,'Inventaire général'!A:K,4,FALSE)</f>
        <v xml:space="preserve"> </v>
      </c>
      <c r="F21" s="23" t="str">
        <f>VLOOKUP(A21,'Inventaire général'!A:K,5,FALSE)</f>
        <v xml:space="preserve"> </v>
      </c>
      <c r="G21" s="8"/>
      <c r="H21" s="24" t="str">
        <f>VLOOKUP(A21,'Inventaire général'!A:K,10,FALSE)</f>
        <v xml:space="preserve"> </v>
      </c>
      <c r="I21" s="24" t="str">
        <f>VLOOKUP(A21,'Inventaire général'!A:K,11,FALSE)</f>
        <v xml:space="preserve"> </v>
      </c>
      <c r="J21" s="11" t="str">
        <f>IF(COUNTIF('Retour emprunteur 1'!$A$3:$A$100,A21)=G21,"OK",IF(COUNTIF('Retour emprunteur 1'!$A$3:$A$100,A21)&lt;G21,"manque "&amp;G21-COUNTIF('Retour emprunteur 1'!$A$3:$A$100,A21),"Pb, + de retour que d'emprunt"))</f>
        <v>OK</v>
      </c>
    </row>
    <row r="22" spans="1:10" x14ac:dyDescent="0.25">
      <c r="A22" s="21" t="s">
        <v>342</v>
      </c>
      <c r="B22" s="22" t="s">
        <v>340</v>
      </c>
      <c r="C22" s="23" t="str">
        <f>VLOOKUP(A22,'Inventaire général'!A:K,2,FALSE)</f>
        <v xml:space="preserve"> </v>
      </c>
      <c r="D22" s="23" t="str">
        <f>VLOOKUP(A22,'Inventaire général'!A:K,3,FALSE)</f>
        <v xml:space="preserve"> </v>
      </c>
      <c r="E22" s="23" t="str">
        <f>VLOOKUP(A22,'Inventaire général'!A:K,4,FALSE)</f>
        <v xml:space="preserve"> </v>
      </c>
      <c r="F22" s="23" t="str">
        <f>VLOOKUP(A22,'Inventaire général'!A:K,5,FALSE)</f>
        <v xml:space="preserve"> </v>
      </c>
      <c r="G22" s="8"/>
      <c r="H22" s="24" t="str">
        <f>VLOOKUP(A22,'Inventaire général'!A:K,10,FALSE)</f>
        <v xml:space="preserve"> </v>
      </c>
      <c r="I22" s="24" t="str">
        <f>VLOOKUP(A22,'Inventaire général'!A:K,11,FALSE)</f>
        <v xml:space="preserve"> </v>
      </c>
      <c r="J22" s="11" t="str">
        <f>IF(COUNTIF('Retour emprunteur 1'!$A$3:$A$100,A22)=G22,"OK",IF(COUNTIF('Retour emprunteur 1'!$A$3:$A$100,A22)&lt;G22,"manque "&amp;G22-COUNTIF('Retour emprunteur 1'!$A$3:$A$100,A22),"Pb, + de retour que d'emprunt"))</f>
        <v>OK</v>
      </c>
    </row>
    <row r="23" spans="1:10" x14ac:dyDescent="0.25">
      <c r="A23" s="21" t="s">
        <v>342</v>
      </c>
      <c r="B23" s="22" t="s">
        <v>340</v>
      </c>
      <c r="C23" s="23" t="str">
        <f>VLOOKUP(A23,'Inventaire général'!A:K,2,FALSE)</f>
        <v xml:space="preserve"> </v>
      </c>
      <c r="D23" s="23" t="str">
        <f>VLOOKUP(A23,'Inventaire général'!A:K,3,FALSE)</f>
        <v xml:space="preserve"> </v>
      </c>
      <c r="E23" s="23" t="str">
        <f>VLOOKUP(A23,'Inventaire général'!A:K,4,FALSE)</f>
        <v xml:space="preserve"> </v>
      </c>
      <c r="F23" s="23" t="str">
        <f>VLOOKUP(A23,'Inventaire général'!A:K,5,FALSE)</f>
        <v xml:space="preserve"> </v>
      </c>
      <c r="G23" s="8"/>
      <c r="H23" s="24" t="str">
        <f>VLOOKUP(A23,'Inventaire général'!A:K,10,FALSE)</f>
        <v xml:space="preserve"> </v>
      </c>
      <c r="I23" s="24" t="str">
        <f>VLOOKUP(A23,'Inventaire général'!A:K,11,FALSE)</f>
        <v xml:space="preserve"> </v>
      </c>
      <c r="J23" s="11" t="str">
        <f>IF(COUNTIF('Retour emprunteur 1'!$A$3:$A$100,A23)=G23,"OK",IF(COUNTIF('Retour emprunteur 1'!$A$3:$A$100,A23)&lt;G23,"manque "&amp;G23-COUNTIF('Retour emprunteur 1'!$A$3:$A$100,A23),"Pb, + de retour que d'emprunt"))</f>
        <v>OK</v>
      </c>
    </row>
    <row r="24" spans="1:10" x14ac:dyDescent="0.25">
      <c r="A24" s="21" t="s">
        <v>342</v>
      </c>
      <c r="B24" s="22" t="s">
        <v>340</v>
      </c>
      <c r="C24" s="23" t="str">
        <f>VLOOKUP(A24,'Inventaire général'!A:K,2,FALSE)</f>
        <v xml:space="preserve"> </v>
      </c>
      <c r="D24" s="23" t="str">
        <f>VLOOKUP(A24,'Inventaire général'!A:K,3,FALSE)</f>
        <v xml:space="preserve"> </v>
      </c>
      <c r="E24" s="23" t="str">
        <f>VLOOKUP(A24,'Inventaire général'!A:K,4,FALSE)</f>
        <v xml:space="preserve"> </v>
      </c>
      <c r="F24" s="23" t="str">
        <f>VLOOKUP(A24,'Inventaire général'!A:K,5,FALSE)</f>
        <v xml:space="preserve"> </v>
      </c>
      <c r="G24" s="8"/>
      <c r="H24" s="24" t="str">
        <f>VLOOKUP(A24,'Inventaire général'!A:K,10,FALSE)</f>
        <v xml:space="preserve"> </v>
      </c>
      <c r="I24" s="24" t="str">
        <f>VLOOKUP(A24,'Inventaire général'!A:K,11,FALSE)</f>
        <v xml:space="preserve"> </v>
      </c>
      <c r="J24" s="11" t="str">
        <f>IF(COUNTIF('Retour emprunteur 1'!$A$3:$A$100,A24)=G24,"OK",IF(COUNTIF('Retour emprunteur 1'!$A$3:$A$100,A24)&lt;G24,"manque "&amp;G24-COUNTIF('Retour emprunteur 1'!$A$3:$A$100,A24),"Pb, + de retour que d'emprunt"))</f>
        <v>OK</v>
      </c>
    </row>
    <row r="25" spans="1:10" x14ac:dyDescent="0.25">
      <c r="A25" s="21" t="s">
        <v>342</v>
      </c>
      <c r="B25" s="22" t="s">
        <v>340</v>
      </c>
      <c r="C25" s="23" t="str">
        <f>VLOOKUP(A25,'Inventaire général'!A:K,2,FALSE)</f>
        <v xml:space="preserve"> </v>
      </c>
      <c r="D25" s="23" t="str">
        <f>VLOOKUP(A25,'Inventaire général'!A:K,3,FALSE)</f>
        <v xml:space="preserve"> </v>
      </c>
      <c r="E25" s="23" t="str">
        <f>VLOOKUP(A25,'Inventaire général'!A:K,4,FALSE)</f>
        <v xml:space="preserve"> </v>
      </c>
      <c r="F25" s="23" t="str">
        <f>VLOOKUP(A25,'Inventaire général'!A:K,5,FALSE)</f>
        <v xml:space="preserve"> </v>
      </c>
      <c r="G25" s="8"/>
      <c r="H25" s="24" t="str">
        <f>VLOOKUP(A25,'Inventaire général'!A:K,10,FALSE)</f>
        <v xml:space="preserve"> </v>
      </c>
      <c r="I25" s="24" t="str">
        <f>VLOOKUP(A25,'Inventaire général'!A:K,11,FALSE)</f>
        <v xml:space="preserve"> </v>
      </c>
      <c r="J25" s="11" t="str">
        <f>IF(COUNTIF('Retour emprunteur 1'!$A$3:$A$100,A25)=G25,"OK",IF(COUNTIF('Retour emprunteur 1'!$A$3:$A$100,A25)&lt;G25,"manque "&amp;G25-COUNTIF('Retour emprunteur 1'!$A$3:$A$100,A25),"Pb, + de retour que d'emprunt"))</f>
        <v>OK</v>
      </c>
    </row>
    <row r="26" spans="1:10" x14ac:dyDescent="0.25">
      <c r="A26" s="21" t="s">
        <v>342</v>
      </c>
      <c r="B26" s="22" t="s">
        <v>340</v>
      </c>
      <c r="C26" s="23" t="str">
        <f>VLOOKUP(A26,'Inventaire général'!A:K,2,FALSE)</f>
        <v xml:space="preserve"> </v>
      </c>
      <c r="D26" s="23" t="str">
        <f>VLOOKUP(A26,'Inventaire général'!A:K,3,FALSE)</f>
        <v xml:space="preserve"> </v>
      </c>
      <c r="E26" s="23" t="str">
        <f>VLOOKUP(A26,'Inventaire général'!A:K,4,FALSE)</f>
        <v xml:space="preserve"> </v>
      </c>
      <c r="F26" s="23" t="str">
        <f>VLOOKUP(A26,'Inventaire général'!A:K,5,FALSE)</f>
        <v xml:space="preserve"> </v>
      </c>
      <c r="G26" s="8"/>
      <c r="H26" s="24" t="str">
        <f>VLOOKUP(A26,'Inventaire général'!A:K,10,FALSE)</f>
        <v xml:space="preserve"> </v>
      </c>
      <c r="I26" s="24" t="str">
        <f>VLOOKUP(A26,'Inventaire général'!A:K,11,FALSE)</f>
        <v xml:space="preserve"> </v>
      </c>
      <c r="J26" s="11" t="str">
        <f>IF(COUNTIF('Retour emprunteur 1'!$A$3:$A$100,A26)=G26,"OK",IF(COUNTIF('Retour emprunteur 1'!$A$3:$A$100,A26)&lt;G26,"manque "&amp;G26-COUNTIF('Retour emprunteur 1'!$A$3:$A$100,A26),"Pb, + de retour que d'emprunt"))</f>
        <v>OK</v>
      </c>
    </row>
    <row r="27" spans="1:10" x14ac:dyDescent="0.25">
      <c r="A27" s="21" t="s">
        <v>342</v>
      </c>
      <c r="B27" s="22" t="s">
        <v>340</v>
      </c>
      <c r="C27" s="23" t="str">
        <f>VLOOKUP(A27,'Inventaire général'!A:K,2,FALSE)</f>
        <v xml:space="preserve"> </v>
      </c>
      <c r="D27" s="23" t="str">
        <f>VLOOKUP(A27,'Inventaire général'!A:K,3,FALSE)</f>
        <v xml:space="preserve"> </v>
      </c>
      <c r="E27" s="23" t="str">
        <f>VLOOKUP(A27,'Inventaire général'!A:K,4,FALSE)</f>
        <v xml:space="preserve"> </v>
      </c>
      <c r="F27" s="23" t="str">
        <f>VLOOKUP(A27,'Inventaire général'!A:K,5,FALSE)</f>
        <v xml:space="preserve"> </v>
      </c>
      <c r="G27" s="8"/>
      <c r="H27" s="24" t="str">
        <f>VLOOKUP(A27,'Inventaire général'!A:K,10,FALSE)</f>
        <v xml:space="preserve"> </v>
      </c>
      <c r="I27" s="24" t="str">
        <f>VLOOKUP(A27,'Inventaire général'!A:K,11,FALSE)</f>
        <v xml:space="preserve"> </v>
      </c>
      <c r="J27" s="11" t="str">
        <f>IF(COUNTIF('Retour emprunteur 1'!$A$3:$A$100,A27)=G27,"OK",IF(COUNTIF('Retour emprunteur 1'!$A$3:$A$100,A27)&lt;G27,"manque "&amp;G27-COUNTIF('Retour emprunteur 1'!$A$3:$A$100,A27),"Pb, + de retour que d'emprunt"))</f>
        <v>OK</v>
      </c>
    </row>
    <row r="28" spans="1:10" x14ac:dyDescent="0.25">
      <c r="A28" s="21" t="s">
        <v>342</v>
      </c>
      <c r="B28" s="22" t="s">
        <v>340</v>
      </c>
      <c r="C28" s="23" t="str">
        <f>VLOOKUP(A28,'Inventaire général'!A:K,2,FALSE)</f>
        <v xml:space="preserve"> </v>
      </c>
      <c r="D28" s="23" t="str">
        <f>VLOOKUP(A28,'Inventaire général'!A:K,3,FALSE)</f>
        <v xml:space="preserve"> </v>
      </c>
      <c r="E28" s="23" t="str">
        <f>VLOOKUP(A28,'Inventaire général'!A:K,4,FALSE)</f>
        <v xml:space="preserve"> </v>
      </c>
      <c r="F28" s="23" t="str">
        <f>VLOOKUP(A28,'Inventaire général'!A:K,5,FALSE)</f>
        <v xml:space="preserve"> </v>
      </c>
      <c r="G28" s="8"/>
      <c r="H28" s="24" t="str">
        <f>VLOOKUP(A28,'Inventaire général'!A:K,10,FALSE)</f>
        <v xml:space="preserve"> </v>
      </c>
      <c r="I28" s="24" t="str">
        <f>VLOOKUP(A28,'Inventaire général'!A:K,11,FALSE)</f>
        <v xml:space="preserve"> </v>
      </c>
      <c r="J28" s="11" t="str">
        <f>IF(COUNTIF('Retour emprunteur 1'!$A$3:$A$100,A28)=G28,"OK",IF(COUNTIF('Retour emprunteur 1'!$A$3:$A$100,A28)&lt;G28,"manque "&amp;G28-COUNTIF('Retour emprunteur 1'!$A$3:$A$100,A28),"Pb, + de retour que d'emprunt"))</f>
        <v>OK</v>
      </c>
    </row>
    <row r="29" spans="1:10" x14ac:dyDescent="0.25">
      <c r="A29" s="21" t="s">
        <v>342</v>
      </c>
      <c r="B29" s="22" t="s">
        <v>340</v>
      </c>
      <c r="C29" s="23" t="str">
        <f>VLOOKUP(A29,'Inventaire général'!A:K,2,FALSE)</f>
        <v xml:space="preserve"> </v>
      </c>
      <c r="D29" s="23" t="str">
        <f>VLOOKUP(A29,'Inventaire général'!A:K,3,FALSE)</f>
        <v xml:space="preserve"> </v>
      </c>
      <c r="E29" s="23" t="str">
        <f>VLOOKUP(A29,'Inventaire général'!A:K,4,FALSE)</f>
        <v xml:space="preserve"> </v>
      </c>
      <c r="F29" s="23" t="str">
        <f>VLOOKUP(A29,'Inventaire général'!A:K,5,FALSE)</f>
        <v xml:space="preserve"> </v>
      </c>
      <c r="G29" s="8"/>
      <c r="H29" s="24" t="str">
        <f>VLOOKUP(A29,'Inventaire général'!A:K,10,FALSE)</f>
        <v xml:space="preserve"> </v>
      </c>
      <c r="I29" s="24" t="str">
        <f>VLOOKUP(A29,'Inventaire général'!A:K,11,FALSE)</f>
        <v xml:space="preserve"> </v>
      </c>
      <c r="J29" s="11" t="str">
        <f>IF(COUNTIF('Retour emprunteur 1'!$A$3:$A$100,A29)=G29,"OK",IF(COUNTIF('Retour emprunteur 1'!$A$3:$A$100,A29)&lt;G29,"manque "&amp;G29-COUNTIF('Retour emprunteur 1'!$A$3:$A$100,A29),"Pb, + de retour que d'emprunt"))</f>
        <v>OK</v>
      </c>
    </row>
    <row r="30" spans="1:10" x14ac:dyDescent="0.25">
      <c r="A30" s="21" t="s">
        <v>342</v>
      </c>
      <c r="B30" s="22" t="s">
        <v>340</v>
      </c>
      <c r="C30" s="23" t="str">
        <f>VLOOKUP(A30,'Inventaire général'!A:K,2,FALSE)</f>
        <v xml:space="preserve"> </v>
      </c>
      <c r="D30" s="23" t="str">
        <f>VLOOKUP(A30,'Inventaire général'!A:K,3,FALSE)</f>
        <v xml:space="preserve"> </v>
      </c>
      <c r="E30" s="23" t="str">
        <f>VLOOKUP(A30,'Inventaire général'!A:K,4,FALSE)</f>
        <v xml:space="preserve"> </v>
      </c>
      <c r="F30" s="23" t="str">
        <f>VLOOKUP(A30,'Inventaire général'!A:K,5,FALSE)</f>
        <v xml:space="preserve"> </v>
      </c>
      <c r="G30" s="8"/>
      <c r="H30" s="24" t="str">
        <f>VLOOKUP(A30,'Inventaire général'!A:K,10,FALSE)</f>
        <v xml:space="preserve"> </v>
      </c>
      <c r="I30" s="24" t="str">
        <f>VLOOKUP(A30,'Inventaire général'!A:K,11,FALSE)</f>
        <v xml:space="preserve"> </v>
      </c>
      <c r="J30" s="11" t="str">
        <f>IF(COUNTIF('Retour emprunteur 1'!$A$3:$A$100,A30)=G30,"OK",IF(COUNTIF('Retour emprunteur 1'!$A$3:$A$100,A30)&lt;G30,"manque "&amp;G30-COUNTIF('Retour emprunteur 1'!$A$3:$A$100,A30),"Pb, + de retour que d'emprunt"))</f>
        <v>OK</v>
      </c>
    </row>
    <row r="31" spans="1:10" x14ac:dyDescent="0.25">
      <c r="A31" s="21" t="s">
        <v>342</v>
      </c>
      <c r="B31" s="22" t="s">
        <v>340</v>
      </c>
      <c r="C31" s="23" t="str">
        <f>VLOOKUP(A31,'Inventaire général'!A:K,2,FALSE)</f>
        <v xml:space="preserve"> </v>
      </c>
      <c r="D31" s="23" t="str">
        <f>VLOOKUP(A31,'Inventaire général'!A:K,3,FALSE)</f>
        <v xml:space="preserve"> </v>
      </c>
      <c r="E31" s="23" t="str">
        <f>VLOOKUP(A31,'Inventaire général'!A:K,4,FALSE)</f>
        <v xml:space="preserve"> </v>
      </c>
      <c r="F31" s="23" t="str">
        <f>VLOOKUP(A31,'Inventaire général'!A:K,5,FALSE)</f>
        <v xml:space="preserve"> </v>
      </c>
      <c r="G31" s="8"/>
      <c r="H31" s="24" t="str">
        <f>VLOOKUP(A31,'Inventaire général'!A:K,10,FALSE)</f>
        <v xml:space="preserve"> </v>
      </c>
      <c r="I31" s="24" t="str">
        <f>VLOOKUP(A31,'Inventaire général'!A:K,11,FALSE)</f>
        <v xml:space="preserve"> </v>
      </c>
      <c r="J31" s="11" t="str">
        <f>IF(COUNTIF('Retour emprunteur 1'!$A$3:$A$100,A31)=G31,"OK",IF(COUNTIF('Retour emprunteur 1'!$A$3:$A$100,A31)&lt;G31,"manque "&amp;G31-COUNTIF('Retour emprunteur 1'!$A$3:$A$100,A31),"Pb, + de retour que d'emprunt"))</f>
        <v>OK</v>
      </c>
    </row>
    <row r="32" spans="1:10" x14ac:dyDescent="0.25">
      <c r="A32" s="21" t="s">
        <v>342</v>
      </c>
      <c r="B32" s="22" t="s">
        <v>340</v>
      </c>
      <c r="C32" s="23" t="str">
        <f>VLOOKUP(A32,'Inventaire général'!A:K,2,FALSE)</f>
        <v xml:space="preserve"> </v>
      </c>
      <c r="D32" s="23" t="str">
        <f>VLOOKUP(A32,'Inventaire général'!A:K,3,FALSE)</f>
        <v xml:space="preserve"> </v>
      </c>
      <c r="E32" s="23" t="str">
        <f>VLOOKUP(A32,'Inventaire général'!A:K,4,FALSE)</f>
        <v xml:space="preserve"> </v>
      </c>
      <c r="F32" s="23" t="str">
        <f>VLOOKUP(A32,'Inventaire général'!A:K,5,FALSE)</f>
        <v xml:space="preserve"> </v>
      </c>
      <c r="G32" s="8"/>
      <c r="H32" s="24" t="str">
        <f>VLOOKUP(A32,'Inventaire général'!A:K,10,FALSE)</f>
        <v xml:space="preserve"> </v>
      </c>
      <c r="I32" s="24" t="str">
        <f>VLOOKUP(A32,'Inventaire général'!A:K,11,FALSE)</f>
        <v xml:space="preserve"> </v>
      </c>
      <c r="J32" s="11" t="str">
        <f>IF(COUNTIF('Retour emprunteur 1'!$A$3:$A$100,A32)=G32,"OK",IF(COUNTIF('Retour emprunteur 1'!$A$3:$A$100,A32)&lt;G32,"manque "&amp;G32-COUNTIF('Retour emprunteur 1'!$A$3:$A$100,A32),"Pb, + de retour que d'emprunt"))</f>
        <v>OK</v>
      </c>
    </row>
    <row r="33" spans="1:10" x14ac:dyDescent="0.25">
      <c r="A33" s="21" t="s">
        <v>342</v>
      </c>
      <c r="B33" s="22" t="s">
        <v>340</v>
      </c>
      <c r="C33" s="23" t="str">
        <f>VLOOKUP(A33,'Inventaire général'!A:K,2,FALSE)</f>
        <v xml:space="preserve"> </v>
      </c>
      <c r="D33" s="23" t="str">
        <f>VLOOKUP(A33,'Inventaire général'!A:K,3,FALSE)</f>
        <v xml:space="preserve"> </v>
      </c>
      <c r="E33" s="23" t="str">
        <f>VLOOKUP(A33,'Inventaire général'!A:K,4,FALSE)</f>
        <v xml:space="preserve"> </v>
      </c>
      <c r="F33" s="23" t="str">
        <f>VLOOKUP(A33,'Inventaire général'!A:K,5,FALSE)</f>
        <v xml:space="preserve"> </v>
      </c>
      <c r="G33" s="8"/>
      <c r="H33" s="24" t="str">
        <f>VLOOKUP(A33,'Inventaire général'!A:K,10,FALSE)</f>
        <v xml:space="preserve"> </v>
      </c>
      <c r="I33" s="24" t="str">
        <f>VLOOKUP(A33,'Inventaire général'!A:K,11,FALSE)</f>
        <v xml:space="preserve"> </v>
      </c>
      <c r="J33" s="11" t="str">
        <f>IF(COUNTIF('Retour emprunteur 1'!$A$3:$A$100,A33)=G33,"OK",IF(COUNTIF('Retour emprunteur 1'!$A$3:$A$100,A33)&lt;G33,"manque "&amp;G33-COUNTIF('Retour emprunteur 1'!$A$3:$A$100,A33),"Pb, + de retour que d'emprunt"))</f>
        <v>OK</v>
      </c>
    </row>
    <row r="34" spans="1:10" x14ac:dyDescent="0.25">
      <c r="A34" s="21" t="s">
        <v>342</v>
      </c>
      <c r="B34" s="22" t="s">
        <v>340</v>
      </c>
      <c r="C34" s="23" t="str">
        <f>VLOOKUP(A34,'Inventaire général'!A:K,2,FALSE)</f>
        <v xml:space="preserve"> </v>
      </c>
      <c r="D34" s="23" t="str">
        <f>VLOOKUP(A34,'Inventaire général'!A:K,3,FALSE)</f>
        <v xml:space="preserve"> </v>
      </c>
      <c r="E34" s="23" t="str">
        <f>VLOOKUP(A34,'Inventaire général'!A:K,4,FALSE)</f>
        <v xml:space="preserve"> </v>
      </c>
      <c r="F34" s="23" t="str">
        <f>VLOOKUP(A34,'Inventaire général'!A:K,5,FALSE)</f>
        <v xml:space="preserve"> </v>
      </c>
      <c r="G34" s="8"/>
      <c r="H34" s="24" t="str">
        <f>VLOOKUP(A34,'Inventaire général'!A:K,10,FALSE)</f>
        <v xml:space="preserve"> </v>
      </c>
      <c r="I34" s="24" t="str">
        <f>VLOOKUP(A34,'Inventaire général'!A:K,11,FALSE)</f>
        <v xml:space="preserve"> </v>
      </c>
      <c r="J34" s="11" t="str">
        <f>IF(COUNTIF('Retour emprunteur 1'!$A$3:$A$100,A34)=G34,"OK",IF(COUNTIF('Retour emprunteur 1'!$A$3:$A$100,A34)&lt;G34,"manque "&amp;G34-COUNTIF('Retour emprunteur 1'!$A$3:$A$100,A34),"Pb, + de retour que d'emprunt"))</f>
        <v>OK</v>
      </c>
    </row>
    <row r="35" spans="1:10" x14ac:dyDescent="0.25">
      <c r="A35" s="21" t="s">
        <v>342</v>
      </c>
      <c r="B35" s="22" t="s">
        <v>340</v>
      </c>
      <c r="C35" s="23" t="str">
        <f>VLOOKUP(A35,'Inventaire général'!A:K,2,FALSE)</f>
        <v xml:space="preserve"> </v>
      </c>
      <c r="D35" s="23" t="str">
        <f>VLOOKUP(A35,'Inventaire général'!A:K,3,FALSE)</f>
        <v xml:space="preserve"> </v>
      </c>
      <c r="E35" s="23" t="str">
        <f>VLOOKUP(A35,'Inventaire général'!A:K,4,FALSE)</f>
        <v xml:space="preserve"> </v>
      </c>
      <c r="F35" s="23" t="str">
        <f>VLOOKUP(A35,'Inventaire général'!A:K,5,FALSE)</f>
        <v xml:space="preserve"> </v>
      </c>
      <c r="G35" s="8"/>
      <c r="H35" s="24" t="str">
        <f>VLOOKUP(A35,'Inventaire général'!A:K,10,FALSE)</f>
        <v xml:space="preserve"> </v>
      </c>
      <c r="I35" s="24" t="str">
        <f>VLOOKUP(A35,'Inventaire général'!A:K,11,FALSE)</f>
        <v xml:space="preserve"> </v>
      </c>
      <c r="J35" s="11" t="str">
        <f>IF(COUNTIF('Retour emprunteur 1'!$A$3:$A$100,A35)=G35,"OK",IF(COUNTIF('Retour emprunteur 1'!$A$3:$A$100,A35)&lt;G35,"manque "&amp;G35-COUNTIF('Retour emprunteur 1'!$A$3:$A$100,A35),"Pb, + de retour que d'emprunt"))</f>
        <v>OK</v>
      </c>
    </row>
    <row r="36" spans="1:10" x14ac:dyDescent="0.25">
      <c r="A36" s="21" t="s">
        <v>342</v>
      </c>
      <c r="B36" s="22" t="s">
        <v>340</v>
      </c>
      <c r="C36" s="23" t="str">
        <f>VLOOKUP(A36,'Inventaire général'!A:K,2,FALSE)</f>
        <v xml:space="preserve"> </v>
      </c>
      <c r="D36" s="23" t="str">
        <f>VLOOKUP(A36,'Inventaire général'!A:K,3,FALSE)</f>
        <v xml:space="preserve"> </v>
      </c>
      <c r="E36" s="23" t="str">
        <f>VLOOKUP(A36,'Inventaire général'!A:K,4,FALSE)</f>
        <v xml:space="preserve"> </v>
      </c>
      <c r="F36" s="23" t="str">
        <f>VLOOKUP(A36,'Inventaire général'!A:K,5,FALSE)</f>
        <v xml:space="preserve"> </v>
      </c>
      <c r="G36" s="8"/>
      <c r="H36" s="24" t="str">
        <f>VLOOKUP(A36,'Inventaire général'!A:K,10,FALSE)</f>
        <v xml:space="preserve"> </v>
      </c>
      <c r="I36" s="24" t="str">
        <f>VLOOKUP(A36,'Inventaire général'!A:K,11,FALSE)</f>
        <v xml:space="preserve"> </v>
      </c>
      <c r="J36" s="11" t="str">
        <f>IF(COUNTIF('Retour emprunteur 1'!$A$3:$A$100,A36)=G36,"OK",IF(COUNTIF('Retour emprunteur 1'!$A$3:$A$100,A36)&lt;G36,"manque "&amp;G36-COUNTIF('Retour emprunteur 1'!$A$3:$A$100,A36),"Pb, + de retour que d'emprunt"))</f>
        <v>OK</v>
      </c>
    </row>
    <row r="37" spans="1:10" x14ac:dyDescent="0.25">
      <c r="A37" s="21" t="s">
        <v>342</v>
      </c>
      <c r="B37" s="22" t="s">
        <v>340</v>
      </c>
      <c r="C37" s="23" t="str">
        <f>VLOOKUP(A37,'Inventaire général'!A:K,2,FALSE)</f>
        <v xml:space="preserve"> </v>
      </c>
      <c r="D37" s="23" t="str">
        <f>VLOOKUP(A37,'Inventaire général'!A:K,3,FALSE)</f>
        <v xml:space="preserve"> </v>
      </c>
      <c r="E37" s="23" t="str">
        <f>VLOOKUP(A37,'Inventaire général'!A:K,4,FALSE)</f>
        <v xml:space="preserve"> </v>
      </c>
      <c r="F37" s="23" t="str">
        <f>VLOOKUP(A37,'Inventaire général'!A:K,5,FALSE)</f>
        <v xml:space="preserve"> </v>
      </c>
      <c r="G37" s="8"/>
      <c r="H37" s="24" t="str">
        <f>VLOOKUP(A37,'Inventaire général'!A:K,10,FALSE)</f>
        <v xml:space="preserve"> </v>
      </c>
      <c r="I37" s="24" t="str">
        <f>VLOOKUP(A37,'Inventaire général'!A:K,11,FALSE)</f>
        <v xml:space="preserve"> </v>
      </c>
      <c r="J37" s="11" t="str">
        <f>IF(COUNTIF('Retour emprunteur 1'!$A$3:$A$100,A37)=G37,"OK",IF(COUNTIF('Retour emprunteur 1'!$A$3:$A$100,A37)&lt;G37,"manque "&amp;G37-COUNTIF('Retour emprunteur 1'!$A$3:$A$100,A37),"Pb, + de retour que d'emprunt"))</f>
        <v>OK</v>
      </c>
    </row>
    <row r="38" spans="1:10" x14ac:dyDescent="0.25">
      <c r="A38" s="21" t="s">
        <v>342</v>
      </c>
      <c r="B38" s="22" t="s">
        <v>340</v>
      </c>
      <c r="C38" s="23" t="str">
        <f>VLOOKUP(A38,'Inventaire général'!A:K,2,FALSE)</f>
        <v xml:space="preserve"> </v>
      </c>
      <c r="D38" s="23" t="str">
        <f>VLOOKUP(A38,'Inventaire général'!A:K,3,FALSE)</f>
        <v xml:space="preserve"> </v>
      </c>
      <c r="E38" s="23" t="str">
        <f>VLOOKUP(A38,'Inventaire général'!A:K,4,FALSE)</f>
        <v xml:space="preserve"> </v>
      </c>
      <c r="F38" s="23" t="str">
        <f>VLOOKUP(A38,'Inventaire général'!A:K,5,FALSE)</f>
        <v xml:space="preserve"> </v>
      </c>
      <c r="G38" s="8"/>
      <c r="H38" s="24" t="str">
        <f>VLOOKUP(A38,'Inventaire général'!A:K,10,FALSE)</f>
        <v xml:space="preserve"> </v>
      </c>
      <c r="I38" s="24" t="str">
        <f>VLOOKUP(A38,'Inventaire général'!A:K,11,FALSE)</f>
        <v xml:space="preserve"> </v>
      </c>
      <c r="J38" s="11" t="str">
        <f>IF(COUNTIF('Retour emprunteur 1'!$A$3:$A$100,A38)=G38,"OK",IF(COUNTIF('Retour emprunteur 1'!$A$3:$A$100,A38)&lt;G38,"manque "&amp;G38-COUNTIF('Retour emprunteur 1'!$A$3:$A$100,A38),"Pb, + de retour que d'emprunt"))</f>
        <v>OK</v>
      </c>
    </row>
    <row r="39" spans="1:10" x14ac:dyDescent="0.25">
      <c r="A39" s="21" t="s">
        <v>342</v>
      </c>
      <c r="B39" s="22" t="s">
        <v>340</v>
      </c>
      <c r="C39" s="23" t="str">
        <f>VLOOKUP(A39,'Inventaire général'!A:K,2,FALSE)</f>
        <v xml:space="preserve"> </v>
      </c>
      <c r="D39" s="23" t="str">
        <f>VLOOKUP(A39,'Inventaire général'!A:K,3,FALSE)</f>
        <v xml:space="preserve"> </v>
      </c>
      <c r="E39" s="23" t="str">
        <f>VLOOKUP(A39,'Inventaire général'!A:K,4,FALSE)</f>
        <v xml:space="preserve"> </v>
      </c>
      <c r="F39" s="23" t="str">
        <f>VLOOKUP(A39,'Inventaire général'!A:K,5,FALSE)</f>
        <v xml:space="preserve"> </v>
      </c>
      <c r="G39" s="8"/>
      <c r="H39" s="24" t="str">
        <f>VLOOKUP(A39,'Inventaire général'!A:K,10,FALSE)</f>
        <v xml:space="preserve"> </v>
      </c>
      <c r="I39" s="24" t="str">
        <f>VLOOKUP(A39,'Inventaire général'!A:K,11,FALSE)</f>
        <v xml:space="preserve"> </v>
      </c>
      <c r="J39" s="11" t="str">
        <f>IF(COUNTIF('Retour emprunteur 1'!$A$3:$A$100,A39)=G39,"OK",IF(COUNTIF('Retour emprunteur 1'!$A$3:$A$100,A39)&lt;G39,"manque "&amp;G39-COUNTIF('Retour emprunteur 1'!$A$3:$A$100,A39),"Pb, + de retour que d'emprunt"))</f>
        <v>OK</v>
      </c>
    </row>
    <row r="40" spans="1:10" x14ac:dyDescent="0.25">
      <c r="A40" s="21" t="s">
        <v>342</v>
      </c>
      <c r="B40" s="22" t="s">
        <v>340</v>
      </c>
      <c r="C40" s="23" t="str">
        <f>VLOOKUP(A40,'Inventaire général'!A:K,2,FALSE)</f>
        <v xml:space="preserve"> </v>
      </c>
      <c r="D40" s="23" t="str">
        <f>VLOOKUP(A40,'Inventaire général'!A:K,3,FALSE)</f>
        <v xml:space="preserve"> </v>
      </c>
      <c r="E40" s="23" t="str">
        <f>VLOOKUP(A40,'Inventaire général'!A:K,4,FALSE)</f>
        <v xml:space="preserve"> </v>
      </c>
      <c r="F40" s="23" t="str">
        <f>VLOOKUP(A40,'Inventaire général'!A:K,5,FALSE)</f>
        <v xml:space="preserve"> </v>
      </c>
      <c r="G40" s="8"/>
      <c r="H40" s="24" t="str">
        <f>VLOOKUP(A40,'Inventaire général'!A:K,10,FALSE)</f>
        <v xml:space="preserve"> </v>
      </c>
      <c r="I40" s="24" t="str">
        <f>VLOOKUP(A40,'Inventaire général'!A:K,11,FALSE)</f>
        <v xml:space="preserve"> </v>
      </c>
      <c r="J40" s="11" t="str">
        <f>IF(COUNTIF('Retour emprunteur 1'!$A$3:$A$100,A40)=G40,"OK",IF(COUNTIF('Retour emprunteur 1'!$A$3:$A$100,A40)&lt;G40,"manque "&amp;G40-COUNTIF('Retour emprunteur 1'!$A$3:$A$100,A40),"Pb, + de retour que d'emprunt"))</f>
        <v>OK</v>
      </c>
    </row>
    <row r="41" spans="1:10" x14ac:dyDescent="0.25">
      <c r="A41" s="21" t="s">
        <v>342</v>
      </c>
      <c r="B41" s="22" t="s">
        <v>340</v>
      </c>
      <c r="C41" s="23" t="str">
        <f>VLOOKUP(A41,'Inventaire général'!A:K,2,FALSE)</f>
        <v xml:space="preserve"> </v>
      </c>
      <c r="D41" s="23" t="str">
        <f>VLOOKUP(A41,'Inventaire général'!A:K,3,FALSE)</f>
        <v xml:space="preserve"> </v>
      </c>
      <c r="E41" s="23" t="str">
        <f>VLOOKUP(A41,'Inventaire général'!A:K,4,FALSE)</f>
        <v xml:space="preserve"> </v>
      </c>
      <c r="F41" s="23" t="str">
        <f>VLOOKUP(A41,'Inventaire général'!A:K,5,FALSE)</f>
        <v xml:space="preserve"> </v>
      </c>
      <c r="G41" s="8"/>
      <c r="H41" s="24" t="str">
        <f>VLOOKUP(A41,'Inventaire général'!A:K,10,FALSE)</f>
        <v xml:space="preserve"> </v>
      </c>
      <c r="I41" s="24" t="str">
        <f>VLOOKUP(A41,'Inventaire général'!A:K,11,FALSE)</f>
        <v xml:space="preserve"> </v>
      </c>
      <c r="J41" s="11" t="str">
        <f>IF(COUNTIF('Retour emprunteur 1'!$A$3:$A$100,A41)=G41,"OK",IF(COUNTIF('Retour emprunteur 1'!$A$3:$A$100,A41)&lt;G41,"manque "&amp;G41-COUNTIF('Retour emprunteur 1'!$A$3:$A$100,A41),"Pb, + de retour que d'emprunt"))</f>
        <v>OK</v>
      </c>
    </row>
    <row r="42" spans="1:10" x14ac:dyDescent="0.25">
      <c r="A42" s="21" t="s">
        <v>342</v>
      </c>
      <c r="B42" s="22" t="s">
        <v>340</v>
      </c>
      <c r="C42" s="23" t="str">
        <f>VLOOKUP(A42,'Inventaire général'!A:K,2,FALSE)</f>
        <v xml:space="preserve"> </v>
      </c>
      <c r="D42" s="23" t="str">
        <f>VLOOKUP(A42,'Inventaire général'!A:K,3,FALSE)</f>
        <v xml:space="preserve"> </v>
      </c>
      <c r="E42" s="23" t="str">
        <f>VLOOKUP(A42,'Inventaire général'!A:K,4,FALSE)</f>
        <v xml:space="preserve"> </v>
      </c>
      <c r="F42" s="23" t="str">
        <f>VLOOKUP(A42,'Inventaire général'!A:K,5,FALSE)</f>
        <v xml:space="preserve"> </v>
      </c>
      <c r="G42" s="8"/>
      <c r="H42" s="24" t="str">
        <f>VLOOKUP(A42,'Inventaire général'!A:K,10,FALSE)</f>
        <v xml:space="preserve"> </v>
      </c>
      <c r="I42" s="24" t="str">
        <f>VLOOKUP(A42,'Inventaire général'!A:K,11,FALSE)</f>
        <v xml:space="preserve"> </v>
      </c>
      <c r="J42" s="11" t="str">
        <f>IF(COUNTIF('Retour emprunteur 1'!$A$3:$A$100,A42)=G42,"OK",IF(COUNTIF('Retour emprunteur 1'!$A$3:$A$100,A42)&lt;G42,"manque "&amp;G42-COUNTIF('Retour emprunteur 1'!$A$3:$A$100,A42),"Pb, + de retour que d'emprunt"))</f>
        <v>OK</v>
      </c>
    </row>
    <row r="43" spans="1:10" x14ac:dyDescent="0.25">
      <c r="A43" s="21" t="s">
        <v>342</v>
      </c>
      <c r="B43" s="22" t="s">
        <v>340</v>
      </c>
      <c r="C43" s="23" t="str">
        <f>VLOOKUP(A43,'Inventaire général'!A:K,2,FALSE)</f>
        <v xml:space="preserve"> </v>
      </c>
      <c r="D43" s="23" t="str">
        <f>VLOOKUP(A43,'Inventaire général'!A:K,3,FALSE)</f>
        <v xml:space="preserve"> </v>
      </c>
      <c r="E43" s="23" t="str">
        <f>VLOOKUP(A43,'Inventaire général'!A:K,4,FALSE)</f>
        <v xml:space="preserve"> </v>
      </c>
      <c r="F43" s="23" t="str">
        <f>VLOOKUP(A43,'Inventaire général'!A:K,5,FALSE)</f>
        <v xml:space="preserve"> </v>
      </c>
      <c r="G43" s="8"/>
      <c r="H43" s="24" t="str">
        <f>VLOOKUP(A43,'Inventaire général'!A:K,10,FALSE)</f>
        <v xml:space="preserve"> </v>
      </c>
      <c r="I43" s="24" t="str">
        <f>VLOOKUP(A43,'Inventaire général'!A:K,11,FALSE)</f>
        <v xml:space="preserve"> </v>
      </c>
      <c r="J43" s="11" t="str">
        <f>IF(COUNTIF('Retour emprunteur 1'!$A$3:$A$100,A43)=G43,"OK",IF(COUNTIF('Retour emprunteur 1'!$A$3:$A$100,A43)&lt;G43,"manque "&amp;G43-COUNTIF('Retour emprunteur 1'!$A$3:$A$100,A43),"Pb, + de retour que d'emprunt"))</f>
        <v>OK</v>
      </c>
    </row>
    <row r="44" spans="1:10" x14ac:dyDescent="0.25">
      <c r="A44" s="21" t="s">
        <v>342</v>
      </c>
      <c r="B44" s="22" t="s">
        <v>340</v>
      </c>
      <c r="C44" s="23" t="str">
        <f>VLOOKUP(A44,'Inventaire général'!A:K,2,FALSE)</f>
        <v xml:space="preserve"> </v>
      </c>
      <c r="D44" s="23" t="str">
        <f>VLOOKUP(A44,'Inventaire général'!A:K,3,FALSE)</f>
        <v xml:space="preserve"> </v>
      </c>
      <c r="E44" s="23" t="str">
        <f>VLOOKUP(A44,'Inventaire général'!A:K,4,FALSE)</f>
        <v xml:space="preserve"> </v>
      </c>
      <c r="F44" s="23" t="str">
        <f>VLOOKUP(A44,'Inventaire général'!A:K,5,FALSE)</f>
        <v xml:space="preserve"> </v>
      </c>
      <c r="G44" s="8"/>
      <c r="H44" s="24" t="str">
        <f>VLOOKUP(A44,'Inventaire général'!A:K,10,FALSE)</f>
        <v xml:space="preserve"> </v>
      </c>
      <c r="I44" s="24" t="str">
        <f>VLOOKUP(A44,'Inventaire général'!A:K,11,FALSE)</f>
        <v xml:space="preserve"> </v>
      </c>
      <c r="J44" s="11" t="str">
        <f>IF(COUNTIF('Retour emprunteur 1'!$A$3:$A$100,A44)=G44,"OK",IF(COUNTIF('Retour emprunteur 1'!$A$3:$A$100,A44)&lt;G44,"manque "&amp;G44-COUNTIF('Retour emprunteur 1'!$A$3:$A$100,A44),"Pb, + de retour que d'emprunt"))</f>
        <v>OK</v>
      </c>
    </row>
    <row r="45" spans="1:10" x14ac:dyDescent="0.25">
      <c r="A45" s="21" t="s">
        <v>342</v>
      </c>
      <c r="B45" s="22" t="s">
        <v>340</v>
      </c>
      <c r="C45" s="23" t="str">
        <f>VLOOKUP(A45,'Inventaire général'!A:K,2,FALSE)</f>
        <v xml:space="preserve"> </v>
      </c>
      <c r="D45" s="23" t="str">
        <f>VLOOKUP(A45,'Inventaire général'!A:K,3,FALSE)</f>
        <v xml:space="preserve"> </v>
      </c>
      <c r="E45" s="23" t="str">
        <f>VLOOKUP(A45,'Inventaire général'!A:K,4,FALSE)</f>
        <v xml:space="preserve"> </v>
      </c>
      <c r="F45" s="23" t="str">
        <f>VLOOKUP(A45,'Inventaire général'!A:K,5,FALSE)</f>
        <v xml:space="preserve"> </v>
      </c>
      <c r="G45" s="8"/>
      <c r="H45" s="24" t="str">
        <f>VLOOKUP(A45,'Inventaire général'!A:K,10,FALSE)</f>
        <v xml:space="preserve"> </v>
      </c>
      <c r="I45" s="24" t="str">
        <f>VLOOKUP(A45,'Inventaire général'!A:K,11,FALSE)</f>
        <v xml:space="preserve"> </v>
      </c>
      <c r="J45" s="11" t="str">
        <f>IF(COUNTIF('Retour emprunteur 1'!$A$3:$A$100,A45)=G45,"OK",IF(COUNTIF('Retour emprunteur 1'!$A$3:$A$100,A45)&lt;G45,"manque "&amp;G45-COUNTIF('Retour emprunteur 1'!$A$3:$A$100,A45),"Pb, + de retour que d'emprunt"))</f>
        <v>OK</v>
      </c>
    </row>
    <row r="46" spans="1:10" x14ac:dyDescent="0.25">
      <c r="A46" s="21" t="s">
        <v>342</v>
      </c>
      <c r="B46" s="43" t="s">
        <v>340</v>
      </c>
      <c r="C46" s="44" t="str">
        <f>VLOOKUP(A46,'Inventaire général'!A:K,2,FALSE)</f>
        <v xml:space="preserve"> </v>
      </c>
      <c r="D46" s="44" t="str">
        <f>VLOOKUP(A46,'Inventaire général'!A:K,3,FALSE)</f>
        <v xml:space="preserve"> </v>
      </c>
      <c r="E46" s="44" t="str">
        <f>VLOOKUP(A46,'Inventaire général'!A:K,4,FALSE)</f>
        <v xml:space="preserve"> </v>
      </c>
      <c r="F46" s="44" t="str">
        <f>VLOOKUP(A46,'Inventaire général'!A:K,5,FALSE)</f>
        <v xml:space="preserve"> </v>
      </c>
      <c r="G46" s="45"/>
      <c r="H46" s="46" t="str">
        <f>VLOOKUP(A46,'Inventaire général'!A:K,10,FALSE)</f>
        <v xml:space="preserve"> </v>
      </c>
      <c r="I46" s="46" t="str">
        <f>VLOOKUP(A46,'Inventaire général'!A:K,11,FALSE)</f>
        <v xml:space="preserve"> </v>
      </c>
      <c r="J46" s="11" t="str">
        <f>IF(COUNTIF('Retour emprunteur 1'!$A$3:$A$100,A46)=G46,"OK",IF(COUNTIF('Retour emprunteur 1'!$A$3:$A$100,A46)&lt;G46,"manque "&amp;G46-COUNTIF('Retour emprunteur 1'!$A$3:$A$100,A46),"Pb, + de retour que d'emprunt"))</f>
        <v>OK</v>
      </c>
    </row>
    <row r="47" spans="1:10" x14ac:dyDescent="0.25">
      <c r="A47" s="21" t="s">
        <v>342</v>
      </c>
      <c r="B47" s="22" t="s">
        <v>340</v>
      </c>
      <c r="C47" s="44" t="str">
        <f>VLOOKUP(A47,'Inventaire général'!A:K,2,FALSE)</f>
        <v xml:space="preserve"> </v>
      </c>
      <c r="D47" s="44" t="str">
        <f>VLOOKUP(A47,'Inventaire général'!A:K,3,FALSE)</f>
        <v xml:space="preserve"> </v>
      </c>
      <c r="E47" s="44" t="str">
        <f>VLOOKUP(A47,'Inventaire général'!A:K,4,FALSE)</f>
        <v xml:space="preserve"> </v>
      </c>
      <c r="F47" s="44" t="str">
        <f>VLOOKUP(A47,'Inventaire général'!A:K,5,FALSE)</f>
        <v xml:space="preserve"> </v>
      </c>
      <c r="G47" s="47"/>
      <c r="H47" s="46" t="str">
        <f>VLOOKUP(A47,'Inventaire général'!A:K,10,FALSE)</f>
        <v xml:space="preserve"> </v>
      </c>
      <c r="I47" s="46" t="str">
        <f>VLOOKUP(A47,'Inventaire général'!A:K,11,FALSE)</f>
        <v xml:space="preserve"> </v>
      </c>
      <c r="J47" s="11" t="str">
        <f>IF(COUNTIF('Retour emprunteur 1'!$A$3:$A$100,A47)=G47,"OK",IF(COUNTIF('Retour emprunteur 1'!$A$3:$A$100,A47)&lt;G47,"manque "&amp;G47-COUNTIF('Retour emprunteur 1'!$A$3:$A$100,A47),"Pb, + de retour que d'emprunt"))</f>
        <v>OK</v>
      </c>
    </row>
    <row r="48" spans="1:10" x14ac:dyDescent="0.25">
      <c r="A48" s="21" t="s">
        <v>342</v>
      </c>
      <c r="B48" s="43" t="s">
        <v>340</v>
      </c>
      <c r="C48" s="44" t="str">
        <f>VLOOKUP(A48,'Inventaire général'!A:K,2,FALSE)</f>
        <v xml:space="preserve"> </v>
      </c>
      <c r="D48" s="44" t="str">
        <f>VLOOKUP(A48,'Inventaire général'!A:K,3,FALSE)</f>
        <v xml:space="preserve"> </v>
      </c>
      <c r="E48" s="44" t="str">
        <f>VLOOKUP(A48,'Inventaire général'!A:K,4,FALSE)</f>
        <v xml:space="preserve"> </v>
      </c>
      <c r="F48" s="44" t="str">
        <f>VLOOKUP(A48,'Inventaire général'!A:K,5,FALSE)</f>
        <v xml:space="preserve"> </v>
      </c>
      <c r="G48" s="47"/>
      <c r="H48" s="46" t="str">
        <f>VLOOKUP(A48,'Inventaire général'!A:K,10,FALSE)</f>
        <v xml:space="preserve"> </v>
      </c>
      <c r="I48" s="46" t="str">
        <f>VLOOKUP(A48,'Inventaire général'!A:K,11,FALSE)</f>
        <v xml:space="preserve"> </v>
      </c>
      <c r="J48" s="11" t="str">
        <f>IF(COUNTIF('Retour emprunteur 1'!$A$3:$A$100,A48)=G48,"OK",IF(COUNTIF('Retour emprunteur 1'!$A$3:$A$100,A48)&lt;G48,"manque "&amp;G48-COUNTIF('Retour emprunteur 1'!$A$3:$A$100,A48),"Pb, + de retour que d'emprunt"))</f>
        <v>OK</v>
      </c>
    </row>
    <row r="49" spans="1:10" x14ac:dyDescent="0.25">
      <c r="A49" s="21" t="s">
        <v>342</v>
      </c>
      <c r="B49" s="22" t="s">
        <v>340</v>
      </c>
      <c r="C49" s="44" t="str">
        <f>VLOOKUP(A49,'Inventaire général'!A:K,2,FALSE)</f>
        <v xml:space="preserve"> </v>
      </c>
      <c r="D49" s="44" t="str">
        <f>VLOOKUP(A49,'Inventaire général'!A:K,3,FALSE)</f>
        <v xml:space="preserve"> </v>
      </c>
      <c r="E49" s="44" t="str">
        <f>VLOOKUP(A49,'Inventaire général'!A:K,4,FALSE)</f>
        <v xml:space="preserve"> </v>
      </c>
      <c r="F49" s="44" t="str">
        <f>VLOOKUP(A49,'Inventaire général'!A:K,5,FALSE)</f>
        <v xml:space="preserve"> </v>
      </c>
      <c r="G49" s="47"/>
      <c r="H49" s="46" t="str">
        <f>VLOOKUP(A49,'Inventaire général'!A:K,10,FALSE)</f>
        <v xml:space="preserve"> </v>
      </c>
      <c r="I49" s="46" t="str">
        <f>VLOOKUP(A49,'Inventaire général'!A:K,11,FALSE)</f>
        <v xml:space="preserve"> </v>
      </c>
      <c r="J49" s="11" t="str">
        <f>IF(COUNTIF('Retour emprunteur 1'!$A$3:$A$100,A49)=G49,"OK",IF(COUNTIF('Retour emprunteur 1'!$A$3:$A$100,A49)&lt;G49,"manque "&amp;G49-COUNTIF('Retour emprunteur 1'!$A$3:$A$100,A49),"Pb, + de retour que d'emprunt"))</f>
        <v>OK</v>
      </c>
    </row>
    <row r="50" spans="1:10" x14ac:dyDescent="0.25">
      <c r="A50" s="21" t="s">
        <v>342</v>
      </c>
      <c r="B50" s="43" t="s">
        <v>340</v>
      </c>
      <c r="C50" s="44" t="str">
        <f>VLOOKUP(A50,'Inventaire général'!A:K,2,FALSE)</f>
        <v xml:space="preserve"> </v>
      </c>
      <c r="D50" s="44" t="str">
        <f>VLOOKUP(A50,'Inventaire général'!A:K,3,FALSE)</f>
        <v xml:space="preserve"> </v>
      </c>
      <c r="E50" s="44" t="str">
        <f>VLOOKUP(A50,'Inventaire général'!A:K,4,FALSE)</f>
        <v xml:space="preserve"> </v>
      </c>
      <c r="F50" s="44" t="str">
        <f>VLOOKUP(A50,'Inventaire général'!A:K,5,FALSE)</f>
        <v xml:space="preserve"> </v>
      </c>
      <c r="G50" s="47"/>
      <c r="H50" s="46" t="str">
        <f>VLOOKUP(A50,'Inventaire général'!A:K,10,FALSE)</f>
        <v xml:space="preserve"> </v>
      </c>
      <c r="I50" s="46" t="str">
        <f>VLOOKUP(A50,'Inventaire général'!A:K,11,FALSE)</f>
        <v xml:space="preserve"> </v>
      </c>
      <c r="J50" s="11" t="str">
        <f>IF(COUNTIF('Retour emprunteur 1'!$A$3:$A$100,A50)=G50,"OK",IF(COUNTIF('Retour emprunteur 1'!$A$3:$A$100,A50)&lt;G50,"manque "&amp;G50-COUNTIF('Retour emprunteur 1'!$A$3:$A$100,A50),"Pb, + de retour que d'emprunt"))</f>
        <v>OK</v>
      </c>
    </row>
    <row r="51" spans="1:10" x14ac:dyDescent="0.25">
      <c r="A51" s="21" t="s">
        <v>342</v>
      </c>
      <c r="B51" s="22" t="s">
        <v>340</v>
      </c>
      <c r="C51" s="44" t="str">
        <f>VLOOKUP(A51,'Inventaire général'!A:K,2,FALSE)</f>
        <v xml:space="preserve"> </v>
      </c>
      <c r="D51" s="44" t="str">
        <f>VLOOKUP(A51,'Inventaire général'!A:K,3,FALSE)</f>
        <v xml:space="preserve"> </v>
      </c>
      <c r="E51" s="44" t="str">
        <f>VLOOKUP(A51,'Inventaire général'!A:K,4,FALSE)</f>
        <v xml:space="preserve"> </v>
      </c>
      <c r="F51" s="44" t="str">
        <f>VLOOKUP(A51,'Inventaire général'!A:K,5,FALSE)</f>
        <v xml:space="preserve"> </v>
      </c>
      <c r="G51" s="47"/>
      <c r="H51" s="46" t="str">
        <f>VLOOKUP(A51,'Inventaire général'!A:K,10,FALSE)</f>
        <v xml:space="preserve"> </v>
      </c>
      <c r="I51" s="46" t="str">
        <f>VLOOKUP(A51,'Inventaire général'!A:K,11,FALSE)</f>
        <v xml:space="preserve"> </v>
      </c>
      <c r="J51" s="11" t="str">
        <f>IF(COUNTIF('Retour emprunteur 1'!$A$3:$A$100,A51)=G51,"OK",IF(COUNTIF('Retour emprunteur 1'!$A$3:$A$100,A51)&lt;G51,"manque "&amp;G51-COUNTIF('Retour emprunteur 1'!$A$3:$A$100,A51),"Pb, + de retour que d'emprunt"))</f>
        <v>OK</v>
      </c>
    </row>
    <row r="52" spans="1:10" x14ac:dyDescent="0.25">
      <c r="A52" s="21" t="s">
        <v>342</v>
      </c>
      <c r="B52" s="43" t="s">
        <v>340</v>
      </c>
      <c r="C52" s="44" t="str">
        <f>VLOOKUP(A52,'Inventaire général'!A:K,2,FALSE)</f>
        <v xml:space="preserve"> </v>
      </c>
      <c r="D52" s="44" t="str">
        <f>VLOOKUP(A52,'Inventaire général'!A:K,3,FALSE)</f>
        <v xml:space="preserve"> </v>
      </c>
      <c r="E52" s="44" t="str">
        <f>VLOOKUP(A52,'Inventaire général'!A:K,4,FALSE)</f>
        <v xml:space="preserve"> </v>
      </c>
      <c r="F52" s="44" t="str">
        <f>VLOOKUP(A52,'Inventaire général'!A:K,5,FALSE)</f>
        <v xml:space="preserve"> </v>
      </c>
      <c r="G52" s="47"/>
      <c r="H52" s="46" t="str">
        <f>VLOOKUP(A52,'Inventaire général'!A:K,10,FALSE)</f>
        <v xml:space="preserve"> </v>
      </c>
      <c r="I52" s="46" t="str">
        <f>VLOOKUP(A52,'Inventaire général'!A:K,11,FALSE)</f>
        <v xml:space="preserve"> </v>
      </c>
      <c r="J52" s="11" t="str">
        <f>IF(COUNTIF('Retour emprunteur 1'!$A$3:$A$100,A52)=G52,"OK",IF(COUNTIF('Retour emprunteur 1'!$A$3:$A$100,A52)&lt;G52,"manque "&amp;G52-COUNTIF('Retour emprunteur 1'!$A$3:$A$100,A52),"Pb, + de retour que d'emprunt"))</f>
        <v>OK</v>
      </c>
    </row>
    <row r="53" spans="1:10" x14ac:dyDescent="0.25">
      <c r="A53" s="21" t="s">
        <v>342</v>
      </c>
      <c r="B53" s="22" t="s">
        <v>340</v>
      </c>
      <c r="C53" s="44" t="str">
        <f>VLOOKUP(A53,'Inventaire général'!A:K,2,FALSE)</f>
        <v xml:space="preserve"> </v>
      </c>
      <c r="D53" s="44" t="str">
        <f>VLOOKUP(A53,'Inventaire général'!A:K,3,FALSE)</f>
        <v xml:space="preserve"> </v>
      </c>
      <c r="E53" s="44" t="str">
        <f>VLOOKUP(A53,'Inventaire général'!A:K,4,FALSE)</f>
        <v xml:space="preserve"> </v>
      </c>
      <c r="F53" s="44" t="str">
        <f>VLOOKUP(A53,'Inventaire général'!A:K,5,FALSE)</f>
        <v xml:space="preserve"> </v>
      </c>
      <c r="G53" s="47"/>
      <c r="H53" s="46" t="str">
        <f>VLOOKUP(A53,'Inventaire général'!A:K,10,FALSE)</f>
        <v xml:space="preserve"> </v>
      </c>
      <c r="I53" s="46" t="str">
        <f>VLOOKUP(A53,'Inventaire général'!A:K,11,FALSE)</f>
        <v xml:space="preserve"> </v>
      </c>
      <c r="J53" s="11" t="str">
        <f>IF(COUNTIF('Retour emprunteur 1'!$A$3:$A$100,A53)=G53,"OK",IF(COUNTIF('Retour emprunteur 1'!$A$3:$A$100,A53)&lt;G53,"manque "&amp;G53-COUNTIF('Retour emprunteur 1'!$A$3:$A$100,A53),"Pb, + de retour que d'emprunt"))</f>
        <v>OK</v>
      </c>
    </row>
    <row r="54" spans="1:10" x14ac:dyDescent="0.25">
      <c r="A54" s="42" t="s">
        <v>342</v>
      </c>
      <c r="B54" s="43" t="s">
        <v>340</v>
      </c>
      <c r="C54" s="44" t="str">
        <f>VLOOKUP(A54,'Inventaire général'!A:K,2,FALSE)</f>
        <v xml:space="preserve"> </v>
      </c>
      <c r="D54" s="44" t="str">
        <f>VLOOKUP(A54,'Inventaire général'!A:K,3,FALSE)</f>
        <v xml:space="preserve"> </v>
      </c>
      <c r="E54" s="44" t="str">
        <f>VLOOKUP(A54,'Inventaire général'!A:K,4,FALSE)</f>
        <v xml:space="preserve"> </v>
      </c>
      <c r="F54" s="44" t="str">
        <f>VLOOKUP(A54,'Inventaire général'!A:K,5,FALSE)</f>
        <v xml:space="preserve"> </v>
      </c>
      <c r="G54" s="47"/>
      <c r="H54" s="46" t="str">
        <f>VLOOKUP(A54,'Inventaire général'!A:K,10,FALSE)</f>
        <v xml:space="preserve"> </v>
      </c>
      <c r="I54" s="46" t="str">
        <f>VLOOKUP(A54,'Inventaire général'!A:K,11,FALSE)</f>
        <v xml:space="preserve"> </v>
      </c>
      <c r="J54" s="11" t="str">
        <f>IF(COUNTIF('Retour emprunteur 1'!$A$3:$A$100,A54)=G54,"OK",IF(COUNTIF('Retour emprunteur 1'!$A$3:$A$100,A54)&lt;G54,"manque "&amp;G54-COUNTIF('Retour emprunteur 1'!$A$3:$A$100,A54),"Pb, + de retour que d'emprunt"))</f>
        <v>OK</v>
      </c>
    </row>
    <row r="55" spans="1:10" x14ac:dyDescent="0.25">
      <c r="A55" s="21" t="s">
        <v>342</v>
      </c>
      <c r="B55" s="22" t="s">
        <v>340</v>
      </c>
      <c r="C55" s="44" t="str">
        <f>VLOOKUP(A55,'Inventaire général'!A:K,2,FALSE)</f>
        <v xml:space="preserve"> </v>
      </c>
      <c r="D55" s="44" t="str">
        <f>VLOOKUP(A55,'Inventaire général'!A:K,3,FALSE)</f>
        <v xml:space="preserve"> </v>
      </c>
      <c r="E55" s="44" t="str">
        <f>VLOOKUP(A55,'Inventaire général'!A:K,4,FALSE)</f>
        <v xml:space="preserve"> </v>
      </c>
      <c r="F55" s="44" t="str">
        <f>VLOOKUP(A55,'Inventaire général'!A:K,5,FALSE)</f>
        <v xml:space="preserve"> </v>
      </c>
      <c r="G55" s="47"/>
      <c r="H55" s="46" t="str">
        <f>VLOOKUP(A55,'Inventaire général'!A:K,10,FALSE)</f>
        <v xml:space="preserve"> </v>
      </c>
      <c r="I55" s="46" t="str">
        <f>VLOOKUP(A55,'Inventaire général'!A:K,11,FALSE)</f>
        <v xml:space="preserve"> </v>
      </c>
      <c r="J55" s="11" t="str">
        <f>IF(COUNTIF('Retour emprunteur 1'!$A$3:$A$100,A55)=G55,"OK",IF(COUNTIF('Retour emprunteur 1'!$A$3:$A$100,A55)&lt;G55,"manque "&amp;G55-COUNTIF('Retour emprunteur 1'!$A$3:$A$100,A55),"Pb, + de retour que d'emprunt"))</f>
        <v>OK</v>
      </c>
    </row>
    <row r="56" spans="1:10" x14ac:dyDescent="0.25">
      <c r="A56" s="42" t="s">
        <v>342</v>
      </c>
      <c r="B56" s="43" t="s">
        <v>340</v>
      </c>
      <c r="C56" s="44" t="str">
        <f>VLOOKUP(A56,'Inventaire général'!A:K,2,FALSE)</f>
        <v xml:space="preserve"> </v>
      </c>
      <c r="D56" s="44" t="str">
        <f>VLOOKUP(A56,'Inventaire général'!A:K,3,FALSE)</f>
        <v xml:space="preserve"> </v>
      </c>
      <c r="E56" s="44" t="str">
        <f>VLOOKUP(A56,'Inventaire général'!A:K,4,FALSE)</f>
        <v xml:space="preserve"> </v>
      </c>
      <c r="F56" s="44" t="str">
        <f>VLOOKUP(A56,'Inventaire général'!A:K,5,FALSE)</f>
        <v xml:space="preserve"> </v>
      </c>
      <c r="G56" s="47"/>
      <c r="H56" s="46" t="str">
        <f>VLOOKUP(A56,'Inventaire général'!A:K,10,FALSE)</f>
        <v xml:space="preserve"> </v>
      </c>
      <c r="I56" s="46" t="str">
        <f>VLOOKUP(A56,'Inventaire général'!A:K,11,FALSE)</f>
        <v xml:space="preserve"> </v>
      </c>
      <c r="J56" s="11" t="str">
        <f>IF(COUNTIF('Retour emprunteur 1'!$A$3:$A$100,A56)=G56,"OK",IF(COUNTIF('Retour emprunteur 1'!$A$3:$A$100,A56)&lt;G56,"manque "&amp;G56-COUNTIF('Retour emprunteur 1'!$A$3:$A$100,A56),"Pb, + de retour que d'emprunt"))</f>
        <v>OK</v>
      </c>
    </row>
    <row r="57" spans="1:10" x14ac:dyDescent="0.25">
      <c r="A57" s="21" t="s">
        <v>342</v>
      </c>
      <c r="B57" s="22" t="s">
        <v>340</v>
      </c>
      <c r="C57" s="44" t="str">
        <f>VLOOKUP(A57,'Inventaire général'!A:K,2,FALSE)</f>
        <v xml:space="preserve"> </v>
      </c>
      <c r="D57" s="44" t="str">
        <f>VLOOKUP(A57,'Inventaire général'!A:K,3,FALSE)</f>
        <v xml:space="preserve"> </v>
      </c>
      <c r="E57" s="44" t="str">
        <f>VLOOKUP(A57,'Inventaire général'!A:K,4,FALSE)</f>
        <v xml:space="preserve"> </v>
      </c>
      <c r="F57" s="44" t="str">
        <f>VLOOKUP(A57,'Inventaire général'!A:K,5,FALSE)</f>
        <v xml:space="preserve"> </v>
      </c>
      <c r="G57" s="47"/>
      <c r="H57" s="46" t="str">
        <f>VLOOKUP(A57,'Inventaire général'!A:K,10,FALSE)</f>
        <v xml:space="preserve"> </v>
      </c>
      <c r="I57" s="46" t="str">
        <f>VLOOKUP(A57,'Inventaire général'!A:K,11,FALSE)</f>
        <v xml:space="preserve"> </v>
      </c>
      <c r="J57" s="11" t="str">
        <f>IF(COUNTIF('Retour emprunteur 1'!$A$3:$A$100,A57)=G57,"OK",IF(COUNTIF('Retour emprunteur 1'!$A$3:$A$100,A57)&lt;G57,"manque "&amp;G57-COUNTIF('Retour emprunteur 1'!$A$3:$A$100,A57),"Pb, + de retour que d'emprunt"))</f>
        <v>OK</v>
      </c>
    </row>
    <row r="58" spans="1:10" x14ac:dyDescent="0.25">
      <c r="A58" s="42" t="s">
        <v>342</v>
      </c>
      <c r="B58" s="43" t="s">
        <v>340</v>
      </c>
      <c r="C58" s="44" t="str">
        <f>VLOOKUP(A58,'Inventaire général'!A:K,2,FALSE)</f>
        <v xml:space="preserve"> </v>
      </c>
      <c r="D58" s="44" t="str">
        <f>VLOOKUP(A58,'Inventaire général'!A:K,3,FALSE)</f>
        <v xml:space="preserve"> </v>
      </c>
      <c r="E58" s="44" t="str">
        <f>VLOOKUP(A58,'Inventaire général'!A:K,4,FALSE)</f>
        <v xml:space="preserve"> </v>
      </c>
      <c r="F58" s="44" t="str">
        <f>VLOOKUP(A58,'Inventaire général'!A:K,5,FALSE)</f>
        <v xml:space="preserve"> </v>
      </c>
      <c r="G58" s="47"/>
      <c r="H58" s="46" t="str">
        <f>VLOOKUP(A58,'Inventaire général'!A:K,10,FALSE)</f>
        <v xml:space="preserve"> </v>
      </c>
      <c r="I58" s="46" t="str">
        <f>VLOOKUP(A58,'Inventaire général'!A:K,11,FALSE)</f>
        <v xml:space="preserve"> </v>
      </c>
      <c r="J58" s="11" t="str">
        <f>IF(COUNTIF('Retour emprunteur 1'!$A$3:$A$100,A58)=G58,"OK",IF(COUNTIF('Retour emprunteur 1'!$A$3:$A$100,A58)&lt;G58,"manque "&amp;G58-COUNTIF('Retour emprunteur 1'!$A$3:$A$100,A58),"Pb, + de retour que d'emprunt"))</f>
        <v>OK</v>
      </c>
    </row>
    <row r="59" spans="1:10" x14ac:dyDescent="0.25">
      <c r="A59" s="21" t="s">
        <v>342</v>
      </c>
      <c r="B59" s="22" t="s">
        <v>340</v>
      </c>
      <c r="C59" s="44" t="str">
        <f>VLOOKUP(A59,'Inventaire général'!A:K,2,FALSE)</f>
        <v xml:space="preserve"> </v>
      </c>
      <c r="D59" s="44" t="str">
        <f>VLOOKUP(A59,'Inventaire général'!A:K,3,FALSE)</f>
        <v xml:space="preserve"> </v>
      </c>
      <c r="E59" s="44" t="str">
        <f>VLOOKUP(A59,'Inventaire général'!A:K,4,FALSE)</f>
        <v xml:space="preserve"> </v>
      </c>
      <c r="F59" s="44" t="str">
        <f>VLOOKUP(A59,'Inventaire général'!A:K,5,FALSE)</f>
        <v xml:space="preserve"> </v>
      </c>
      <c r="G59" s="47"/>
      <c r="H59" s="46" t="str">
        <f>VLOOKUP(A59,'Inventaire général'!A:K,10,FALSE)</f>
        <v xml:space="preserve"> </v>
      </c>
      <c r="I59" s="46" t="str">
        <f>VLOOKUP(A59,'Inventaire général'!A:K,11,FALSE)</f>
        <v xml:space="preserve"> </v>
      </c>
      <c r="J59" s="11" t="str">
        <f>IF(COUNTIF('Retour emprunteur 1'!$A$3:$A$100,A59)=G59,"OK",IF(COUNTIF('Retour emprunteur 1'!$A$3:$A$100,A59)&lt;G59,"manque "&amp;G59-COUNTIF('Retour emprunteur 1'!$A$3:$A$100,A59),"Pb, + de retour que d'emprunt"))</f>
        <v>OK</v>
      </c>
    </row>
    <row r="60" spans="1:10" x14ac:dyDescent="0.25">
      <c r="A60" s="42" t="s">
        <v>342</v>
      </c>
      <c r="B60" s="43" t="s">
        <v>340</v>
      </c>
      <c r="C60" s="44" t="str">
        <f>VLOOKUP(A60,'Inventaire général'!A:K,2,FALSE)</f>
        <v xml:space="preserve"> </v>
      </c>
      <c r="D60" s="44" t="str">
        <f>VLOOKUP(A60,'Inventaire général'!A:K,3,FALSE)</f>
        <v xml:space="preserve"> </v>
      </c>
      <c r="E60" s="44" t="str">
        <f>VLOOKUP(A60,'Inventaire général'!A:K,4,FALSE)</f>
        <v xml:space="preserve"> </v>
      </c>
      <c r="F60" s="44" t="str">
        <f>VLOOKUP(A60,'Inventaire général'!A:K,5,FALSE)</f>
        <v xml:space="preserve"> </v>
      </c>
      <c r="G60" s="47"/>
      <c r="H60" s="46" t="str">
        <f>VLOOKUP(A60,'Inventaire général'!A:K,10,FALSE)</f>
        <v xml:space="preserve"> </v>
      </c>
      <c r="I60" s="46" t="str">
        <f>VLOOKUP(A60,'Inventaire général'!A:K,11,FALSE)</f>
        <v xml:space="preserve"> </v>
      </c>
      <c r="J60" s="11" t="str">
        <f>IF(COUNTIF('Retour emprunteur 1'!$A$3:$A$100,A60)=G60,"OK",IF(COUNTIF('Retour emprunteur 1'!$A$3:$A$100,A60)&lt;G60,"manque "&amp;G60-COUNTIF('Retour emprunteur 1'!$A$3:$A$100,A60),"Pb, + de retour que d'emprunt"))</f>
        <v>OK</v>
      </c>
    </row>
    <row r="61" spans="1:10" x14ac:dyDescent="0.25">
      <c r="A61" s="21" t="s">
        <v>342</v>
      </c>
      <c r="B61" s="22" t="s">
        <v>340</v>
      </c>
      <c r="C61" s="44" t="str">
        <f>VLOOKUP(A61,'Inventaire général'!A:K,2,FALSE)</f>
        <v xml:space="preserve"> </v>
      </c>
      <c r="D61" s="44" t="str">
        <f>VLOOKUP(A61,'Inventaire général'!A:K,3,FALSE)</f>
        <v xml:space="preserve"> </v>
      </c>
      <c r="E61" s="44" t="str">
        <f>VLOOKUP(A61,'Inventaire général'!A:K,4,FALSE)</f>
        <v xml:space="preserve"> </v>
      </c>
      <c r="F61" s="44" t="str">
        <f>VLOOKUP(A61,'Inventaire général'!A:K,5,FALSE)</f>
        <v xml:space="preserve"> </v>
      </c>
      <c r="G61" s="47"/>
      <c r="H61" s="46" t="str">
        <f>VLOOKUP(A61,'Inventaire général'!A:K,10,FALSE)</f>
        <v xml:space="preserve"> </v>
      </c>
      <c r="I61" s="46" t="str">
        <f>VLOOKUP(A61,'Inventaire général'!A:K,11,FALSE)</f>
        <v xml:space="preserve"> </v>
      </c>
      <c r="J61" s="11" t="str">
        <f>IF(COUNTIF('Retour emprunteur 1'!$A$3:$A$100,A61)=G61,"OK",IF(COUNTIF('Retour emprunteur 1'!$A$3:$A$100,A61)&lt;G61,"manque "&amp;G61-COUNTIF('Retour emprunteur 1'!$A$3:$A$100,A61),"Pb, + de retour que d'emprunt"))</f>
        <v>OK</v>
      </c>
    </row>
    <row r="62" spans="1:10" x14ac:dyDescent="0.25">
      <c r="A62" s="42" t="s">
        <v>342</v>
      </c>
      <c r="B62" s="43" t="s">
        <v>340</v>
      </c>
      <c r="C62" s="44" t="str">
        <f>VLOOKUP(A62,'Inventaire général'!A:K,2,FALSE)</f>
        <v xml:space="preserve"> </v>
      </c>
      <c r="D62" s="44" t="str">
        <f>VLOOKUP(A62,'Inventaire général'!A:K,3,FALSE)</f>
        <v xml:space="preserve"> </v>
      </c>
      <c r="E62" s="44" t="str">
        <f>VLOOKUP(A62,'Inventaire général'!A:K,4,FALSE)</f>
        <v xml:space="preserve"> </v>
      </c>
      <c r="F62" s="44" t="str">
        <f>VLOOKUP(A62,'Inventaire général'!A:K,5,FALSE)</f>
        <v xml:space="preserve"> </v>
      </c>
      <c r="G62" s="47"/>
      <c r="H62" s="46" t="str">
        <f>VLOOKUP(A62,'Inventaire général'!A:K,10,FALSE)</f>
        <v xml:space="preserve"> </v>
      </c>
      <c r="I62" s="46" t="str">
        <f>VLOOKUP(A62,'Inventaire général'!A:K,11,FALSE)</f>
        <v xml:space="preserve"> </v>
      </c>
      <c r="J62" s="11" t="str">
        <f>IF(COUNTIF('Retour emprunteur 1'!$A$3:$A$100,A62)=G62,"OK",IF(COUNTIF('Retour emprunteur 1'!$A$3:$A$100,A62)&lt;G62,"manque "&amp;G62-COUNTIF('Retour emprunteur 1'!$A$3:$A$100,A62),"Pb, + de retour que d'emprunt"))</f>
        <v>OK</v>
      </c>
    </row>
    <row r="63" spans="1:10" x14ac:dyDescent="0.25">
      <c r="A63" s="21" t="s">
        <v>342</v>
      </c>
      <c r="B63" s="22" t="s">
        <v>340</v>
      </c>
      <c r="C63" s="44" t="str">
        <f>VLOOKUP(A63,'Inventaire général'!A:K,2,FALSE)</f>
        <v xml:space="preserve"> </v>
      </c>
      <c r="D63" s="44" t="str">
        <f>VLOOKUP(A63,'Inventaire général'!A:K,3,FALSE)</f>
        <v xml:space="preserve"> </v>
      </c>
      <c r="E63" s="44" t="str">
        <f>VLOOKUP(A63,'Inventaire général'!A:K,4,FALSE)</f>
        <v xml:space="preserve"> </v>
      </c>
      <c r="F63" s="44" t="str">
        <f>VLOOKUP(A63,'Inventaire général'!A:K,5,FALSE)</f>
        <v xml:space="preserve"> </v>
      </c>
      <c r="G63" s="47"/>
      <c r="H63" s="46" t="str">
        <f>VLOOKUP(A63,'Inventaire général'!A:K,10,FALSE)</f>
        <v xml:space="preserve"> </v>
      </c>
      <c r="I63" s="46" t="str">
        <f>VLOOKUP(A63,'Inventaire général'!A:K,11,FALSE)</f>
        <v xml:space="preserve"> </v>
      </c>
      <c r="J63" s="11" t="str">
        <f>IF(COUNTIF('Retour emprunteur 1'!$A$3:$A$100,A63)=G63,"OK",IF(COUNTIF('Retour emprunteur 1'!$A$3:$A$100,A63)&lt;G63,"manque "&amp;G63-COUNTIF('Retour emprunteur 1'!$A$3:$A$100,A63),"Pb, + de retour que d'emprunt"))</f>
        <v>OK</v>
      </c>
    </row>
    <row r="64" spans="1:10" x14ac:dyDescent="0.25">
      <c r="A64" s="42" t="s">
        <v>342</v>
      </c>
      <c r="B64" s="43" t="s">
        <v>340</v>
      </c>
      <c r="C64" s="44" t="str">
        <f>VLOOKUP(A64,'Inventaire général'!A:K,2,FALSE)</f>
        <v xml:space="preserve"> </v>
      </c>
      <c r="D64" s="44" t="str">
        <f>VLOOKUP(A64,'Inventaire général'!A:K,3,FALSE)</f>
        <v xml:space="preserve"> </v>
      </c>
      <c r="E64" s="44" t="str">
        <f>VLOOKUP(A64,'Inventaire général'!A:K,4,FALSE)</f>
        <v xml:space="preserve"> </v>
      </c>
      <c r="F64" s="44" t="str">
        <f>VLOOKUP(A64,'Inventaire général'!A:K,5,FALSE)</f>
        <v xml:space="preserve"> </v>
      </c>
      <c r="G64" s="47"/>
      <c r="H64" s="46" t="str">
        <f>VLOOKUP(A64,'Inventaire général'!A:K,10,FALSE)</f>
        <v xml:space="preserve"> </v>
      </c>
      <c r="I64" s="46" t="str">
        <f>VLOOKUP(A64,'Inventaire général'!A:K,11,FALSE)</f>
        <v xml:space="preserve"> </v>
      </c>
      <c r="J64" s="11" t="str">
        <f>IF(COUNTIF('Retour emprunteur 1'!$A$3:$A$100,A64)=G64,"OK",IF(COUNTIF('Retour emprunteur 1'!$A$3:$A$100,A64)&lt;G64,"manque "&amp;G64-COUNTIF('Retour emprunteur 1'!$A$3:$A$100,A64),"Pb, + de retour que d'emprunt"))</f>
        <v>OK</v>
      </c>
    </row>
    <row r="65" spans="1:10" x14ac:dyDescent="0.25">
      <c r="A65" s="21" t="s">
        <v>342</v>
      </c>
      <c r="B65" s="22" t="s">
        <v>340</v>
      </c>
      <c r="C65" s="44" t="str">
        <f>VLOOKUP(A65,'Inventaire général'!A:K,2,FALSE)</f>
        <v xml:space="preserve"> </v>
      </c>
      <c r="D65" s="44" t="str">
        <f>VLOOKUP(A65,'Inventaire général'!A:K,3,FALSE)</f>
        <v xml:space="preserve"> </v>
      </c>
      <c r="E65" s="44" t="str">
        <f>VLOOKUP(A65,'Inventaire général'!A:K,4,FALSE)</f>
        <v xml:space="preserve"> </v>
      </c>
      <c r="F65" s="44" t="str">
        <f>VLOOKUP(A65,'Inventaire général'!A:K,5,FALSE)</f>
        <v xml:space="preserve"> </v>
      </c>
      <c r="G65" s="47"/>
      <c r="H65" s="46" t="str">
        <f>VLOOKUP(A65,'Inventaire général'!A:K,10,FALSE)</f>
        <v xml:space="preserve"> </v>
      </c>
      <c r="I65" s="46" t="str">
        <f>VLOOKUP(A65,'Inventaire général'!A:K,11,FALSE)</f>
        <v xml:space="preserve"> </v>
      </c>
      <c r="J65" s="11" t="str">
        <f>IF(COUNTIF('Retour emprunteur 1'!$A$3:$A$100,A65)=G65,"OK",IF(COUNTIF('Retour emprunteur 1'!$A$3:$A$100,A65)&lt;G65,"manque "&amp;G65-COUNTIF('Retour emprunteur 1'!$A$3:$A$100,A65),"Pb, + de retour que d'emprunt"))</f>
        <v>OK</v>
      </c>
    </row>
    <row r="66" spans="1:10" x14ac:dyDescent="0.25">
      <c r="A66" s="42" t="s">
        <v>342</v>
      </c>
      <c r="B66" s="43" t="s">
        <v>340</v>
      </c>
      <c r="C66" s="44" t="str">
        <f>VLOOKUP(A66,'Inventaire général'!A:K,2,FALSE)</f>
        <v xml:space="preserve"> </v>
      </c>
      <c r="D66" s="44" t="str">
        <f>VLOOKUP(A66,'Inventaire général'!A:K,3,FALSE)</f>
        <v xml:space="preserve"> </v>
      </c>
      <c r="E66" s="44" t="str">
        <f>VLOOKUP(A66,'Inventaire général'!A:K,4,FALSE)</f>
        <v xml:space="preserve"> </v>
      </c>
      <c r="F66" s="44" t="str">
        <f>VLOOKUP(A66,'Inventaire général'!A:K,5,FALSE)</f>
        <v xml:space="preserve"> </v>
      </c>
      <c r="G66" s="47"/>
      <c r="H66" s="46" t="str">
        <f>VLOOKUP(A66,'Inventaire général'!A:K,10,FALSE)</f>
        <v xml:space="preserve"> </v>
      </c>
      <c r="I66" s="46" t="str">
        <f>VLOOKUP(A66,'Inventaire général'!A:K,11,FALSE)</f>
        <v xml:space="preserve"> </v>
      </c>
      <c r="J66" s="11" t="str">
        <f>IF(COUNTIF('Retour emprunteur 1'!$A$3:$A$100,A66)=G66,"OK",IF(COUNTIF('Retour emprunteur 1'!$A$3:$A$100,A66)&lt;G66,"manque "&amp;G66-COUNTIF('Retour emprunteur 1'!$A$3:$A$100,A66),"Pb, + de retour que d'emprunt"))</f>
        <v>OK</v>
      </c>
    </row>
    <row r="67" spans="1:10" x14ac:dyDescent="0.25">
      <c r="A67" s="21" t="s">
        <v>342</v>
      </c>
      <c r="B67" s="22" t="s">
        <v>340</v>
      </c>
      <c r="C67" s="44" t="str">
        <f>VLOOKUP(A67,'Inventaire général'!A:K,2,FALSE)</f>
        <v xml:space="preserve"> </v>
      </c>
      <c r="D67" s="44" t="str">
        <f>VLOOKUP(A67,'Inventaire général'!A:K,3,FALSE)</f>
        <v xml:space="preserve"> </v>
      </c>
      <c r="E67" s="44" t="str">
        <f>VLOOKUP(A67,'Inventaire général'!A:K,4,FALSE)</f>
        <v xml:space="preserve"> </v>
      </c>
      <c r="F67" s="44" t="str">
        <f>VLOOKUP(A67,'Inventaire général'!A:K,5,FALSE)</f>
        <v xml:space="preserve"> </v>
      </c>
      <c r="G67" s="47"/>
      <c r="H67" s="46" t="str">
        <f>VLOOKUP(A67,'Inventaire général'!A:K,10,FALSE)</f>
        <v xml:space="preserve"> </v>
      </c>
      <c r="I67" s="46" t="str">
        <f>VLOOKUP(A67,'Inventaire général'!A:K,11,FALSE)</f>
        <v xml:space="preserve"> </v>
      </c>
      <c r="J67" s="11" t="str">
        <f>IF(COUNTIF('Retour emprunteur 1'!$A$3:$A$100,A67)=G67,"OK",IF(COUNTIF('Retour emprunteur 1'!$A$3:$A$100,A67)&lt;G67,"manque "&amp;G67-COUNTIF('Retour emprunteur 1'!$A$3:$A$100,A67),"Pb, + de retour que d'emprunt"))</f>
        <v>OK</v>
      </c>
    </row>
    <row r="68" spans="1:10" x14ac:dyDescent="0.25">
      <c r="A68" s="42" t="s">
        <v>342</v>
      </c>
      <c r="B68" s="43" t="s">
        <v>340</v>
      </c>
      <c r="C68" s="44" t="str">
        <f>VLOOKUP(A68,'Inventaire général'!A:K,2,FALSE)</f>
        <v xml:space="preserve"> </v>
      </c>
      <c r="D68" s="44" t="str">
        <f>VLOOKUP(A68,'Inventaire général'!A:K,3,FALSE)</f>
        <v xml:space="preserve"> </v>
      </c>
      <c r="E68" s="44" t="str">
        <f>VLOOKUP(A68,'Inventaire général'!A:K,4,FALSE)</f>
        <v xml:space="preserve"> </v>
      </c>
      <c r="F68" s="44" t="str">
        <f>VLOOKUP(A68,'Inventaire général'!A:K,5,FALSE)</f>
        <v xml:space="preserve"> </v>
      </c>
      <c r="G68" s="47"/>
      <c r="H68" s="46" t="str">
        <f>VLOOKUP(A68,'Inventaire général'!A:K,10,FALSE)</f>
        <v xml:space="preserve"> </v>
      </c>
      <c r="I68" s="46" t="str">
        <f>VLOOKUP(A68,'Inventaire général'!A:K,11,FALSE)</f>
        <v xml:space="preserve"> </v>
      </c>
      <c r="J68" s="11" t="str">
        <f>IF(COUNTIF('Retour emprunteur 1'!$A$3:$A$100,A68)=G68,"OK",IF(COUNTIF('Retour emprunteur 1'!$A$3:$A$100,A68)&lt;G68,"manque "&amp;G68-COUNTIF('Retour emprunteur 1'!$A$3:$A$100,A68),"Pb, + de retour que d'emprunt"))</f>
        <v>OK</v>
      </c>
    </row>
    <row r="69" spans="1:10" x14ac:dyDescent="0.25">
      <c r="A69" s="21" t="s">
        <v>342</v>
      </c>
      <c r="B69" s="22" t="s">
        <v>340</v>
      </c>
      <c r="C69" s="44" t="str">
        <f>VLOOKUP(A69,'Inventaire général'!A:K,2,FALSE)</f>
        <v xml:space="preserve"> </v>
      </c>
      <c r="D69" s="44" t="str">
        <f>VLOOKUP(A69,'Inventaire général'!A:K,3,FALSE)</f>
        <v xml:space="preserve"> </v>
      </c>
      <c r="E69" s="44" t="str">
        <f>VLOOKUP(A69,'Inventaire général'!A:K,4,FALSE)</f>
        <v xml:space="preserve"> </v>
      </c>
      <c r="F69" s="44" t="str">
        <f>VLOOKUP(A69,'Inventaire général'!A:K,5,FALSE)</f>
        <v xml:space="preserve"> </v>
      </c>
      <c r="G69" s="47"/>
      <c r="H69" s="46" t="str">
        <f>VLOOKUP(A69,'Inventaire général'!A:K,10,FALSE)</f>
        <v xml:space="preserve"> </v>
      </c>
      <c r="I69" s="46" t="str">
        <f>VLOOKUP(A69,'Inventaire général'!A:K,11,FALSE)</f>
        <v xml:space="preserve"> </v>
      </c>
      <c r="J69" s="11" t="str">
        <f>IF(COUNTIF('Retour emprunteur 1'!$A$3:$A$100,A69)=G69,"OK",IF(COUNTIF('Retour emprunteur 1'!$A$3:$A$100,A69)&lt;G69,"manque "&amp;G69-COUNTIF('Retour emprunteur 1'!$A$3:$A$100,A69),"Pb, + de retour que d'emprunt"))</f>
        <v>OK</v>
      </c>
    </row>
    <row r="70" spans="1:10" x14ac:dyDescent="0.25">
      <c r="A70" s="42" t="s">
        <v>342</v>
      </c>
      <c r="B70" s="43" t="s">
        <v>340</v>
      </c>
      <c r="C70" s="44" t="str">
        <f>VLOOKUP(A70,'Inventaire général'!A:K,2,FALSE)</f>
        <v xml:space="preserve"> </v>
      </c>
      <c r="D70" s="44" t="str">
        <f>VLOOKUP(A70,'Inventaire général'!A:K,3,FALSE)</f>
        <v xml:space="preserve"> </v>
      </c>
      <c r="E70" s="44" t="str">
        <f>VLOOKUP(A70,'Inventaire général'!A:K,4,FALSE)</f>
        <v xml:space="preserve"> </v>
      </c>
      <c r="F70" s="44" t="str">
        <f>VLOOKUP(A70,'Inventaire général'!A:K,5,FALSE)</f>
        <v xml:space="preserve"> </v>
      </c>
      <c r="G70" s="47"/>
      <c r="H70" s="46" t="str">
        <f>VLOOKUP(A70,'Inventaire général'!A:K,10,FALSE)</f>
        <v xml:space="preserve"> </v>
      </c>
      <c r="I70" s="46" t="str">
        <f>VLOOKUP(A70,'Inventaire général'!A:K,11,FALSE)</f>
        <v xml:space="preserve"> </v>
      </c>
      <c r="J70" s="11" t="str">
        <f>IF(COUNTIF('Retour emprunteur 1'!$A$3:$A$100,A70)=G70,"OK",IF(COUNTIF('Retour emprunteur 1'!$A$3:$A$100,A70)&lt;G70,"manque "&amp;G70-COUNTIF('Retour emprunteur 1'!$A$3:$A$100,A70),"Pb, + de retour que d'emprunt"))</f>
        <v>OK</v>
      </c>
    </row>
    <row r="71" spans="1:10" x14ac:dyDescent="0.25">
      <c r="A71" s="21" t="s">
        <v>342</v>
      </c>
      <c r="B71" s="22" t="s">
        <v>340</v>
      </c>
      <c r="C71" s="44" t="str">
        <f>VLOOKUP(A71,'Inventaire général'!A:K,2,FALSE)</f>
        <v xml:space="preserve"> </v>
      </c>
      <c r="D71" s="44" t="str">
        <f>VLOOKUP(A71,'Inventaire général'!A:K,3,FALSE)</f>
        <v xml:space="preserve"> </v>
      </c>
      <c r="E71" s="44" t="str">
        <f>VLOOKUP(A71,'Inventaire général'!A:K,4,FALSE)</f>
        <v xml:space="preserve"> </v>
      </c>
      <c r="F71" s="44" t="str">
        <f>VLOOKUP(A71,'Inventaire général'!A:K,5,FALSE)</f>
        <v xml:space="preserve"> </v>
      </c>
      <c r="G71" s="47"/>
      <c r="H71" s="46" t="str">
        <f>VLOOKUP(A71,'Inventaire général'!A:K,10,FALSE)</f>
        <v xml:space="preserve"> </v>
      </c>
      <c r="I71" s="46" t="str">
        <f>VLOOKUP(A71,'Inventaire général'!A:K,11,FALSE)</f>
        <v xml:space="preserve"> </v>
      </c>
      <c r="J71" s="11" t="str">
        <f>IF(COUNTIF('Retour emprunteur 1'!$A$3:$A$100,A71)=G71,"OK",IF(COUNTIF('Retour emprunteur 1'!$A$3:$A$100,A71)&lt;G71,"manque "&amp;G71-COUNTIF('Retour emprunteur 1'!$A$3:$A$100,A71),"Pb, + de retour que d'emprunt"))</f>
        <v>OK</v>
      </c>
    </row>
    <row r="72" spans="1:10" x14ac:dyDescent="0.25">
      <c r="A72" s="42" t="s">
        <v>342</v>
      </c>
      <c r="B72" s="43" t="s">
        <v>340</v>
      </c>
      <c r="C72" s="44" t="str">
        <f>VLOOKUP(A72,'Inventaire général'!A:K,2,FALSE)</f>
        <v xml:space="preserve"> </v>
      </c>
      <c r="D72" s="44" t="str">
        <f>VLOOKUP(A72,'Inventaire général'!A:K,3,FALSE)</f>
        <v xml:space="preserve"> </v>
      </c>
      <c r="E72" s="44" t="str">
        <f>VLOOKUP(A72,'Inventaire général'!A:K,4,FALSE)</f>
        <v xml:space="preserve"> </v>
      </c>
      <c r="F72" s="44" t="str">
        <f>VLOOKUP(A72,'Inventaire général'!A:K,5,FALSE)</f>
        <v xml:space="preserve"> </v>
      </c>
      <c r="G72" s="47"/>
      <c r="H72" s="46" t="str">
        <f>VLOOKUP(A72,'Inventaire général'!A:K,10,FALSE)</f>
        <v xml:space="preserve"> </v>
      </c>
      <c r="I72" s="46" t="str">
        <f>VLOOKUP(A72,'Inventaire général'!A:K,11,FALSE)</f>
        <v xml:space="preserve"> </v>
      </c>
      <c r="J72" s="11" t="str">
        <f>IF(COUNTIF('Retour emprunteur 1'!$A$3:$A$100,A72)=G72,"OK",IF(COUNTIF('Retour emprunteur 1'!$A$3:$A$100,A72)&lt;G72,"manque "&amp;G72-COUNTIF('Retour emprunteur 1'!$A$3:$A$100,A72),"Pb, + de retour que d'emprunt"))</f>
        <v>OK</v>
      </c>
    </row>
    <row r="73" spans="1:10" x14ac:dyDescent="0.25">
      <c r="A73" s="21" t="s">
        <v>342</v>
      </c>
      <c r="B73" s="22" t="s">
        <v>340</v>
      </c>
      <c r="C73" s="44" t="str">
        <f>VLOOKUP(A73,'Inventaire général'!A:K,2,FALSE)</f>
        <v xml:space="preserve"> </v>
      </c>
      <c r="D73" s="44" t="str">
        <f>VLOOKUP(A73,'Inventaire général'!A:K,3,FALSE)</f>
        <v xml:space="preserve"> </v>
      </c>
      <c r="E73" s="44" t="str">
        <f>VLOOKUP(A73,'Inventaire général'!A:K,4,FALSE)</f>
        <v xml:space="preserve"> </v>
      </c>
      <c r="F73" s="44" t="str">
        <f>VLOOKUP(A73,'Inventaire général'!A:K,5,FALSE)</f>
        <v xml:space="preserve"> </v>
      </c>
      <c r="G73" s="47"/>
      <c r="H73" s="46" t="str">
        <f>VLOOKUP(A73,'Inventaire général'!A:K,10,FALSE)</f>
        <v xml:space="preserve"> </v>
      </c>
      <c r="I73" s="46" t="str">
        <f>VLOOKUP(A73,'Inventaire général'!A:K,11,FALSE)</f>
        <v xml:space="preserve"> </v>
      </c>
      <c r="J73" s="11" t="str">
        <f>IF(COUNTIF('Retour emprunteur 1'!$A$3:$A$100,A73)=G73,"OK",IF(COUNTIF('Retour emprunteur 1'!$A$3:$A$100,A73)&lt;G73,"manque "&amp;G73-COUNTIF('Retour emprunteur 1'!$A$3:$A$100,A73),"Pb, + de retour que d'emprunt"))</f>
        <v>OK</v>
      </c>
    </row>
    <row r="74" spans="1:10" x14ac:dyDescent="0.25">
      <c r="A74" s="42" t="s">
        <v>342</v>
      </c>
      <c r="B74" s="43" t="s">
        <v>340</v>
      </c>
      <c r="C74" s="44" t="str">
        <f>VLOOKUP(A74,'Inventaire général'!A:K,2,FALSE)</f>
        <v xml:space="preserve"> </v>
      </c>
      <c r="D74" s="44" t="str">
        <f>VLOOKUP(A74,'Inventaire général'!A:K,3,FALSE)</f>
        <v xml:space="preserve"> </v>
      </c>
      <c r="E74" s="44" t="str">
        <f>VLOOKUP(A74,'Inventaire général'!A:K,4,FALSE)</f>
        <v xml:space="preserve"> </v>
      </c>
      <c r="F74" s="44" t="str">
        <f>VLOOKUP(A74,'Inventaire général'!A:K,5,FALSE)</f>
        <v xml:space="preserve"> </v>
      </c>
      <c r="G74" s="47"/>
      <c r="H74" s="46" t="str">
        <f>VLOOKUP(A74,'Inventaire général'!A:K,10,FALSE)</f>
        <v xml:space="preserve"> </v>
      </c>
      <c r="I74" s="46" t="str">
        <f>VLOOKUP(A74,'Inventaire général'!A:K,11,FALSE)</f>
        <v xml:space="preserve"> </v>
      </c>
      <c r="J74" s="11" t="str">
        <f>IF(COUNTIF('Retour emprunteur 1'!$A$3:$A$100,A74)=G74,"OK",IF(COUNTIF('Retour emprunteur 1'!$A$3:$A$100,A74)&lt;G74,"manque "&amp;G74-COUNTIF('Retour emprunteur 1'!$A$3:$A$100,A74),"Pb, + de retour que d'emprunt"))</f>
        <v>OK</v>
      </c>
    </row>
    <row r="75" spans="1:10" x14ac:dyDescent="0.25">
      <c r="A75" s="21" t="s">
        <v>342</v>
      </c>
      <c r="B75" s="22" t="s">
        <v>340</v>
      </c>
      <c r="C75" s="44" t="str">
        <f>VLOOKUP(A75,'Inventaire général'!A:K,2,FALSE)</f>
        <v xml:space="preserve"> </v>
      </c>
      <c r="D75" s="44" t="str">
        <f>VLOOKUP(A75,'Inventaire général'!A:K,3,FALSE)</f>
        <v xml:space="preserve"> </v>
      </c>
      <c r="E75" s="44" t="str">
        <f>VLOOKUP(A75,'Inventaire général'!A:K,4,FALSE)</f>
        <v xml:space="preserve"> </v>
      </c>
      <c r="F75" s="44" t="str">
        <f>VLOOKUP(A75,'Inventaire général'!A:K,5,FALSE)</f>
        <v xml:space="preserve"> </v>
      </c>
      <c r="G75" s="47"/>
      <c r="H75" s="46" t="str">
        <f>VLOOKUP(A75,'Inventaire général'!A:K,10,FALSE)</f>
        <v xml:space="preserve"> </v>
      </c>
      <c r="I75" s="46" t="str">
        <f>VLOOKUP(A75,'Inventaire général'!A:K,11,FALSE)</f>
        <v xml:space="preserve"> </v>
      </c>
      <c r="J75" s="11" t="str">
        <f>IF(COUNTIF('Retour emprunteur 1'!$A$3:$A$100,A75)=G75,"OK",IF(COUNTIF('Retour emprunteur 1'!$A$3:$A$100,A75)&lt;G75,"manque "&amp;G75-COUNTIF('Retour emprunteur 1'!$A$3:$A$100,A75),"Pb, + de retour que d'emprunt"))</f>
        <v>OK</v>
      </c>
    </row>
    <row r="76" spans="1:10" x14ac:dyDescent="0.25">
      <c r="A76" s="42" t="s">
        <v>342</v>
      </c>
      <c r="B76" s="43" t="s">
        <v>340</v>
      </c>
      <c r="C76" s="44" t="str">
        <f>VLOOKUP(A76,'Inventaire général'!A:K,2,FALSE)</f>
        <v xml:space="preserve"> </v>
      </c>
      <c r="D76" s="44" t="str">
        <f>VLOOKUP(A76,'Inventaire général'!A:K,3,FALSE)</f>
        <v xml:space="preserve"> </v>
      </c>
      <c r="E76" s="44" t="str">
        <f>VLOOKUP(A76,'Inventaire général'!A:K,4,FALSE)</f>
        <v xml:space="preserve"> </v>
      </c>
      <c r="F76" s="44" t="str">
        <f>VLOOKUP(A76,'Inventaire général'!A:K,5,FALSE)</f>
        <v xml:space="preserve"> </v>
      </c>
      <c r="G76" s="47"/>
      <c r="H76" s="46" t="str">
        <f>VLOOKUP(A76,'Inventaire général'!A:K,10,FALSE)</f>
        <v xml:space="preserve"> </v>
      </c>
      <c r="I76" s="46" t="str">
        <f>VLOOKUP(A76,'Inventaire général'!A:K,11,FALSE)</f>
        <v xml:space="preserve"> </v>
      </c>
      <c r="J76" s="11" t="str">
        <f>IF(COUNTIF('Retour emprunteur 1'!$A$3:$A$100,A76)=G76,"OK",IF(COUNTIF('Retour emprunteur 1'!$A$3:$A$100,A76)&lt;G76,"manque "&amp;G76-COUNTIF('Retour emprunteur 1'!$A$3:$A$100,A76),"Pb, + de retour que d'emprunt"))</f>
        <v>OK</v>
      </c>
    </row>
    <row r="77" spans="1:10" x14ac:dyDescent="0.25">
      <c r="A77" s="21" t="s">
        <v>342</v>
      </c>
      <c r="B77" s="22" t="s">
        <v>340</v>
      </c>
      <c r="C77" s="44" t="str">
        <f>VLOOKUP(A77,'Inventaire général'!A:K,2,FALSE)</f>
        <v xml:space="preserve"> </v>
      </c>
      <c r="D77" s="44" t="str">
        <f>VLOOKUP(A77,'Inventaire général'!A:K,3,FALSE)</f>
        <v xml:space="preserve"> </v>
      </c>
      <c r="E77" s="44" t="str">
        <f>VLOOKUP(A77,'Inventaire général'!A:K,4,FALSE)</f>
        <v xml:space="preserve"> </v>
      </c>
      <c r="F77" s="44" t="str">
        <f>VLOOKUP(A77,'Inventaire général'!A:K,5,FALSE)</f>
        <v xml:space="preserve"> </v>
      </c>
      <c r="G77" s="47"/>
      <c r="H77" s="46" t="str">
        <f>VLOOKUP(A77,'Inventaire général'!A:K,10,FALSE)</f>
        <v xml:space="preserve"> </v>
      </c>
      <c r="I77" s="46" t="str">
        <f>VLOOKUP(A77,'Inventaire général'!A:K,11,FALSE)</f>
        <v xml:space="preserve"> </v>
      </c>
      <c r="J77" s="11" t="str">
        <f>IF(COUNTIF('Retour emprunteur 1'!$A$3:$A$100,A77)=G77,"OK",IF(COUNTIF('Retour emprunteur 1'!$A$3:$A$100,A77)&lt;G77,"manque "&amp;G77-COUNTIF('Retour emprunteur 1'!$A$3:$A$100,A77),"Pb, + de retour que d'emprunt"))</f>
        <v>OK</v>
      </c>
    </row>
    <row r="78" spans="1:10" x14ac:dyDescent="0.25">
      <c r="A78" s="42" t="s">
        <v>342</v>
      </c>
      <c r="B78" s="43" t="s">
        <v>340</v>
      </c>
      <c r="C78" s="44" t="str">
        <f>VLOOKUP(A78,'Inventaire général'!A:K,2,FALSE)</f>
        <v xml:space="preserve"> </v>
      </c>
      <c r="D78" s="44" t="str">
        <f>VLOOKUP(A78,'Inventaire général'!A:K,3,FALSE)</f>
        <v xml:space="preserve"> </v>
      </c>
      <c r="E78" s="44" t="str">
        <f>VLOOKUP(A78,'Inventaire général'!A:K,4,FALSE)</f>
        <v xml:space="preserve"> </v>
      </c>
      <c r="F78" s="44" t="str">
        <f>VLOOKUP(A78,'Inventaire général'!A:K,5,FALSE)</f>
        <v xml:space="preserve"> </v>
      </c>
      <c r="G78" s="47"/>
      <c r="H78" s="46" t="str">
        <f>VLOOKUP(A78,'Inventaire général'!A:K,10,FALSE)</f>
        <v xml:space="preserve"> </v>
      </c>
      <c r="I78" s="46" t="str">
        <f>VLOOKUP(A78,'Inventaire général'!A:K,11,FALSE)</f>
        <v xml:space="preserve"> </v>
      </c>
      <c r="J78" s="11" t="str">
        <f>IF(COUNTIF('Retour emprunteur 1'!$A$3:$A$100,A78)=G78,"OK",IF(COUNTIF('Retour emprunteur 1'!$A$3:$A$100,A78)&lt;G78,"manque "&amp;G78-COUNTIF('Retour emprunteur 1'!$A$3:$A$100,A78),"Pb, + de retour que d'emprunt"))</f>
        <v>OK</v>
      </c>
    </row>
    <row r="79" spans="1:10" x14ac:dyDescent="0.25">
      <c r="A79" s="21" t="s">
        <v>342</v>
      </c>
      <c r="B79" s="22" t="s">
        <v>340</v>
      </c>
      <c r="C79" s="44" t="str">
        <f>VLOOKUP(A79,'Inventaire général'!A:K,2,FALSE)</f>
        <v xml:space="preserve"> </v>
      </c>
      <c r="D79" s="44" t="str">
        <f>VLOOKUP(A79,'Inventaire général'!A:K,3,FALSE)</f>
        <v xml:space="preserve"> </v>
      </c>
      <c r="E79" s="44" t="str">
        <f>VLOOKUP(A79,'Inventaire général'!A:K,4,FALSE)</f>
        <v xml:space="preserve"> </v>
      </c>
      <c r="F79" s="44" t="str">
        <f>VLOOKUP(A79,'Inventaire général'!A:K,5,FALSE)</f>
        <v xml:space="preserve"> </v>
      </c>
      <c r="G79" s="47"/>
      <c r="H79" s="46" t="str">
        <f>VLOOKUP(A79,'Inventaire général'!A:K,10,FALSE)</f>
        <v xml:space="preserve"> </v>
      </c>
      <c r="I79" s="46" t="str">
        <f>VLOOKUP(A79,'Inventaire général'!A:K,11,FALSE)</f>
        <v xml:space="preserve"> </v>
      </c>
      <c r="J79" s="11" t="str">
        <f>IF(COUNTIF('Retour emprunteur 1'!$A$3:$A$100,A79)=G79,"OK",IF(COUNTIF('Retour emprunteur 1'!$A$3:$A$100,A79)&lt;G79,"manque "&amp;G79-COUNTIF('Retour emprunteur 1'!$A$3:$A$100,A79),"Pb, + de retour que d'emprunt"))</f>
        <v>OK</v>
      </c>
    </row>
    <row r="80" spans="1:10" x14ac:dyDescent="0.25">
      <c r="A80" s="42" t="s">
        <v>342</v>
      </c>
      <c r="B80" s="43" t="s">
        <v>340</v>
      </c>
      <c r="C80" s="44" t="str">
        <f>VLOOKUP(A80,'Inventaire général'!A:K,2,FALSE)</f>
        <v xml:space="preserve"> </v>
      </c>
      <c r="D80" s="44" t="str">
        <f>VLOOKUP(A80,'Inventaire général'!A:K,3,FALSE)</f>
        <v xml:space="preserve"> </v>
      </c>
      <c r="E80" s="44" t="str">
        <f>VLOOKUP(A80,'Inventaire général'!A:K,4,FALSE)</f>
        <v xml:space="preserve"> </v>
      </c>
      <c r="F80" s="44" t="str">
        <f>VLOOKUP(A80,'Inventaire général'!A:K,5,FALSE)</f>
        <v xml:space="preserve"> </v>
      </c>
      <c r="G80" s="47"/>
      <c r="H80" s="46" t="str">
        <f>VLOOKUP(A80,'Inventaire général'!A:K,10,FALSE)</f>
        <v xml:space="preserve"> </v>
      </c>
      <c r="I80" s="46" t="str">
        <f>VLOOKUP(A80,'Inventaire général'!A:K,11,FALSE)</f>
        <v xml:space="preserve"> </v>
      </c>
      <c r="J80" s="11" t="str">
        <f>IF(COUNTIF('Retour emprunteur 1'!$A$3:$A$100,A80)=G80,"OK",IF(COUNTIF('Retour emprunteur 1'!$A$3:$A$100,A80)&lt;G80,"manque "&amp;G80-COUNTIF('Retour emprunteur 1'!$A$3:$A$100,A80),"Pb, + de retour que d'emprunt"))</f>
        <v>OK</v>
      </c>
    </row>
    <row r="81" spans="1:10" x14ac:dyDescent="0.25">
      <c r="A81" s="21" t="s">
        <v>342</v>
      </c>
      <c r="B81" s="22" t="s">
        <v>340</v>
      </c>
      <c r="C81" s="44" t="str">
        <f>VLOOKUP(A81,'Inventaire général'!A:K,2,FALSE)</f>
        <v xml:space="preserve"> </v>
      </c>
      <c r="D81" s="44" t="str">
        <f>VLOOKUP(A81,'Inventaire général'!A:K,3,FALSE)</f>
        <v xml:space="preserve"> </v>
      </c>
      <c r="E81" s="44" t="str">
        <f>VLOOKUP(A81,'Inventaire général'!A:K,4,FALSE)</f>
        <v xml:space="preserve"> </v>
      </c>
      <c r="F81" s="44" t="str">
        <f>VLOOKUP(A81,'Inventaire général'!A:K,5,FALSE)</f>
        <v xml:space="preserve"> </v>
      </c>
      <c r="G81" s="47"/>
      <c r="H81" s="46" t="str">
        <f>VLOOKUP(A81,'Inventaire général'!A:K,10,FALSE)</f>
        <v xml:space="preserve"> </v>
      </c>
      <c r="I81" s="46" t="str">
        <f>VLOOKUP(A81,'Inventaire général'!A:K,11,FALSE)</f>
        <v xml:space="preserve"> </v>
      </c>
      <c r="J81" s="11" t="str">
        <f>IF(COUNTIF('Retour emprunteur 1'!$A$3:$A$100,A81)=G81,"OK",IF(COUNTIF('Retour emprunteur 1'!$A$3:$A$100,A81)&lt;G81,"manque "&amp;G81-COUNTIF('Retour emprunteur 1'!$A$3:$A$100,A81),"Pb, + de retour que d'emprunt"))</f>
        <v>OK</v>
      </c>
    </row>
    <row r="82" spans="1:10" x14ac:dyDescent="0.25">
      <c r="A82" s="42" t="s">
        <v>342</v>
      </c>
      <c r="B82" s="43" t="s">
        <v>340</v>
      </c>
      <c r="C82" s="44" t="str">
        <f>VLOOKUP(A82,'Inventaire général'!A:K,2,FALSE)</f>
        <v xml:space="preserve"> </v>
      </c>
      <c r="D82" s="44" t="str">
        <f>VLOOKUP(A82,'Inventaire général'!A:K,3,FALSE)</f>
        <v xml:space="preserve"> </v>
      </c>
      <c r="E82" s="44" t="str">
        <f>VLOOKUP(A82,'Inventaire général'!A:K,4,FALSE)</f>
        <v xml:space="preserve"> </v>
      </c>
      <c r="F82" s="44" t="str">
        <f>VLOOKUP(A82,'Inventaire général'!A:K,5,FALSE)</f>
        <v xml:space="preserve"> </v>
      </c>
      <c r="G82" s="47"/>
      <c r="H82" s="46" t="str">
        <f>VLOOKUP(A82,'Inventaire général'!A:K,10,FALSE)</f>
        <v xml:space="preserve"> </v>
      </c>
      <c r="I82" s="46" t="str">
        <f>VLOOKUP(A82,'Inventaire général'!A:K,11,FALSE)</f>
        <v xml:space="preserve"> </v>
      </c>
      <c r="J82" s="11" t="str">
        <f>IF(COUNTIF('Retour emprunteur 1'!$A$3:$A$100,A82)=G82,"OK",IF(COUNTIF('Retour emprunteur 1'!$A$3:$A$100,A82)&lt;G82,"manque "&amp;G82-COUNTIF('Retour emprunteur 1'!$A$3:$A$100,A82),"Pb, + de retour que d'emprunt"))</f>
        <v>OK</v>
      </c>
    </row>
    <row r="83" spans="1:10" x14ac:dyDescent="0.25">
      <c r="A83" s="21" t="s">
        <v>342</v>
      </c>
      <c r="B83" s="22" t="s">
        <v>340</v>
      </c>
      <c r="C83" s="44" t="str">
        <f>VLOOKUP(A83,'Inventaire général'!A:K,2,FALSE)</f>
        <v xml:space="preserve"> </v>
      </c>
      <c r="D83" s="44" t="str">
        <f>VLOOKUP(A83,'Inventaire général'!A:K,3,FALSE)</f>
        <v xml:space="preserve"> </v>
      </c>
      <c r="E83" s="44" t="str">
        <f>VLOOKUP(A83,'Inventaire général'!A:K,4,FALSE)</f>
        <v xml:space="preserve"> </v>
      </c>
      <c r="F83" s="44" t="str">
        <f>VLOOKUP(A83,'Inventaire général'!A:K,5,FALSE)</f>
        <v xml:space="preserve"> </v>
      </c>
      <c r="G83" s="47"/>
      <c r="H83" s="46" t="str">
        <f>VLOOKUP(A83,'Inventaire général'!A:K,10,FALSE)</f>
        <v xml:space="preserve"> </v>
      </c>
      <c r="I83" s="46" t="str">
        <f>VLOOKUP(A83,'Inventaire général'!A:K,11,FALSE)</f>
        <v xml:space="preserve"> </v>
      </c>
      <c r="J83" s="11" t="str">
        <f>IF(COUNTIF('Retour emprunteur 1'!$A$3:$A$100,A83)=G83,"OK",IF(COUNTIF('Retour emprunteur 1'!$A$3:$A$100,A83)&lt;G83,"manque "&amp;G83-COUNTIF('Retour emprunteur 1'!$A$3:$A$100,A83),"Pb, + de retour que d'emprunt"))</f>
        <v>OK</v>
      </c>
    </row>
    <row r="84" spans="1:10" x14ac:dyDescent="0.25">
      <c r="A84" s="42" t="s">
        <v>342</v>
      </c>
      <c r="B84" s="43" t="s">
        <v>340</v>
      </c>
      <c r="C84" s="44" t="str">
        <f>VLOOKUP(A84,'Inventaire général'!A:K,2,FALSE)</f>
        <v xml:space="preserve"> </v>
      </c>
      <c r="D84" s="44" t="str">
        <f>VLOOKUP(A84,'Inventaire général'!A:K,3,FALSE)</f>
        <v xml:space="preserve"> </v>
      </c>
      <c r="E84" s="44" t="str">
        <f>VLOOKUP(A84,'Inventaire général'!A:K,4,FALSE)</f>
        <v xml:space="preserve"> </v>
      </c>
      <c r="F84" s="44" t="str">
        <f>VLOOKUP(A84,'Inventaire général'!A:K,5,FALSE)</f>
        <v xml:space="preserve"> </v>
      </c>
      <c r="G84" s="47"/>
      <c r="H84" s="46" t="str">
        <f>VLOOKUP(A84,'Inventaire général'!A:K,10,FALSE)</f>
        <v xml:space="preserve"> </v>
      </c>
      <c r="I84" s="46" t="str">
        <f>VLOOKUP(A84,'Inventaire général'!A:K,11,FALSE)</f>
        <v xml:space="preserve"> </v>
      </c>
      <c r="J84" s="11" t="str">
        <f>IF(COUNTIF('Retour emprunteur 1'!$A$3:$A$100,A84)=G84,"OK",IF(COUNTIF('Retour emprunteur 1'!$A$3:$A$100,A84)&lt;G84,"manque "&amp;G84-COUNTIF('Retour emprunteur 1'!$A$3:$A$100,A84),"Pb, + de retour que d'emprunt"))</f>
        <v>OK</v>
      </c>
    </row>
    <row r="85" spans="1:10" x14ac:dyDescent="0.25">
      <c r="A85" s="21" t="s">
        <v>342</v>
      </c>
      <c r="B85" s="22" t="s">
        <v>340</v>
      </c>
      <c r="C85" s="44" t="str">
        <f>VLOOKUP(A85,'Inventaire général'!A:K,2,FALSE)</f>
        <v xml:space="preserve"> </v>
      </c>
      <c r="D85" s="44" t="str">
        <f>VLOOKUP(A85,'Inventaire général'!A:K,3,FALSE)</f>
        <v xml:space="preserve"> </v>
      </c>
      <c r="E85" s="44" t="str">
        <f>VLOOKUP(A85,'Inventaire général'!A:K,4,FALSE)</f>
        <v xml:space="preserve"> </v>
      </c>
      <c r="F85" s="44" t="str">
        <f>VLOOKUP(A85,'Inventaire général'!A:K,5,FALSE)</f>
        <v xml:space="preserve"> </v>
      </c>
      <c r="G85" s="47"/>
      <c r="H85" s="46" t="str">
        <f>VLOOKUP(A85,'Inventaire général'!A:K,10,FALSE)</f>
        <v xml:space="preserve"> </v>
      </c>
      <c r="I85" s="46" t="str">
        <f>VLOOKUP(A85,'Inventaire général'!A:K,11,FALSE)</f>
        <v xml:space="preserve"> </v>
      </c>
      <c r="J85" s="11" t="str">
        <f>IF(COUNTIF('Retour emprunteur 1'!$A$3:$A$100,A85)=G85,"OK",IF(COUNTIF('Retour emprunteur 1'!$A$3:$A$100,A85)&lt;G85,"manque "&amp;G85-COUNTIF('Retour emprunteur 1'!$A$3:$A$100,A85),"Pb, + de retour que d'emprunt"))</f>
        <v>OK</v>
      </c>
    </row>
    <row r="86" spans="1:10" x14ac:dyDescent="0.25">
      <c r="A86" s="42" t="s">
        <v>342</v>
      </c>
      <c r="B86" s="43" t="s">
        <v>340</v>
      </c>
      <c r="C86" s="44" t="str">
        <f>VLOOKUP(A86,'Inventaire général'!A:K,2,FALSE)</f>
        <v xml:space="preserve"> </v>
      </c>
      <c r="D86" s="44" t="str">
        <f>VLOOKUP(A86,'Inventaire général'!A:K,3,FALSE)</f>
        <v xml:space="preserve"> </v>
      </c>
      <c r="E86" s="44" t="str">
        <f>VLOOKUP(A86,'Inventaire général'!A:K,4,FALSE)</f>
        <v xml:space="preserve"> </v>
      </c>
      <c r="F86" s="44" t="str">
        <f>VLOOKUP(A86,'Inventaire général'!A:K,5,FALSE)</f>
        <v xml:space="preserve"> </v>
      </c>
      <c r="G86" s="47"/>
      <c r="H86" s="46" t="str">
        <f>VLOOKUP(A86,'Inventaire général'!A:K,10,FALSE)</f>
        <v xml:space="preserve"> </v>
      </c>
      <c r="I86" s="46" t="str">
        <f>VLOOKUP(A86,'Inventaire général'!A:K,11,FALSE)</f>
        <v xml:space="preserve"> </v>
      </c>
      <c r="J86" s="11" t="str">
        <f>IF(COUNTIF('Retour emprunteur 1'!$A$3:$A$100,A86)=G86,"OK",IF(COUNTIF('Retour emprunteur 1'!$A$3:$A$100,A86)&lt;G86,"manque "&amp;G86-COUNTIF('Retour emprunteur 1'!$A$3:$A$100,A86),"Pb, + de retour que d'emprunt"))</f>
        <v>OK</v>
      </c>
    </row>
    <row r="87" spans="1:10" x14ac:dyDescent="0.25">
      <c r="A87" s="21" t="s">
        <v>342</v>
      </c>
      <c r="B87" s="22" t="s">
        <v>340</v>
      </c>
      <c r="C87" s="44" t="str">
        <f>VLOOKUP(A87,'Inventaire général'!A:K,2,FALSE)</f>
        <v xml:space="preserve"> </v>
      </c>
      <c r="D87" s="44" t="str">
        <f>VLOOKUP(A87,'Inventaire général'!A:K,3,FALSE)</f>
        <v xml:space="preserve"> </v>
      </c>
      <c r="E87" s="44" t="str">
        <f>VLOOKUP(A87,'Inventaire général'!A:K,4,FALSE)</f>
        <v xml:space="preserve"> </v>
      </c>
      <c r="F87" s="44" t="str">
        <f>VLOOKUP(A87,'Inventaire général'!A:K,5,FALSE)</f>
        <v xml:space="preserve"> </v>
      </c>
      <c r="G87" s="47"/>
      <c r="H87" s="46" t="str">
        <f>VLOOKUP(A87,'Inventaire général'!A:K,10,FALSE)</f>
        <v xml:space="preserve"> </v>
      </c>
      <c r="I87" s="46" t="str">
        <f>VLOOKUP(A87,'Inventaire général'!A:K,11,FALSE)</f>
        <v xml:space="preserve"> </v>
      </c>
      <c r="J87" s="11" t="str">
        <f>IF(COUNTIF('Retour emprunteur 1'!$A$3:$A$100,A87)=G87,"OK",IF(COUNTIF('Retour emprunteur 1'!$A$3:$A$100,A87)&lt;G87,"manque "&amp;G87-COUNTIF('Retour emprunteur 1'!$A$3:$A$100,A87),"Pb, + de retour que d'emprunt"))</f>
        <v>OK</v>
      </c>
    </row>
    <row r="88" spans="1:10" x14ac:dyDescent="0.25">
      <c r="A88" s="42" t="s">
        <v>342</v>
      </c>
      <c r="B88" s="43" t="s">
        <v>340</v>
      </c>
      <c r="C88" s="44" t="str">
        <f>VLOOKUP(A88,'Inventaire général'!A:K,2,FALSE)</f>
        <v xml:space="preserve"> </v>
      </c>
      <c r="D88" s="44" t="str">
        <f>VLOOKUP(A88,'Inventaire général'!A:K,3,FALSE)</f>
        <v xml:space="preserve"> </v>
      </c>
      <c r="E88" s="44" t="str">
        <f>VLOOKUP(A88,'Inventaire général'!A:K,4,FALSE)</f>
        <v xml:space="preserve"> </v>
      </c>
      <c r="F88" s="44" t="str">
        <f>VLOOKUP(A88,'Inventaire général'!A:K,5,FALSE)</f>
        <v xml:space="preserve"> </v>
      </c>
      <c r="G88" s="47"/>
      <c r="H88" s="46" t="str">
        <f>VLOOKUP(A88,'Inventaire général'!A:K,10,FALSE)</f>
        <v xml:space="preserve"> </v>
      </c>
      <c r="I88" s="46" t="str">
        <f>VLOOKUP(A88,'Inventaire général'!A:K,11,FALSE)</f>
        <v xml:space="preserve"> </v>
      </c>
      <c r="J88" s="11" t="str">
        <f>IF(COUNTIF('Retour emprunteur 1'!$A$3:$A$100,A88)=G88,"OK",IF(COUNTIF('Retour emprunteur 1'!$A$3:$A$100,A88)&lt;G88,"manque "&amp;G88-COUNTIF('Retour emprunteur 1'!$A$3:$A$100,A88),"Pb, + de retour que d'emprunt"))</f>
        <v>OK</v>
      </c>
    </row>
    <row r="89" spans="1:10" x14ac:dyDescent="0.25">
      <c r="A89" s="21" t="s">
        <v>342</v>
      </c>
      <c r="B89" s="22" t="s">
        <v>340</v>
      </c>
      <c r="C89" s="44" t="str">
        <f>VLOOKUP(A89,'Inventaire général'!A:K,2,FALSE)</f>
        <v xml:space="preserve"> </v>
      </c>
      <c r="D89" s="44" t="str">
        <f>VLOOKUP(A89,'Inventaire général'!A:K,3,FALSE)</f>
        <v xml:space="preserve"> </v>
      </c>
      <c r="E89" s="44" t="str">
        <f>VLOOKUP(A89,'Inventaire général'!A:K,4,FALSE)</f>
        <v xml:space="preserve"> </v>
      </c>
      <c r="F89" s="44" t="str">
        <f>VLOOKUP(A89,'Inventaire général'!A:K,5,FALSE)</f>
        <v xml:space="preserve"> </v>
      </c>
      <c r="G89" s="47"/>
      <c r="H89" s="46" t="str">
        <f>VLOOKUP(A89,'Inventaire général'!A:K,10,FALSE)</f>
        <v xml:space="preserve"> </v>
      </c>
      <c r="I89" s="46" t="str">
        <f>VLOOKUP(A89,'Inventaire général'!A:K,11,FALSE)</f>
        <v xml:space="preserve"> </v>
      </c>
      <c r="J89" s="11" t="str">
        <f>IF(COUNTIF('Retour emprunteur 1'!$A$3:$A$100,A89)=G89,"OK",IF(COUNTIF('Retour emprunteur 1'!$A$3:$A$100,A89)&lt;G89,"manque "&amp;G89-COUNTIF('Retour emprunteur 1'!$A$3:$A$100,A89),"Pb, + de retour que d'emprunt"))</f>
        <v>OK</v>
      </c>
    </row>
    <row r="90" spans="1:10" x14ac:dyDescent="0.25">
      <c r="A90" s="42" t="s">
        <v>342</v>
      </c>
      <c r="B90" s="43" t="s">
        <v>340</v>
      </c>
      <c r="C90" s="44" t="str">
        <f>VLOOKUP(A90,'Inventaire général'!A:K,2,FALSE)</f>
        <v xml:space="preserve"> </v>
      </c>
      <c r="D90" s="44" t="str">
        <f>VLOOKUP(A90,'Inventaire général'!A:K,3,FALSE)</f>
        <v xml:space="preserve"> </v>
      </c>
      <c r="E90" s="44" t="str">
        <f>VLOOKUP(A90,'Inventaire général'!A:K,4,FALSE)</f>
        <v xml:space="preserve"> </v>
      </c>
      <c r="F90" s="44" t="str">
        <f>VLOOKUP(A90,'Inventaire général'!A:K,5,FALSE)</f>
        <v xml:space="preserve"> </v>
      </c>
      <c r="G90" s="47"/>
      <c r="H90" s="46" t="str">
        <f>VLOOKUP(A90,'Inventaire général'!A:K,10,FALSE)</f>
        <v xml:space="preserve"> </v>
      </c>
      <c r="I90" s="46" t="str">
        <f>VLOOKUP(A90,'Inventaire général'!A:K,11,FALSE)</f>
        <v xml:space="preserve"> </v>
      </c>
      <c r="J90" s="11" t="str">
        <f>IF(COUNTIF('Retour emprunteur 1'!$A$3:$A$100,A90)=G90,"OK",IF(COUNTIF('Retour emprunteur 1'!$A$3:$A$100,A90)&lt;G90,"manque "&amp;G90-COUNTIF('Retour emprunteur 1'!$A$3:$A$100,A90),"Pb, + de retour que d'emprunt"))</f>
        <v>OK</v>
      </c>
    </row>
    <row r="91" spans="1:10" x14ac:dyDescent="0.25">
      <c r="A91" s="21" t="s">
        <v>342</v>
      </c>
      <c r="B91" s="22" t="s">
        <v>340</v>
      </c>
      <c r="C91" s="44" t="str">
        <f>VLOOKUP(A91,'Inventaire général'!A:K,2,FALSE)</f>
        <v xml:space="preserve"> </v>
      </c>
      <c r="D91" s="44" t="str">
        <f>VLOOKUP(A91,'Inventaire général'!A:K,3,FALSE)</f>
        <v xml:space="preserve"> </v>
      </c>
      <c r="E91" s="44" t="str">
        <f>VLOOKUP(A91,'Inventaire général'!A:K,4,FALSE)</f>
        <v xml:space="preserve"> </v>
      </c>
      <c r="F91" s="44" t="str">
        <f>VLOOKUP(A91,'Inventaire général'!A:K,5,FALSE)</f>
        <v xml:space="preserve"> </v>
      </c>
      <c r="G91" s="47"/>
      <c r="H91" s="46" t="str">
        <f>VLOOKUP(A91,'Inventaire général'!A:K,10,FALSE)</f>
        <v xml:space="preserve"> </v>
      </c>
      <c r="I91" s="46" t="str">
        <f>VLOOKUP(A91,'Inventaire général'!A:K,11,FALSE)</f>
        <v xml:space="preserve"> </v>
      </c>
      <c r="J91" s="11" t="str">
        <f>IF(COUNTIF('Retour emprunteur 1'!$A$3:$A$100,A91)=G91,"OK",IF(COUNTIF('Retour emprunteur 1'!$A$3:$A$100,A91)&lt;G91,"manque "&amp;G91-COUNTIF('Retour emprunteur 1'!$A$3:$A$100,A91),"Pb, + de retour que d'emprunt"))</f>
        <v>OK</v>
      </c>
    </row>
    <row r="92" spans="1:10" x14ac:dyDescent="0.25">
      <c r="A92" s="42" t="s">
        <v>342</v>
      </c>
      <c r="B92" s="43" t="s">
        <v>340</v>
      </c>
      <c r="C92" s="44" t="str">
        <f>VLOOKUP(A92,'Inventaire général'!A:K,2,FALSE)</f>
        <v xml:space="preserve"> </v>
      </c>
      <c r="D92" s="44" t="str">
        <f>VLOOKUP(A92,'Inventaire général'!A:K,3,FALSE)</f>
        <v xml:space="preserve"> </v>
      </c>
      <c r="E92" s="44" t="str">
        <f>VLOOKUP(A92,'Inventaire général'!A:K,4,FALSE)</f>
        <v xml:space="preserve"> </v>
      </c>
      <c r="F92" s="44" t="str">
        <f>VLOOKUP(A92,'Inventaire général'!A:K,5,FALSE)</f>
        <v xml:space="preserve"> </v>
      </c>
      <c r="G92" s="47"/>
      <c r="H92" s="46" t="str">
        <f>VLOOKUP(A92,'Inventaire général'!A:K,10,FALSE)</f>
        <v xml:space="preserve"> </v>
      </c>
      <c r="I92" s="46" t="str">
        <f>VLOOKUP(A92,'Inventaire général'!A:K,11,FALSE)</f>
        <v xml:space="preserve"> </v>
      </c>
      <c r="J92" s="11" t="str">
        <f>IF(COUNTIF('Retour emprunteur 1'!$A$3:$A$100,A92)=G92,"OK",IF(COUNTIF('Retour emprunteur 1'!$A$3:$A$100,A92)&lt;G92,"manque "&amp;G92-COUNTIF('Retour emprunteur 1'!$A$3:$A$100,A92),"Pb, + de retour que d'emprunt"))</f>
        <v>OK</v>
      </c>
    </row>
    <row r="93" spans="1:10" x14ac:dyDescent="0.25">
      <c r="A93" s="21" t="s">
        <v>342</v>
      </c>
      <c r="B93" s="22" t="s">
        <v>340</v>
      </c>
      <c r="C93" s="44" t="str">
        <f>VLOOKUP(A93,'Inventaire général'!A:K,2,FALSE)</f>
        <v xml:space="preserve"> </v>
      </c>
      <c r="D93" s="44" t="str">
        <f>VLOOKUP(A93,'Inventaire général'!A:K,3,FALSE)</f>
        <v xml:space="preserve"> </v>
      </c>
      <c r="E93" s="44" t="str">
        <f>VLOOKUP(A93,'Inventaire général'!A:K,4,FALSE)</f>
        <v xml:space="preserve"> </v>
      </c>
      <c r="F93" s="44" t="str">
        <f>VLOOKUP(A93,'Inventaire général'!A:K,5,FALSE)</f>
        <v xml:space="preserve"> </v>
      </c>
      <c r="G93" s="47"/>
      <c r="H93" s="46" t="str">
        <f>VLOOKUP(A93,'Inventaire général'!A:K,10,FALSE)</f>
        <v xml:space="preserve"> </v>
      </c>
      <c r="I93" s="46" t="str">
        <f>VLOOKUP(A93,'Inventaire général'!A:K,11,FALSE)</f>
        <v xml:space="preserve"> </v>
      </c>
      <c r="J93" s="11" t="str">
        <f>IF(COUNTIF('Retour emprunteur 1'!$A$3:$A$100,A93)=G93,"OK",IF(COUNTIF('Retour emprunteur 1'!$A$3:$A$100,A93)&lt;G93,"manque "&amp;G93-COUNTIF('Retour emprunteur 1'!$A$3:$A$100,A93),"Pb, + de retour que d'emprunt"))</f>
        <v>OK</v>
      </c>
    </row>
    <row r="94" spans="1:10" x14ac:dyDescent="0.25">
      <c r="A94" s="42" t="s">
        <v>342</v>
      </c>
      <c r="B94" s="43" t="s">
        <v>340</v>
      </c>
      <c r="C94" s="44" t="str">
        <f>VLOOKUP(A94,'Inventaire général'!A:K,2,FALSE)</f>
        <v xml:space="preserve"> </v>
      </c>
      <c r="D94" s="44" t="str">
        <f>VLOOKUP(A94,'Inventaire général'!A:K,3,FALSE)</f>
        <v xml:space="preserve"> </v>
      </c>
      <c r="E94" s="44" t="str">
        <f>VLOOKUP(A94,'Inventaire général'!A:K,4,FALSE)</f>
        <v xml:space="preserve"> </v>
      </c>
      <c r="F94" s="44" t="str">
        <f>VLOOKUP(A94,'Inventaire général'!A:K,5,FALSE)</f>
        <v xml:space="preserve"> </v>
      </c>
      <c r="G94" s="47"/>
      <c r="H94" s="46" t="str">
        <f>VLOOKUP(A94,'Inventaire général'!A:K,10,FALSE)</f>
        <v xml:space="preserve"> </v>
      </c>
      <c r="I94" s="46" t="str">
        <f>VLOOKUP(A94,'Inventaire général'!A:K,11,FALSE)</f>
        <v xml:space="preserve"> </v>
      </c>
      <c r="J94" s="11" t="str">
        <f>IF(COUNTIF('Retour emprunteur 1'!$A$3:$A$100,A94)=G94,"OK",IF(COUNTIF('Retour emprunteur 1'!$A$3:$A$100,A94)&lt;G94,"manque "&amp;G94-COUNTIF('Retour emprunteur 1'!$A$3:$A$100,A94),"Pb, + de retour que d'emprunt"))</f>
        <v>OK</v>
      </c>
    </row>
    <row r="95" spans="1:10" x14ac:dyDescent="0.25">
      <c r="A95" s="21" t="s">
        <v>342</v>
      </c>
      <c r="B95" s="22" t="s">
        <v>340</v>
      </c>
      <c r="C95" s="44" t="str">
        <f>VLOOKUP(A95,'Inventaire général'!A:K,2,FALSE)</f>
        <v xml:space="preserve"> </v>
      </c>
      <c r="D95" s="44" t="str">
        <f>VLOOKUP(A95,'Inventaire général'!A:K,3,FALSE)</f>
        <v xml:space="preserve"> </v>
      </c>
      <c r="E95" s="44" t="str">
        <f>VLOOKUP(A95,'Inventaire général'!A:K,4,FALSE)</f>
        <v xml:space="preserve"> </v>
      </c>
      <c r="F95" s="44" t="str">
        <f>VLOOKUP(A95,'Inventaire général'!A:K,5,FALSE)</f>
        <v xml:space="preserve"> </v>
      </c>
      <c r="G95" s="47"/>
      <c r="H95" s="46" t="str">
        <f>VLOOKUP(A95,'Inventaire général'!A:K,10,FALSE)</f>
        <v xml:space="preserve"> </v>
      </c>
      <c r="I95" s="46" t="str">
        <f>VLOOKUP(A95,'Inventaire général'!A:K,11,FALSE)</f>
        <v xml:space="preserve"> </v>
      </c>
      <c r="J95" s="11" t="str">
        <f>IF(COUNTIF('Retour emprunteur 1'!$A$3:$A$100,A95)=G95,"OK",IF(COUNTIF('Retour emprunteur 1'!$A$3:$A$100,A95)&lt;G95,"manque "&amp;G95-COUNTIF('Retour emprunteur 1'!$A$3:$A$100,A95),"Pb, + de retour que d'emprunt"))</f>
        <v>OK</v>
      </c>
    </row>
    <row r="96" spans="1:10" x14ac:dyDescent="0.25">
      <c r="A96" s="42" t="s">
        <v>342</v>
      </c>
      <c r="B96" s="43" t="s">
        <v>340</v>
      </c>
      <c r="C96" s="44" t="str">
        <f>VLOOKUP(A96,'Inventaire général'!A:K,2,FALSE)</f>
        <v xml:space="preserve"> </v>
      </c>
      <c r="D96" s="44" t="str">
        <f>VLOOKUP(A96,'Inventaire général'!A:K,3,FALSE)</f>
        <v xml:space="preserve"> </v>
      </c>
      <c r="E96" s="44" t="str">
        <f>VLOOKUP(A96,'Inventaire général'!A:K,4,FALSE)</f>
        <v xml:space="preserve"> </v>
      </c>
      <c r="F96" s="44" t="str">
        <f>VLOOKUP(A96,'Inventaire général'!A:K,5,FALSE)</f>
        <v xml:space="preserve"> </v>
      </c>
      <c r="G96" s="47"/>
      <c r="H96" s="46" t="str">
        <f>VLOOKUP(A96,'Inventaire général'!A:K,10,FALSE)</f>
        <v xml:space="preserve"> </v>
      </c>
      <c r="I96" s="46" t="str">
        <f>VLOOKUP(A96,'Inventaire général'!A:K,11,FALSE)</f>
        <v xml:space="preserve"> </v>
      </c>
      <c r="J96" s="11" t="str">
        <f>IF(COUNTIF('Retour emprunteur 1'!$A$3:$A$100,A96)=G96,"OK",IF(COUNTIF('Retour emprunteur 1'!$A$3:$A$100,A96)&lt;G96,"manque "&amp;G96-COUNTIF('Retour emprunteur 1'!$A$3:$A$100,A96),"Pb, + de retour que d'emprunt"))</f>
        <v>OK</v>
      </c>
    </row>
    <row r="97" spans="1:10" x14ac:dyDescent="0.25">
      <c r="A97" s="21" t="s">
        <v>342</v>
      </c>
      <c r="B97" s="22" t="s">
        <v>340</v>
      </c>
      <c r="C97" s="44" t="str">
        <f>VLOOKUP(A97,'Inventaire général'!A:K,2,FALSE)</f>
        <v xml:space="preserve"> </v>
      </c>
      <c r="D97" s="44" t="str">
        <f>VLOOKUP(A97,'Inventaire général'!A:K,3,FALSE)</f>
        <v xml:space="preserve"> </v>
      </c>
      <c r="E97" s="44" t="str">
        <f>VLOOKUP(A97,'Inventaire général'!A:K,4,FALSE)</f>
        <v xml:space="preserve"> </v>
      </c>
      <c r="F97" s="44" t="str">
        <f>VLOOKUP(A97,'Inventaire général'!A:K,5,FALSE)</f>
        <v xml:space="preserve"> </v>
      </c>
      <c r="G97" s="47"/>
      <c r="H97" s="46" t="str">
        <f>VLOOKUP(A97,'Inventaire général'!A:K,10,FALSE)</f>
        <v xml:space="preserve"> </v>
      </c>
      <c r="I97" s="46" t="str">
        <f>VLOOKUP(A97,'Inventaire général'!A:K,11,FALSE)</f>
        <v xml:space="preserve"> </v>
      </c>
      <c r="J97" s="11" t="str">
        <f>IF(COUNTIF('Retour emprunteur 1'!$A$3:$A$100,A97)=G97,"OK",IF(COUNTIF('Retour emprunteur 1'!$A$3:$A$100,A97)&lt;G97,"manque "&amp;G97-COUNTIF('Retour emprunteur 1'!$A$3:$A$100,A97),"Pb, + de retour que d'emprunt"))</f>
        <v>OK</v>
      </c>
    </row>
    <row r="98" spans="1:10" x14ac:dyDescent="0.25">
      <c r="A98" s="42" t="s">
        <v>342</v>
      </c>
      <c r="B98" s="43" t="s">
        <v>340</v>
      </c>
      <c r="C98" s="44" t="str">
        <f>VLOOKUP(A98,'Inventaire général'!A:K,2,FALSE)</f>
        <v xml:space="preserve"> </v>
      </c>
      <c r="D98" s="44" t="str">
        <f>VLOOKUP(A98,'Inventaire général'!A:K,3,FALSE)</f>
        <v xml:space="preserve"> </v>
      </c>
      <c r="E98" s="44" t="str">
        <f>VLOOKUP(A98,'Inventaire général'!A:K,4,FALSE)</f>
        <v xml:space="preserve"> </v>
      </c>
      <c r="F98" s="44" t="str">
        <f>VLOOKUP(A98,'Inventaire général'!A:K,5,FALSE)</f>
        <v xml:space="preserve"> </v>
      </c>
      <c r="G98" s="47"/>
      <c r="H98" s="46" t="str">
        <f>VLOOKUP(A98,'Inventaire général'!A:K,10,FALSE)</f>
        <v xml:space="preserve"> </v>
      </c>
      <c r="I98" s="46" t="str">
        <f>VLOOKUP(A98,'Inventaire général'!A:K,11,FALSE)</f>
        <v xml:space="preserve"> </v>
      </c>
      <c r="J98" s="11" t="str">
        <f>IF(COUNTIF('Retour emprunteur 1'!$A$3:$A$100,A98)=G98,"OK",IF(COUNTIF('Retour emprunteur 1'!$A$3:$A$100,A98)&lt;G98,"manque "&amp;G98-COUNTIF('Retour emprunteur 1'!$A$3:$A$100,A98),"Pb, + de retour que d'emprunt"))</f>
        <v>OK</v>
      </c>
    </row>
    <row r="99" spans="1:10" x14ac:dyDescent="0.25">
      <c r="A99" s="21" t="s">
        <v>342</v>
      </c>
      <c r="B99" s="22" t="s">
        <v>340</v>
      </c>
      <c r="C99" s="44" t="str">
        <f>VLOOKUP(A99,'Inventaire général'!A:K,2,FALSE)</f>
        <v xml:space="preserve"> </v>
      </c>
      <c r="D99" s="44" t="str">
        <f>VLOOKUP(A99,'Inventaire général'!A:K,3,FALSE)</f>
        <v xml:space="preserve"> </v>
      </c>
      <c r="E99" s="44" t="str">
        <f>VLOOKUP(A99,'Inventaire général'!A:K,4,FALSE)</f>
        <v xml:space="preserve"> </v>
      </c>
      <c r="F99" s="44" t="str">
        <f>VLOOKUP(A99,'Inventaire général'!A:K,5,FALSE)</f>
        <v xml:space="preserve"> </v>
      </c>
      <c r="G99" s="47"/>
      <c r="H99" s="46" t="str">
        <f>VLOOKUP(A99,'Inventaire général'!A:K,10,FALSE)</f>
        <v xml:space="preserve"> </v>
      </c>
      <c r="I99" s="46" t="str">
        <f>VLOOKUP(A99,'Inventaire général'!A:K,11,FALSE)</f>
        <v xml:space="preserve"> </v>
      </c>
      <c r="J99" s="11" t="str">
        <f>IF(COUNTIF('Retour emprunteur 1'!$A$3:$A$100,A99)=G99,"OK",IF(COUNTIF('Retour emprunteur 1'!$A$3:$A$100,A99)&lt;G99,"manque "&amp;G99-COUNTIF('Retour emprunteur 1'!$A$3:$A$100,A99),"Pb, + de retour que d'emprunt"))</f>
        <v>OK</v>
      </c>
    </row>
    <row r="100" spans="1:10" ht="15.75" thickBot="1" x14ac:dyDescent="0.3">
      <c r="A100" s="25" t="s">
        <v>342</v>
      </c>
      <c r="B100" s="26" t="s">
        <v>340</v>
      </c>
      <c r="C100" s="27" t="str">
        <f>VLOOKUP(A100,'Inventaire général'!A:K,2,FALSE)</f>
        <v xml:space="preserve"> </v>
      </c>
      <c r="D100" s="27" t="str">
        <f>VLOOKUP(A100,'Inventaire général'!A:K,3,FALSE)</f>
        <v xml:space="preserve"> </v>
      </c>
      <c r="E100" s="27" t="str">
        <f>VLOOKUP(A100,'Inventaire général'!A:K,4,FALSE)</f>
        <v xml:space="preserve"> </v>
      </c>
      <c r="F100" s="27" t="str">
        <f>VLOOKUP(A100,'Inventaire général'!A:K,5,FALSE)</f>
        <v xml:space="preserve"> </v>
      </c>
      <c r="G100" s="48"/>
      <c r="H100" s="29" t="str">
        <f>VLOOKUP(A100,'Inventaire général'!A:K,10,FALSE)</f>
        <v xml:space="preserve"> </v>
      </c>
      <c r="I100" s="29" t="str">
        <f>VLOOKUP(A100,'Inventaire général'!A:K,11,FALSE)</f>
        <v xml:space="preserve"> </v>
      </c>
      <c r="J100" s="170" t="str">
        <f>IF(COUNTIF('Retour emprunteur 1'!$A$3:$A$100,A100)=G100,"OK",IF(COUNTIF('Retour emprunteur 1'!$A$3:$A$100,A100)&lt;G100,"manque "&amp;G100-COUNTIF('Retour emprunteur 1'!$A$3:$A$100,A100),"Pb, + de retour que d'emprunt"))</f>
        <v>OK</v>
      </c>
    </row>
  </sheetData>
  <sheetProtection sheet="1" objects="1" scenarios="1" selectLockedCells="1"/>
  <mergeCells count="7">
    <mergeCell ref="H4:J4"/>
    <mergeCell ref="I2:J2"/>
    <mergeCell ref="A2:D2"/>
    <mergeCell ref="E2:F2"/>
    <mergeCell ref="B4:B5"/>
    <mergeCell ref="A4:A5"/>
    <mergeCell ref="C4:G4"/>
  </mergeCells>
  <pageMargins left="0.25" right="0.25" top="0.75" bottom="0.75" header="0.3" footer="0.3"/>
  <pageSetup paperSize="8" fitToHeight="0" orientation="landscape" r:id="rId1"/>
  <headerFooter>
    <oddHeader>&amp;CCo'Anim - 15, place de l'Europe - 44310 Saint-Colomban</oddHeader>
    <oddFooter>&amp;CLe matériel doit être rendu parfaitement propre et doit être réacheminé vers son lieu de stockage après vérification. Le matériel manquant ou cassé est remplacé ou réparé par l'emprunteur.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100"/>
  <sheetViews>
    <sheetView workbookViewId="0">
      <selection activeCell="A3" sqref="A3:A6"/>
    </sheetView>
  </sheetViews>
  <sheetFormatPr baseColWidth="10" defaultColWidth="11.42578125" defaultRowHeight="15" x14ac:dyDescent="0.25"/>
  <cols>
    <col min="1" max="1" width="10.140625" style="15" customWidth="1"/>
    <col min="2" max="16384" width="11.42578125" style="30"/>
  </cols>
  <sheetData>
    <row r="1" spans="1:1" ht="15" customHeight="1" x14ac:dyDescent="0.25">
      <c r="A1" s="186" t="s">
        <v>440</v>
      </c>
    </row>
    <row r="2" spans="1:1" ht="30" customHeight="1" x14ac:dyDescent="0.25">
      <c r="A2" s="187"/>
    </row>
    <row r="3" spans="1:1" x14ac:dyDescent="0.25">
      <c r="A3" s="21"/>
    </row>
    <row r="4" spans="1:1" x14ac:dyDescent="0.25">
      <c r="A4" s="21"/>
    </row>
    <row r="5" spans="1:1" x14ac:dyDescent="0.25">
      <c r="A5" s="21"/>
    </row>
    <row r="6" spans="1:1" x14ac:dyDescent="0.25">
      <c r="A6" s="21"/>
    </row>
    <row r="7" spans="1:1" x14ac:dyDescent="0.25">
      <c r="A7" s="21"/>
    </row>
    <row r="8" spans="1:1" x14ac:dyDescent="0.25">
      <c r="A8" s="21"/>
    </row>
    <row r="9" spans="1:1" x14ac:dyDescent="0.25">
      <c r="A9" s="21"/>
    </row>
    <row r="10" spans="1:1" x14ac:dyDescent="0.25">
      <c r="A10" s="21"/>
    </row>
    <row r="11" spans="1:1" x14ac:dyDescent="0.25">
      <c r="A11" s="21"/>
    </row>
    <row r="12" spans="1:1" x14ac:dyDescent="0.25">
      <c r="A12" s="21"/>
    </row>
    <row r="13" spans="1:1" x14ac:dyDescent="0.25">
      <c r="A13" s="21"/>
    </row>
    <row r="14" spans="1:1" x14ac:dyDescent="0.25">
      <c r="A14" s="21"/>
    </row>
    <row r="15" spans="1:1" x14ac:dyDescent="0.25">
      <c r="A15" s="21"/>
    </row>
    <row r="16" spans="1:1" x14ac:dyDescent="0.25">
      <c r="A16" s="21"/>
    </row>
    <row r="17" spans="1:1" x14ac:dyDescent="0.25">
      <c r="A17" s="21"/>
    </row>
    <row r="18" spans="1:1" x14ac:dyDescent="0.25">
      <c r="A18" s="21"/>
    </row>
    <row r="19" spans="1:1" x14ac:dyDescent="0.25">
      <c r="A19" s="21"/>
    </row>
    <row r="20" spans="1:1" x14ac:dyDescent="0.25">
      <c r="A20" s="21"/>
    </row>
    <row r="21" spans="1:1" x14ac:dyDescent="0.25">
      <c r="A21" s="21"/>
    </row>
    <row r="22" spans="1:1" x14ac:dyDescent="0.25">
      <c r="A22" s="21"/>
    </row>
    <row r="23" spans="1:1" x14ac:dyDescent="0.25">
      <c r="A23" s="21"/>
    </row>
    <row r="24" spans="1:1" x14ac:dyDescent="0.25">
      <c r="A24" s="21"/>
    </row>
    <row r="25" spans="1:1" x14ac:dyDescent="0.25">
      <c r="A25" s="21"/>
    </row>
    <row r="26" spans="1:1" x14ac:dyDescent="0.25">
      <c r="A26" s="21"/>
    </row>
    <row r="27" spans="1:1" x14ac:dyDescent="0.25">
      <c r="A27" s="21"/>
    </row>
    <row r="28" spans="1:1" x14ac:dyDescent="0.25">
      <c r="A28" s="21"/>
    </row>
    <row r="29" spans="1:1" x14ac:dyDescent="0.25">
      <c r="A29" s="21"/>
    </row>
    <row r="30" spans="1:1" x14ac:dyDescent="0.25">
      <c r="A30" s="21"/>
    </row>
    <row r="31" spans="1:1" x14ac:dyDescent="0.25">
      <c r="A31" s="21"/>
    </row>
    <row r="32" spans="1:1" x14ac:dyDescent="0.25">
      <c r="A32" s="21"/>
    </row>
    <row r="33" spans="1:1" x14ac:dyDescent="0.25">
      <c r="A33" s="21"/>
    </row>
    <row r="34" spans="1:1" x14ac:dyDescent="0.25">
      <c r="A34" s="21"/>
    </row>
    <row r="35" spans="1:1" x14ac:dyDescent="0.25">
      <c r="A35" s="21"/>
    </row>
    <row r="36" spans="1:1" x14ac:dyDescent="0.25">
      <c r="A36" s="21"/>
    </row>
    <row r="37" spans="1:1" x14ac:dyDescent="0.25">
      <c r="A37" s="21"/>
    </row>
    <row r="38" spans="1:1" x14ac:dyDescent="0.25">
      <c r="A38" s="21"/>
    </row>
    <row r="39" spans="1:1" x14ac:dyDescent="0.25">
      <c r="A39" s="21"/>
    </row>
    <row r="40" spans="1:1" x14ac:dyDescent="0.25">
      <c r="A40" s="21"/>
    </row>
    <row r="41" spans="1:1" x14ac:dyDescent="0.25">
      <c r="A41" s="21"/>
    </row>
    <row r="42" spans="1:1" x14ac:dyDescent="0.25">
      <c r="A42" s="21"/>
    </row>
    <row r="43" spans="1:1" x14ac:dyDescent="0.25">
      <c r="A43" s="42"/>
    </row>
    <row r="44" spans="1:1" x14ac:dyDescent="0.25">
      <c r="A44" s="21"/>
    </row>
    <row r="45" spans="1:1" x14ac:dyDescent="0.25">
      <c r="A45" s="42"/>
    </row>
    <row r="46" spans="1:1" x14ac:dyDescent="0.25">
      <c r="A46" s="21"/>
    </row>
    <row r="47" spans="1:1" x14ac:dyDescent="0.25">
      <c r="A47" s="42"/>
    </row>
    <row r="48" spans="1:1" x14ac:dyDescent="0.25">
      <c r="A48" s="21"/>
    </row>
    <row r="49" spans="1:1" x14ac:dyDescent="0.25">
      <c r="A49" s="42"/>
    </row>
    <row r="50" spans="1:1" x14ac:dyDescent="0.25">
      <c r="A50" s="21"/>
    </row>
    <row r="51" spans="1:1" x14ac:dyDescent="0.25">
      <c r="A51" s="31"/>
    </row>
    <row r="52" spans="1:1" x14ac:dyDescent="0.25">
      <c r="A52" s="31"/>
    </row>
    <row r="53" spans="1:1" x14ac:dyDescent="0.25">
      <c r="A53" s="31"/>
    </row>
    <row r="54" spans="1:1" x14ac:dyDescent="0.25">
      <c r="A54" s="31"/>
    </row>
    <row r="55" spans="1:1" x14ac:dyDescent="0.25">
      <c r="A55" s="31"/>
    </row>
    <row r="56" spans="1:1" x14ac:dyDescent="0.25">
      <c r="A56" s="31"/>
    </row>
    <row r="57" spans="1:1" x14ac:dyDescent="0.25">
      <c r="A57" s="31"/>
    </row>
    <row r="58" spans="1:1" x14ac:dyDescent="0.25">
      <c r="A58" s="31"/>
    </row>
    <row r="59" spans="1:1" x14ac:dyDescent="0.25">
      <c r="A59" s="31"/>
    </row>
    <row r="60" spans="1:1" x14ac:dyDescent="0.25">
      <c r="A60" s="31"/>
    </row>
    <row r="61" spans="1:1" x14ac:dyDescent="0.25">
      <c r="A61" s="31"/>
    </row>
    <row r="62" spans="1:1" x14ac:dyDescent="0.25">
      <c r="A62" s="31"/>
    </row>
    <row r="63" spans="1:1" x14ac:dyDescent="0.25">
      <c r="A63" s="31"/>
    </row>
    <row r="64" spans="1:1" x14ac:dyDescent="0.25">
      <c r="A64" s="31"/>
    </row>
    <row r="65" spans="1:1" x14ac:dyDescent="0.25">
      <c r="A65" s="31"/>
    </row>
    <row r="66" spans="1:1" x14ac:dyDescent="0.25">
      <c r="A66" s="31"/>
    </row>
    <row r="67" spans="1:1" x14ac:dyDescent="0.25">
      <c r="A67" s="31"/>
    </row>
    <row r="68" spans="1:1" x14ac:dyDescent="0.25">
      <c r="A68" s="31"/>
    </row>
    <row r="69" spans="1:1" x14ac:dyDescent="0.25">
      <c r="A69" s="31"/>
    </row>
    <row r="70" spans="1:1" x14ac:dyDescent="0.25">
      <c r="A70" s="31"/>
    </row>
    <row r="71" spans="1:1" x14ac:dyDescent="0.25">
      <c r="A71" s="31"/>
    </row>
    <row r="72" spans="1:1" x14ac:dyDescent="0.25">
      <c r="A72" s="31"/>
    </row>
    <row r="73" spans="1:1" x14ac:dyDescent="0.25">
      <c r="A73" s="31"/>
    </row>
    <row r="74" spans="1:1" x14ac:dyDescent="0.25">
      <c r="A74" s="31"/>
    </row>
    <row r="75" spans="1:1" x14ac:dyDescent="0.25">
      <c r="A75" s="31"/>
    </row>
    <row r="76" spans="1:1" x14ac:dyDescent="0.25">
      <c r="A76" s="31"/>
    </row>
    <row r="77" spans="1:1" x14ac:dyDescent="0.25">
      <c r="A77" s="31"/>
    </row>
    <row r="78" spans="1:1" x14ac:dyDescent="0.25">
      <c r="A78" s="31"/>
    </row>
    <row r="79" spans="1:1" x14ac:dyDescent="0.25">
      <c r="A79" s="31"/>
    </row>
    <row r="80" spans="1:1" x14ac:dyDescent="0.25">
      <c r="A80" s="31"/>
    </row>
    <row r="81" spans="1:1" x14ac:dyDescent="0.25">
      <c r="A81" s="31"/>
    </row>
    <row r="82" spans="1:1" x14ac:dyDescent="0.25">
      <c r="A82" s="31"/>
    </row>
    <row r="83" spans="1:1" x14ac:dyDescent="0.25">
      <c r="A83" s="31"/>
    </row>
    <row r="84" spans="1:1" x14ac:dyDescent="0.25">
      <c r="A84" s="31"/>
    </row>
    <row r="85" spans="1:1" x14ac:dyDescent="0.25">
      <c r="A85" s="31"/>
    </row>
    <row r="86" spans="1:1" x14ac:dyDescent="0.25">
      <c r="A86" s="31"/>
    </row>
    <row r="87" spans="1:1" x14ac:dyDescent="0.25">
      <c r="A87" s="31"/>
    </row>
    <row r="88" spans="1:1" x14ac:dyDescent="0.25">
      <c r="A88" s="31"/>
    </row>
    <row r="89" spans="1:1" x14ac:dyDescent="0.25">
      <c r="A89" s="31"/>
    </row>
    <row r="90" spans="1:1" x14ac:dyDescent="0.25">
      <c r="A90" s="31"/>
    </row>
    <row r="91" spans="1:1" x14ac:dyDescent="0.25">
      <c r="A91" s="31"/>
    </row>
    <row r="92" spans="1:1" x14ac:dyDescent="0.25">
      <c r="A92" s="31"/>
    </row>
    <row r="93" spans="1:1" x14ac:dyDescent="0.25">
      <c r="A93" s="31"/>
    </row>
    <row r="94" spans="1:1" x14ac:dyDescent="0.25">
      <c r="A94" s="31"/>
    </row>
    <row r="95" spans="1:1" x14ac:dyDescent="0.25">
      <c r="A95" s="31"/>
    </row>
    <row r="96" spans="1:1" x14ac:dyDescent="0.25">
      <c r="A96" s="31"/>
    </row>
    <row r="97" spans="1:1" x14ac:dyDescent="0.25">
      <c r="A97" s="31"/>
    </row>
    <row r="98" spans="1:1" x14ac:dyDescent="0.25">
      <c r="A98" s="31"/>
    </row>
    <row r="99" spans="1:1" x14ac:dyDescent="0.25">
      <c r="A99" s="31"/>
    </row>
    <row r="100" spans="1:1" x14ac:dyDescent="0.25">
      <c r="A100" s="31"/>
    </row>
  </sheetData>
  <sheetProtection sheet="1" objects="1" scenarios="1" selectLockedCells="1"/>
  <mergeCells count="1">
    <mergeCell ref="A1:A2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J100"/>
  <sheetViews>
    <sheetView zoomScale="85" zoomScaleNormal="85" workbookViewId="0">
      <selection activeCell="G6" sqref="G6"/>
    </sheetView>
  </sheetViews>
  <sheetFormatPr baseColWidth="10" defaultRowHeight="15" x14ac:dyDescent="0.25"/>
  <cols>
    <col min="1" max="1" width="10.140625" style="2" customWidth="1"/>
    <col min="2" max="2" width="4.42578125" style="2" customWidth="1"/>
    <col min="3" max="6" width="28.85546875" style="13" customWidth="1"/>
    <col min="7" max="7" width="10.7109375" style="3" customWidth="1"/>
    <col min="8" max="9" width="34.28515625" style="1" customWidth="1"/>
    <col min="10" max="10" width="28.7109375" style="1" bestFit="1" customWidth="1"/>
  </cols>
  <sheetData>
    <row r="1" spans="1:10" ht="9.75" customHeight="1" thickBot="1" x14ac:dyDescent="0.3"/>
    <row r="2" spans="1:10" ht="45.75" customHeight="1" thickBot="1" x14ac:dyDescent="0.3">
      <c r="A2" s="175" t="s">
        <v>444</v>
      </c>
      <c r="B2" s="176"/>
      <c r="C2" s="177"/>
      <c r="D2" s="178"/>
      <c r="E2" s="190"/>
      <c r="F2" s="191"/>
      <c r="G2" s="4"/>
      <c r="H2" s="12" t="s">
        <v>338</v>
      </c>
      <c r="I2" s="188"/>
      <c r="J2" s="189"/>
    </row>
    <row r="3" spans="1:10" ht="15.75" thickBot="1" x14ac:dyDescent="0.3">
      <c r="B3" s="15"/>
    </row>
    <row r="4" spans="1:10" x14ac:dyDescent="0.25">
      <c r="A4" s="183" t="s">
        <v>339</v>
      </c>
      <c r="B4" s="181" t="s">
        <v>341</v>
      </c>
      <c r="C4" s="185" t="s">
        <v>337</v>
      </c>
      <c r="D4" s="185"/>
      <c r="E4" s="185"/>
      <c r="F4" s="185"/>
      <c r="G4" s="185"/>
      <c r="H4" s="171" t="s">
        <v>336</v>
      </c>
      <c r="I4" s="171"/>
      <c r="J4" s="172"/>
    </row>
    <row r="5" spans="1:10" ht="30" customHeight="1" x14ac:dyDescent="0.25">
      <c r="A5" s="184"/>
      <c r="B5" s="182"/>
      <c r="C5" s="19" t="s">
        <v>0</v>
      </c>
      <c r="D5" s="19" t="s">
        <v>1</v>
      </c>
      <c r="E5" s="19" t="s">
        <v>319</v>
      </c>
      <c r="F5" s="19" t="s">
        <v>320</v>
      </c>
      <c r="G5" s="5" t="s">
        <v>289</v>
      </c>
      <c r="H5" s="6" t="s">
        <v>4</v>
      </c>
      <c r="I5" s="6" t="s">
        <v>5</v>
      </c>
      <c r="J5" s="20" t="s">
        <v>441</v>
      </c>
    </row>
    <row r="6" spans="1:10" x14ac:dyDescent="0.25">
      <c r="A6" s="21" t="s">
        <v>342</v>
      </c>
      <c r="B6" s="22" t="s">
        <v>340</v>
      </c>
      <c r="C6" s="23" t="str">
        <f>VLOOKUP(A6,'Inventaire général'!A:K,2,FALSE)</f>
        <v xml:space="preserve"> </v>
      </c>
      <c r="D6" s="23" t="str">
        <f>VLOOKUP(A6,'Inventaire général'!A:K,3,FALSE)</f>
        <v xml:space="preserve"> </v>
      </c>
      <c r="E6" s="23" t="str">
        <f>VLOOKUP(A6,'Inventaire général'!A:K,4,FALSE)</f>
        <v xml:space="preserve"> </v>
      </c>
      <c r="F6" s="23" t="str">
        <f>VLOOKUP(A6,'Inventaire général'!A:K,5,FALSE)</f>
        <v xml:space="preserve"> </v>
      </c>
      <c r="G6" s="8"/>
      <c r="H6" s="24" t="str">
        <f>VLOOKUP(A6,'Inventaire général'!A:K,10,FALSE)</f>
        <v xml:space="preserve"> </v>
      </c>
      <c r="I6" s="24" t="str">
        <f>VLOOKUP(A6,'Inventaire général'!A:K,11,FALSE)</f>
        <v xml:space="preserve"> </v>
      </c>
      <c r="J6" s="11" t="str">
        <f>IF(COUNTIF('Retour emprunteur 2'!$A$3:$A$100,A6)=G6,"OK",IF(COUNTIF('Retour emprunteur 2'!$A$3:$A$100,A6)&lt;G6,"manque "&amp;G6-COUNTIF('Retour emprunteur 2'!$A$3:$A$100,A6),"Pb, + de retour que d'emprunt"))</f>
        <v>OK</v>
      </c>
    </row>
    <row r="7" spans="1:10" x14ac:dyDescent="0.25">
      <c r="A7" s="21" t="s">
        <v>342</v>
      </c>
      <c r="B7" s="22" t="s">
        <v>340</v>
      </c>
      <c r="C7" s="23" t="str">
        <f>VLOOKUP(A7,'Inventaire général'!A:K,2,FALSE)</f>
        <v xml:space="preserve"> </v>
      </c>
      <c r="D7" s="23" t="str">
        <f>VLOOKUP(A7,'Inventaire général'!A:K,3,FALSE)</f>
        <v xml:space="preserve"> </v>
      </c>
      <c r="E7" s="23" t="str">
        <f>VLOOKUP(A7,'Inventaire général'!A:K,4,FALSE)</f>
        <v xml:space="preserve"> </v>
      </c>
      <c r="F7" s="23" t="str">
        <f>VLOOKUP(A7,'Inventaire général'!A:K,5,FALSE)</f>
        <v xml:space="preserve"> </v>
      </c>
      <c r="G7" s="8"/>
      <c r="H7" s="24" t="str">
        <f>VLOOKUP(A7,'Inventaire général'!A:K,10,FALSE)</f>
        <v xml:space="preserve"> </v>
      </c>
      <c r="I7" s="24" t="str">
        <f>VLOOKUP(A7,'Inventaire général'!A:K,11,FALSE)</f>
        <v xml:space="preserve"> </v>
      </c>
      <c r="J7" s="11" t="str">
        <f>IF(COUNTIF('Retour emprunteur 2'!$A$3:$A$100,A7)=G7,"OK",IF(COUNTIF('Retour emprunteur 2'!$A$3:$A$100,A7)&lt;G7,"manque "&amp;G7-COUNTIF('Retour emprunteur 2'!$A$3:$A$100,A7),"Pb, + de retour que d'emprunt"))</f>
        <v>OK</v>
      </c>
    </row>
    <row r="8" spans="1:10" x14ac:dyDescent="0.25">
      <c r="A8" s="21" t="s">
        <v>342</v>
      </c>
      <c r="B8" s="22" t="s">
        <v>340</v>
      </c>
      <c r="C8" s="23" t="str">
        <f>VLOOKUP(A8,'Inventaire général'!A:K,2,FALSE)</f>
        <v xml:space="preserve"> </v>
      </c>
      <c r="D8" s="23" t="str">
        <f>VLOOKUP(A8,'Inventaire général'!A:K,3,FALSE)</f>
        <v xml:space="preserve"> </v>
      </c>
      <c r="E8" s="23" t="str">
        <f>VLOOKUP(A8,'Inventaire général'!A:K,4,FALSE)</f>
        <v xml:space="preserve"> </v>
      </c>
      <c r="F8" s="23" t="str">
        <f>VLOOKUP(A8,'Inventaire général'!A:K,5,FALSE)</f>
        <v xml:space="preserve"> </v>
      </c>
      <c r="G8" s="8"/>
      <c r="H8" s="24" t="str">
        <f>VLOOKUP(A8,'Inventaire général'!A:K,10,FALSE)</f>
        <v xml:space="preserve"> </v>
      </c>
      <c r="I8" s="24" t="str">
        <f>VLOOKUP(A8,'Inventaire général'!A:K,11,FALSE)</f>
        <v xml:space="preserve"> </v>
      </c>
      <c r="J8" s="11" t="str">
        <f>IF(COUNTIF('Retour emprunteur 2'!$A$3:$A$100,A8)=G8,"OK",IF(COUNTIF('Retour emprunteur 2'!$A$3:$A$100,A8)&lt;G8,"manque "&amp;G8-COUNTIF('Retour emprunteur 2'!$A$3:$A$100,A8),"Pb, + de retour que d'emprunt"))</f>
        <v>OK</v>
      </c>
    </row>
    <row r="9" spans="1:10" x14ac:dyDescent="0.25">
      <c r="A9" s="21" t="s">
        <v>342</v>
      </c>
      <c r="B9" s="22" t="s">
        <v>340</v>
      </c>
      <c r="C9" s="23" t="str">
        <f>VLOOKUP(A9,'Inventaire général'!A:K,2,FALSE)</f>
        <v xml:space="preserve"> </v>
      </c>
      <c r="D9" s="23" t="str">
        <f>VLOOKUP(A9,'Inventaire général'!A:K,3,FALSE)</f>
        <v xml:space="preserve"> </v>
      </c>
      <c r="E9" s="23" t="str">
        <f>VLOOKUP(A9,'Inventaire général'!A:K,4,FALSE)</f>
        <v xml:space="preserve"> </v>
      </c>
      <c r="F9" s="23" t="str">
        <f>VLOOKUP(A9,'Inventaire général'!A:K,5,FALSE)</f>
        <v xml:space="preserve"> </v>
      </c>
      <c r="G9" s="8"/>
      <c r="H9" s="24" t="str">
        <f>VLOOKUP(A9,'Inventaire général'!A:K,10,FALSE)</f>
        <v xml:space="preserve"> </v>
      </c>
      <c r="I9" s="24" t="str">
        <f>VLOOKUP(A9,'Inventaire général'!A:K,11,FALSE)</f>
        <v xml:space="preserve"> </v>
      </c>
      <c r="J9" s="11" t="str">
        <f>IF(COUNTIF('Retour emprunteur 2'!$A$3:$A$100,A9)=G9,"OK",IF(COUNTIF('Retour emprunteur 2'!$A$3:$A$100,A9)&lt;G9,"manque "&amp;G9-COUNTIF('Retour emprunteur 2'!$A$3:$A$100,A9),"Pb, + de retour que d'emprunt"))</f>
        <v>OK</v>
      </c>
    </row>
    <row r="10" spans="1:10" x14ac:dyDescent="0.25">
      <c r="A10" s="21" t="s">
        <v>342</v>
      </c>
      <c r="B10" s="22" t="s">
        <v>340</v>
      </c>
      <c r="C10" s="23" t="str">
        <f>VLOOKUP(A10,'Inventaire général'!A:K,2,FALSE)</f>
        <v xml:space="preserve"> </v>
      </c>
      <c r="D10" s="23" t="str">
        <f>VLOOKUP(A10,'Inventaire général'!A:K,3,FALSE)</f>
        <v xml:space="preserve"> </v>
      </c>
      <c r="E10" s="23" t="str">
        <f>VLOOKUP(A10,'Inventaire général'!A:K,4,FALSE)</f>
        <v xml:space="preserve"> </v>
      </c>
      <c r="F10" s="23" t="str">
        <f>VLOOKUP(A10,'Inventaire général'!A:K,5,FALSE)</f>
        <v xml:space="preserve"> </v>
      </c>
      <c r="G10" s="8"/>
      <c r="H10" s="24" t="str">
        <f>VLOOKUP(A10,'Inventaire général'!A:K,10,FALSE)</f>
        <v xml:space="preserve"> </v>
      </c>
      <c r="I10" s="24" t="str">
        <f>VLOOKUP(A10,'Inventaire général'!A:K,11,FALSE)</f>
        <v xml:space="preserve"> </v>
      </c>
      <c r="J10" s="11" t="str">
        <f>IF(COUNTIF('Retour emprunteur 2'!$A$3:$A$100,A10)=G10,"OK",IF(COUNTIF('Retour emprunteur 2'!$A$3:$A$100,A10)&lt;G10,"manque "&amp;G10-COUNTIF('Retour emprunteur 2'!$A$3:$A$100,A10),"Pb, + de retour que d'emprunt"))</f>
        <v>OK</v>
      </c>
    </row>
    <row r="11" spans="1:10" x14ac:dyDescent="0.25">
      <c r="A11" s="21" t="s">
        <v>342</v>
      </c>
      <c r="B11" s="22" t="s">
        <v>340</v>
      </c>
      <c r="C11" s="23" t="str">
        <f>VLOOKUP(A11,'Inventaire général'!A:K,2,FALSE)</f>
        <v xml:space="preserve"> </v>
      </c>
      <c r="D11" s="23" t="str">
        <f>VLOOKUP(A11,'Inventaire général'!A:K,3,FALSE)</f>
        <v xml:space="preserve"> </v>
      </c>
      <c r="E11" s="23" t="str">
        <f>VLOOKUP(A11,'Inventaire général'!A:K,4,FALSE)</f>
        <v xml:space="preserve"> </v>
      </c>
      <c r="F11" s="23" t="str">
        <f>VLOOKUP(A11,'Inventaire général'!A:K,5,FALSE)</f>
        <v xml:space="preserve"> </v>
      </c>
      <c r="G11" s="8"/>
      <c r="H11" s="24" t="str">
        <f>VLOOKUP(A11,'Inventaire général'!A:K,10,FALSE)</f>
        <v xml:space="preserve"> </v>
      </c>
      <c r="I11" s="24" t="str">
        <f>VLOOKUP(A11,'Inventaire général'!A:K,11,FALSE)</f>
        <v xml:space="preserve"> </v>
      </c>
      <c r="J11" s="11" t="str">
        <f>IF(COUNTIF('Retour emprunteur 2'!$A$3:$A$100,A11)=G11,"OK",IF(COUNTIF('Retour emprunteur 2'!$A$3:$A$100,A11)&lt;G11,"manque "&amp;G11-COUNTIF('Retour emprunteur 2'!$A$3:$A$100,A11),"Pb, + de retour que d'emprunt"))</f>
        <v>OK</v>
      </c>
    </row>
    <row r="12" spans="1:10" x14ac:dyDescent="0.25">
      <c r="A12" s="21" t="s">
        <v>342</v>
      </c>
      <c r="B12" s="22" t="s">
        <v>340</v>
      </c>
      <c r="C12" s="23" t="str">
        <f>VLOOKUP(A12,'Inventaire général'!A:K,2,FALSE)</f>
        <v xml:space="preserve"> </v>
      </c>
      <c r="D12" s="23" t="str">
        <f>VLOOKUP(A12,'Inventaire général'!A:K,3,FALSE)</f>
        <v xml:space="preserve"> </v>
      </c>
      <c r="E12" s="23" t="str">
        <f>VLOOKUP(A12,'Inventaire général'!A:K,4,FALSE)</f>
        <v xml:space="preserve"> </v>
      </c>
      <c r="F12" s="23" t="str">
        <f>VLOOKUP(A12,'Inventaire général'!A:K,5,FALSE)</f>
        <v xml:space="preserve"> </v>
      </c>
      <c r="G12" s="8"/>
      <c r="H12" s="24" t="str">
        <f>VLOOKUP(A12,'Inventaire général'!A:K,10,FALSE)</f>
        <v xml:space="preserve"> </v>
      </c>
      <c r="I12" s="24" t="str">
        <f>VLOOKUP(A12,'Inventaire général'!A:K,11,FALSE)</f>
        <v xml:space="preserve"> </v>
      </c>
      <c r="J12" s="11" t="str">
        <f>IF(COUNTIF('Retour emprunteur 2'!$A$3:$A$100,A12)=G12,"OK",IF(COUNTIF('Retour emprunteur 2'!$A$3:$A$100,A12)&lt;G12,"manque "&amp;G12-COUNTIF('Retour emprunteur 2'!$A$3:$A$100,A12),"Pb, + de retour que d'emprunt"))</f>
        <v>OK</v>
      </c>
    </row>
    <row r="13" spans="1:10" x14ac:dyDescent="0.25">
      <c r="A13" s="21" t="s">
        <v>342</v>
      </c>
      <c r="B13" s="22" t="s">
        <v>340</v>
      </c>
      <c r="C13" s="23" t="str">
        <f>VLOOKUP(A13,'Inventaire général'!A:K,2,FALSE)</f>
        <v xml:space="preserve"> </v>
      </c>
      <c r="D13" s="23" t="str">
        <f>VLOOKUP(A13,'Inventaire général'!A:K,3,FALSE)</f>
        <v xml:space="preserve"> </v>
      </c>
      <c r="E13" s="23" t="str">
        <f>VLOOKUP(A13,'Inventaire général'!A:K,4,FALSE)</f>
        <v xml:space="preserve"> </v>
      </c>
      <c r="F13" s="23" t="str">
        <f>VLOOKUP(A13,'Inventaire général'!A:K,5,FALSE)</f>
        <v xml:space="preserve"> </v>
      </c>
      <c r="G13" s="8"/>
      <c r="H13" s="24" t="str">
        <f>VLOOKUP(A13,'Inventaire général'!A:K,10,FALSE)</f>
        <v xml:space="preserve"> </v>
      </c>
      <c r="I13" s="24" t="str">
        <f>VLOOKUP(A13,'Inventaire général'!A:K,11,FALSE)</f>
        <v xml:space="preserve"> </v>
      </c>
      <c r="J13" s="11" t="str">
        <f>IF(COUNTIF('Retour emprunteur 2'!$A$3:$A$100,A13)=G13,"OK",IF(COUNTIF('Retour emprunteur 2'!$A$3:$A$100,A13)&lt;G13,"manque "&amp;G13-COUNTIF('Retour emprunteur 2'!$A$3:$A$100,A13),"Pb, + de retour que d'emprunt"))</f>
        <v>OK</v>
      </c>
    </row>
    <row r="14" spans="1:10" x14ac:dyDescent="0.25">
      <c r="A14" s="21" t="s">
        <v>342</v>
      </c>
      <c r="B14" s="22" t="s">
        <v>340</v>
      </c>
      <c r="C14" s="23" t="str">
        <f>VLOOKUP(A14,'Inventaire général'!A:K,2,FALSE)</f>
        <v xml:space="preserve"> </v>
      </c>
      <c r="D14" s="23" t="str">
        <f>VLOOKUP(A14,'Inventaire général'!A:K,3,FALSE)</f>
        <v xml:space="preserve"> </v>
      </c>
      <c r="E14" s="23" t="str">
        <f>VLOOKUP(A14,'Inventaire général'!A:K,4,FALSE)</f>
        <v xml:space="preserve"> </v>
      </c>
      <c r="F14" s="23" t="str">
        <f>VLOOKUP(A14,'Inventaire général'!A:K,5,FALSE)</f>
        <v xml:space="preserve"> </v>
      </c>
      <c r="G14" s="8"/>
      <c r="H14" s="24" t="str">
        <f>VLOOKUP(A14,'Inventaire général'!A:K,10,FALSE)</f>
        <v xml:space="preserve"> </v>
      </c>
      <c r="I14" s="24" t="str">
        <f>VLOOKUP(A14,'Inventaire général'!A:K,11,FALSE)</f>
        <v xml:space="preserve"> </v>
      </c>
      <c r="J14" s="11" t="str">
        <f>IF(COUNTIF('Retour emprunteur 2'!$A$3:$A$100,A14)=G14,"OK",IF(COUNTIF('Retour emprunteur 2'!$A$3:$A$100,A14)&lt;G14,"manque "&amp;G14-COUNTIF('Retour emprunteur 2'!$A$3:$A$100,A14),"Pb, + de retour que d'emprunt"))</f>
        <v>OK</v>
      </c>
    </row>
    <row r="15" spans="1:10" x14ac:dyDescent="0.25">
      <c r="A15" s="21" t="s">
        <v>342</v>
      </c>
      <c r="B15" s="22" t="s">
        <v>340</v>
      </c>
      <c r="C15" s="23" t="str">
        <f>VLOOKUP(A15,'Inventaire général'!A:K,2,FALSE)</f>
        <v xml:space="preserve"> </v>
      </c>
      <c r="D15" s="23" t="str">
        <f>VLOOKUP(A15,'Inventaire général'!A:K,3,FALSE)</f>
        <v xml:space="preserve"> </v>
      </c>
      <c r="E15" s="23" t="str">
        <f>VLOOKUP(A15,'Inventaire général'!A:K,4,FALSE)</f>
        <v xml:space="preserve"> </v>
      </c>
      <c r="F15" s="23" t="str">
        <f>VLOOKUP(A15,'Inventaire général'!A:K,5,FALSE)</f>
        <v xml:space="preserve"> </v>
      </c>
      <c r="G15" s="8"/>
      <c r="H15" s="24" t="str">
        <f>VLOOKUP(A15,'Inventaire général'!A:K,10,FALSE)</f>
        <v xml:space="preserve"> </v>
      </c>
      <c r="I15" s="24" t="str">
        <f>VLOOKUP(A15,'Inventaire général'!A:K,11,FALSE)</f>
        <v xml:space="preserve"> </v>
      </c>
      <c r="J15" s="11" t="str">
        <f>IF(COUNTIF('Retour emprunteur 2'!$A$3:$A$100,A15)=G15,"OK",IF(COUNTIF('Retour emprunteur 2'!$A$3:$A$100,A15)&lt;G15,"manque "&amp;G15-COUNTIF('Retour emprunteur 2'!$A$3:$A$100,A15),"Pb, + de retour que d'emprunt"))</f>
        <v>OK</v>
      </c>
    </row>
    <row r="16" spans="1:10" x14ac:dyDescent="0.25">
      <c r="A16" s="21" t="s">
        <v>342</v>
      </c>
      <c r="B16" s="22" t="s">
        <v>340</v>
      </c>
      <c r="C16" s="23" t="str">
        <f>VLOOKUP(A16,'Inventaire général'!A:K,2,FALSE)</f>
        <v xml:space="preserve"> </v>
      </c>
      <c r="D16" s="23" t="str">
        <f>VLOOKUP(A16,'Inventaire général'!A:K,3,FALSE)</f>
        <v xml:space="preserve"> </v>
      </c>
      <c r="E16" s="23" t="str">
        <f>VLOOKUP(A16,'Inventaire général'!A:K,4,FALSE)</f>
        <v xml:space="preserve"> </v>
      </c>
      <c r="F16" s="23" t="str">
        <f>VLOOKUP(A16,'Inventaire général'!A:K,5,FALSE)</f>
        <v xml:space="preserve"> </v>
      </c>
      <c r="G16" s="8"/>
      <c r="H16" s="24" t="str">
        <f>VLOOKUP(A16,'Inventaire général'!A:K,10,FALSE)</f>
        <v xml:space="preserve"> </v>
      </c>
      <c r="I16" s="24" t="str">
        <f>VLOOKUP(A16,'Inventaire général'!A:K,11,FALSE)</f>
        <v xml:space="preserve"> </v>
      </c>
      <c r="J16" s="11" t="str">
        <f>IF(COUNTIF('Retour emprunteur 2'!$A$3:$A$100,A16)=G16,"OK",IF(COUNTIF('Retour emprunteur 2'!$A$3:$A$100,A16)&lt;G16,"manque "&amp;G16-COUNTIF('Retour emprunteur 2'!$A$3:$A$100,A16),"Pb, + de retour que d'emprunt"))</f>
        <v>OK</v>
      </c>
    </row>
    <row r="17" spans="1:10" x14ac:dyDescent="0.25">
      <c r="A17" s="21" t="s">
        <v>342</v>
      </c>
      <c r="B17" s="22" t="s">
        <v>340</v>
      </c>
      <c r="C17" s="23" t="str">
        <f>VLOOKUP(A17,'Inventaire général'!A:K,2,FALSE)</f>
        <v xml:space="preserve"> </v>
      </c>
      <c r="D17" s="23" t="str">
        <f>VLOOKUP(A17,'Inventaire général'!A:K,3,FALSE)</f>
        <v xml:space="preserve"> </v>
      </c>
      <c r="E17" s="23" t="str">
        <f>VLOOKUP(A17,'Inventaire général'!A:K,4,FALSE)</f>
        <v xml:space="preserve"> </v>
      </c>
      <c r="F17" s="23" t="str">
        <f>VLOOKUP(A17,'Inventaire général'!A:K,5,FALSE)</f>
        <v xml:space="preserve"> </v>
      </c>
      <c r="G17" s="8"/>
      <c r="H17" s="24" t="str">
        <f>VLOOKUP(A17,'Inventaire général'!A:K,10,FALSE)</f>
        <v xml:space="preserve"> </v>
      </c>
      <c r="I17" s="24" t="str">
        <f>VLOOKUP(A17,'Inventaire général'!A:K,11,FALSE)</f>
        <v xml:space="preserve"> </v>
      </c>
      <c r="J17" s="11" t="str">
        <f>IF(COUNTIF('Retour emprunteur 2'!$A$3:$A$100,A17)=G17,"OK",IF(COUNTIF('Retour emprunteur 2'!$A$3:$A$100,A17)&lt;G17,"manque "&amp;G17-COUNTIF('Retour emprunteur 2'!$A$3:$A$100,A17),"Pb, + de retour que d'emprunt"))</f>
        <v>OK</v>
      </c>
    </row>
    <row r="18" spans="1:10" x14ac:dyDescent="0.25">
      <c r="A18" s="21" t="s">
        <v>342</v>
      </c>
      <c r="B18" s="22" t="s">
        <v>340</v>
      </c>
      <c r="C18" s="23" t="str">
        <f>VLOOKUP(A18,'Inventaire général'!A:K,2,FALSE)</f>
        <v xml:space="preserve"> </v>
      </c>
      <c r="D18" s="23" t="str">
        <f>VLOOKUP(A18,'Inventaire général'!A:K,3,FALSE)</f>
        <v xml:space="preserve"> </v>
      </c>
      <c r="E18" s="23" t="str">
        <f>VLOOKUP(A18,'Inventaire général'!A:K,4,FALSE)</f>
        <v xml:space="preserve"> </v>
      </c>
      <c r="F18" s="23" t="str">
        <f>VLOOKUP(A18,'Inventaire général'!A:K,5,FALSE)</f>
        <v xml:space="preserve"> </v>
      </c>
      <c r="G18" s="8"/>
      <c r="H18" s="24" t="str">
        <f>VLOOKUP(A18,'Inventaire général'!A:K,10,FALSE)</f>
        <v xml:space="preserve"> </v>
      </c>
      <c r="I18" s="24" t="str">
        <f>VLOOKUP(A18,'Inventaire général'!A:K,11,FALSE)</f>
        <v xml:space="preserve"> </v>
      </c>
      <c r="J18" s="11" t="str">
        <f>IF(COUNTIF('Retour emprunteur 2'!$A$3:$A$100,A18)=G18,"OK",IF(COUNTIF('Retour emprunteur 2'!$A$3:$A$100,A18)&lt;G18,"manque "&amp;G18-COUNTIF('Retour emprunteur 2'!$A$3:$A$100,A18),"Pb, + de retour que d'emprunt"))</f>
        <v>OK</v>
      </c>
    </row>
    <row r="19" spans="1:10" x14ac:dyDescent="0.25">
      <c r="A19" s="21" t="s">
        <v>342</v>
      </c>
      <c r="B19" s="22" t="s">
        <v>340</v>
      </c>
      <c r="C19" s="23" t="str">
        <f>VLOOKUP(A19,'Inventaire général'!A:K,2,FALSE)</f>
        <v xml:space="preserve"> </v>
      </c>
      <c r="D19" s="23" t="str">
        <f>VLOOKUP(A19,'Inventaire général'!A:K,3,FALSE)</f>
        <v xml:space="preserve"> </v>
      </c>
      <c r="E19" s="23" t="str">
        <f>VLOOKUP(A19,'Inventaire général'!A:K,4,FALSE)</f>
        <v xml:space="preserve"> </v>
      </c>
      <c r="F19" s="23" t="str">
        <f>VLOOKUP(A19,'Inventaire général'!A:K,5,FALSE)</f>
        <v xml:space="preserve"> </v>
      </c>
      <c r="G19" s="8"/>
      <c r="H19" s="24" t="str">
        <f>VLOOKUP(A19,'Inventaire général'!A:K,10,FALSE)</f>
        <v xml:space="preserve"> </v>
      </c>
      <c r="I19" s="24" t="str">
        <f>VLOOKUP(A19,'Inventaire général'!A:K,11,FALSE)</f>
        <v xml:space="preserve"> </v>
      </c>
      <c r="J19" s="11" t="str">
        <f>IF(COUNTIF('Retour emprunteur 2'!$A$3:$A$100,A19)=G19,"OK",IF(COUNTIF('Retour emprunteur 2'!$A$3:$A$100,A19)&lt;G19,"manque "&amp;G19-COUNTIF('Retour emprunteur 2'!$A$3:$A$100,A19),"Pb, + de retour que d'emprunt"))</f>
        <v>OK</v>
      </c>
    </row>
    <row r="20" spans="1:10" x14ac:dyDescent="0.25">
      <c r="A20" s="21" t="s">
        <v>342</v>
      </c>
      <c r="B20" s="22" t="s">
        <v>340</v>
      </c>
      <c r="C20" s="23" t="str">
        <f>VLOOKUP(A20,'Inventaire général'!A:K,2,FALSE)</f>
        <v xml:space="preserve"> </v>
      </c>
      <c r="D20" s="23" t="str">
        <f>VLOOKUP(A20,'Inventaire général'!A:K,3,FALSE)</f>
        <v xml:space="preserve"> </v>
      </c>
      <c r="E20" s="23" t="str">
        <f>VLOOKUP(A20,'Inventaire général'!A:K,4,FALSE)</f>
        <v xml:space="preserve"> </v>
      </c>
      <c r="F20" s="23" t="str">
        <f>VLOOKUP(A20,'Inventaire général'!A:K,5,FALSE)</f>
        <v xml:space="preserve"> </v>
      </c>
      <c r="G20" s="8"/>
      <c r="H20" s="24" t="str">
        <f>VLOOKUP(A20,'Inventaire général'!A:K,10,FALSE)</f>
        <v xml:space="preserve"> </v>
      </c>
      <c r="I20" s="24" t="str">
        <f>VLOOKUP(A20,'Inventaire général'!A:K,11,FALSE)</f>
        <v xml:space="preserve"> </v>
      </c>
      <c r="J20" s="11" t="str">
        <f>IF(COUNTIF('Retour emprunteur 2'!$A$3:$A$100,A20)=G20,"OK",IF(COUNTIF('Retour emprunteur 2'!$A$3:$A$100,A20)&lt;G20,"manque "&amp;G20-COUNTIF('Retour emprunteur 2'!$A$3:$A$100,A20),"Pb, + de retour que d'emprunt"))</f>
        <v>OK</v>
      </c>
    </row>
    <row r="21" spans="1:10" x14ac:dyDescent="0.25">
      <c r="A21" s="21" t="s">
        <v>342</v>
      </c>
      <c r="B21" s="22" t="s">
        <v>340</v>
      </c>
      <c r="C21" s="23" t="str">
        <f>VLOOKUP(A21,'Inventaire général'!A:K,2,FALSE)</f>
        <v xml:space="preserve"> </v>
      </c>
      <c r="D21" s="23" t="str">
        <f>VLOOKUP(A21,'Inventaire général'!A:K,3,FALSE)</f>
        <v xml:space="preserve"> </v>
      </c>
      <c r="E21" s="23" t="str">
        <f>VLOOKUP(A21,'Inventaire général'!A:K,4,FALSE)</f>
        <v xml:space="preserve"> </v>
      </c>
      <c r="F21" s="23" t="str">
        <f>VLOOKUP(A21,'Inventaire général'!A:K,5,FALSE)</f>
        <v xml:space="preserve"> </v>
      </c>
      <c r="G21" s="8"/>
      <c r="H21" s="24" t="str">
        <f>VLOOKUP(A21,'Inventaire général'!A:K,10,FALSE)</f>
        <v xml:space="preserve"> </v>
      </c>
      <c r="I21" s="24" t="str">
        <f>VLOOKUP(A21,'Inventaire général'!A:K,11,FALSE)</f>
        <v xml:space="preserve"> </v>
      </c>
      <c r="J21" s="11" t="str">
        <f>IF(COUNTIF('Retour emprunteur 2'!$A$3:$A$100,A21)=G21,"OK",IF(COUNTIF('Retour emprunteur 2'!$A$3:$A$100,A21)&lt;G21,"manque "&amp;G21-COUNTIF('Retour emprunteur 2'!$A$3:$A$100,A21),"Pb, + de retour que d'emprunt"))</f>
        <v>OK</v>
      </c>
    </row>
    <row r="22" spans="1:10" x14ac:dyDescent="0.25">
      <c r="A22" s="21" t="s">
        <v>342</v>
      </c>
      <c r="B22" s="22" t="s">
        <v>340</v>
      </c>
      <c r="C22" s="23" t="str">
        <f>VLOOKUP(A22,'Inventaire général'!A:K,2,FALSE)</f>
        <v xml:space="preserve"> </v>
      </c>
      <c r="D22" s="23" t="str">
        <f>VLOOKUP(A22,'Inventaire général'!A:K,3,FALSE)</f>
        <v xml:space="preserve"> </v>
      </c>
      <c r="E22" s="23" t="str">
        <f>VLOOKUP(A22,'Inventaire général'!A:K,4,FALSE)</f>
        <v xml:space="preserve"> </v>
      </c>
      <c r="F22" s="23" t="str">
        <f>VLOOKUP(A22,'Inventaire général'!A:K,5,FALSE)</f>
        <v xml:space="preserve"> </v>
      </c>
      <c r="G22" s="8"/>
      <c r="H22" s="24" t="str">
        <f>VLOOKUP(A22,'Inventaire général'!A:K,10,FALSE)</f>
        <v xml:space="preserve"> </v>
      </c>
      <c r="I22" s="24" t="str">
        <f>VLOOKUP(A22,'Inventaire général'!A:K,11,FALSE)</f>
        <v xml:space="preserve"> </v>
      </c>
      <c r="J22" s="11" t="str">
        <f>IF(COUNTIF('Retour emprunteur 2'!$A$3:$A$100,A22)=G22,"OK",IF(COUNTIF('Retour emprunteur 2'!$A$3:$A$100,A22)&lt;G22,"manque "&amp;G22-COUNTIF('Retour emprunteur 2'!$A$3:$A$100,A22),"Pb, + de retour que d'emprunt"))</f>
        <v>OK</v>
      </c>
    </row>
    <row r="23" spans="1:10" x14ac:dyDescent="0.25">
      <c r="A23" s="21" t="s">
        <v>342</v>
      </c>
      <c r="B23" s="22" t="s">
        <v>340</v>
      </c>
      <c r="C23" s="23" t="str">
        <f>VLOOKUP(A23,'Inventaire général'!A:K,2,FALSE)</f>
        <v xml:space="preserve"> </v>
      </c>
      <c r="D23" s="23" t="str">
        <f>VLOOKUP(A23,'Inventaire général'!A:K,3,FALSE)</f>
        <v xml:space="preserve"> </v>
      </c>
      <c r="E23" s="23" t="str">
        <f>VLOOKUP(A23,'Inventaire général'!A:K,4,FALSE)</f>
        <v xml:space="preserve"> </v>
      </c>
      <c r="F23" s="23" t="str">
        <f>VLOOKUP(A23,'Inventaire général'!A:K,5,FALSE)</f>
        <v xml:space="preserve"> </v>
      </c>
      <c r="G23" s="8"/>
      <c r="H23" s="24" t="str">
        <f>VLOOKUP(A23,'Inventaire général'!A:K,10,FALSE)</f>
        <v xml:space="preserve"> </v>
      </c>
      <c r="I23" s="24" t="str">
        <f>VLOOKUP(A23,'Inventaire général'!A:K,11,FALSE)</f>
        <v xml:space="preserve"> </v>
      </c>
      <c r="J23" s="11" t="str">
        <f>IF(COUNTIF('Retour emprunteur 2'!$A$3:$A$100,A23)=G23,"OK",IF(COUNTIF('Retour emprunteur 2'!$A$3:$A$100,A23)&lt;G23,"manque "&amp;G23-COUNTIF('Retour emprunteur 2'!$A$3:$A$100,A23),"Pb, + de retour que d'emprunt"))</f>
        <v>OK</v>
      </c>
    </row>
    <row r="24" spans="1:10" x14ac:dyDescent="0.25">
      <c r="A24" s="21" t="s">
        <v>342</v>
      </c>
      <c r="B24" s="22" t="s">
        <v>340</v>
      </c>
      <c r="C24" s="23" t="str">
        <f>VLOOKUP(A24,'Inventaire général'!A:K,2,FALSE)</f>
        <v xml:space="preserve"> </v>
      </c>
      <c r="D24" s="23" t="str">
        <f>VLOOKUP(A24,'Inventaire général'!A:K,3,FALSE)</f>
        <v xml:space="preserve"> </v>
      </c>
      <c r="E24" s="23" t="str">
        <f>VLOOKUP(A24,'Inventaire général'!A:K,4,FALSE)</f>
        <v xml:space="preserve"> </v>
      </c>
      <c r="F24" s="23" t="str">
        <f>VLOOKUP(A24,'Inventaire général'!A:K,5,FALSE)</f>
        <v xml:space="preserve"> </v>
      </c>
      <c r="G24" s="8"/>
      <c r="H24" s="24" t="str">
        <f>VLOOKUP(A24,'Inventaire général'!A:K,10,FALSE)</f>
        <v xml:space="preserve"> </v>
      </c>
      <c r="I24" s="24" t="str">
        <f>VLOOKUP(A24,'Inventaire général'!A:K,11,FALSE)</f>
        <v xml:space="preserve"> </v>
      </c>
      <c r="J24" s="11" t="str">
        <f>IF(COUNTIF('Retour emprunteur 2'!$A$3:$A$100,A24)=G24,"OK",IF(COUNTIF('Retour emprunteur 2'!$A$3:$A$100,A24)&lt;G24,"manque "&amp;G24-COUNTIF('Retour emprunteur 2'!$A$3:$A$100,A24),"Pb, + de retour que d'emprunt"))</f>
        <v>OK</v>
      </c>
    </row>
    <row r="25" spans="1:10" x14ac:dyDescent="0.25">
      <c r="A25" s="21" t="s">
        <v>342</v>
      </c>
      <c r="B25" s="22" t="s">
        <v>340</v>
      </c>
      <c r="C25" s="23" t="str">
        <f>VLOOKUP(A25,'Inventaire général'!A:K,2,FALSE)</f>
        <v xml:space="preserve"> </v>
      </c>
      <c r="D25" s="23" t="str">
        <f>VLOOKUP(A25,'Inventaire général'!A:K,3,FALSE)</f>
        <v xml:space="preserve"> </v>
      </c>
      <c r="E25" s="23" t="str">
        <f>VLOOKUP(A25,'Inventaire général'!A:K,4,FALSE)</f>
        <v xml:space="preserve"> </v>
      </c>
      <c r="F25" s="23" t="str">
        <f>VLOOKUP(A25,'Inventaire général'!A:K,5,FALSE)</f>
        <v xml:space="preserve"> </v>
      </c>
      <c r="G25" s="8"/>
      <c r="H25" s="24" t="str">
        <f>VLOOKUP(A25,'Inventaire général'!A:K,10,FALSE)</f>
        <v xml:space="preserve"> </v>
      </c>
      <c r="I25" s="24" t="str">
        <f>VLOOKUP(A25,'Inventaire général'!A:K,11,FALSE)</f>
        <v xml:space="preserve"> </v>
      </c>
      <c r="J25" s="11" t="str">
        <f>IF(COUNTIF('Retour emprunteur 2'!$A$3:$A$100,A25)=G25,"OK",IF(COUNTIF('Retour emprunteur 2'!$A$3:$A$100,A25)&lt;G25,"manque "&amp;G25-COUNTIF('Retour emprunteur 2'!$A$3:$A$100,A25),"Pb, + de retour que d'emprunt"))</f>
        <v>OK</v>
      </c>
    </row>
    <row r="26" spans="1:10" x14ac:dyDescent="0.25">
      <c r="A26" s="21" t="s">
        <v>342</v>
      </c>
      <c r="B26" s="22" t="s">
        <v>340</v>
      </c>
      <c r="C26" s="23" t="str">
        <f>VLOOKUP(A26,'Inventaire général'!A:K,2,FALSE)</f>
        <v xml:space="preserve"> </v>
      </c>
      <c r="D26" s="23" t="str">
        <f>VLOOKUP(A26,'Inventaire général'!A:K,3,FALSE)</f>
        <v xml:space="preserve"> </v>
      </c>
      <c r="E26" s="23" t="str">
        <f>VLOOKUP(A26,'Inventaire général'!A:K,4,FALSE)</f>
        <v xml:space="preserve"> </v>
      </c>
      <c r="F26" s="23" t="str">
        <f>VLOOKUP(A26,'Inventaire général'!A:K,5,FALSE)</f>
        <v xml:space="preserve"> </v>
      </c>
      <c r="G26" s="8"/>
      <c r="H26" s="24" t="str">
        <f>VLOOKUP(A26,'Inventaire général'!A:K,10,FALSE)</f>
        <v xml:space="preserve"> </v>
      </c>
      <c r="I26" s="24" t="str">
        <f>VLOOKUP(A26,'Inventaire général'!A:K,11,FALSE)</f>
        <v xml:space="preserve"> </v>
      </c>
      <c r="J26" s="11" t="str">
        <f>IF(COUNTIF('Retour emprunteur 2'!$A$3:$A$100,A26)=G26,"OK",IF(COUNTIF('Retour emprunteur 2'!$A$3:$A$100,A26)&lt;G26,"manque "&amp;G26-COUNTIF('Retour emprunteur 2'!$A$3:$A$100,A26),"Pb, + de retour que d'emprunt"))</f>
        <v>OK</v>
      </c>
    </row>
    <row r="27" spans="1:10" x14ac:dyDescent="0.25">
      <c r="A27" s="21" t="s">
        <v>342</v>
      </c>
      <c r="B27" s="22" t="s">
        <v>340</v>
      </c>
      <c r="C27" s="23" t="str">
        <f>VLOOKUP(A27,'Inventaire général'!A:K,2,FALSE)</f>
        <v xml:space="preserve"> </v>
      </c>
      <c r="D27" s="23" t="str">
        <f>VLOOKUP(A27,'Inventaire général'!A:K,3,FALSE)</f>
        <v xml:space="preserve"> </v>
      </c>
      <c r="E27" s="23" t="str">
        <f>VLOOKUP(A27,'Inventaire général'!A:K,4,FALSE)</f>
        <v xml:space="preserve"> </v>
      </c>
      <c r="F27" s="23" t="str">
        <f>VLOOKUP(A27,'Inventaire général'!A:K,5,FALSE)</f>
        <v xml:space="preserve"> </v>
      </c>
      <c r="G27" s="8"/>
      <c r="H27" s="24" t="str">
        <f>VLOOKUP(A27,'Inventaire général'!A:K,10,FALSE)</f>
        <v xml:space="preserve"> </v>
      </c>
      <c r="I27" s="24" t="str">
        <f>VLOOKUP(A27,'Inventaire général'!A:K,11,FALSE)</f>
        <v xml:space="preserve"> </v>
      </c>
      <c r="J27" s="11" t="str">
        <f>IF(COUNTIF('Retour emprunteur 2'!$A$3:$A$100,A27)=G27,"OK",IF(COUNTIF('Retour emprunteur 2'!$A$3:$A$100,A27)&lt;G27,"manque "&amp;G27-COUNTIF('Retour emprunteur 2'!$A$3:$A$100,A27),"Pb, + de retour que d'emprunt"))</f>
        <v>OK</v>
      </c>
    </row>
    <row r="28" spans="1:10" x14ac:dyDescent="0.25">
      <c r="A28" s="21" t="s">
        <v>342</v>
      </c>
      <c r="B28" s="22" t="s">
        <v>340</v>
      </c>
      <c r="C28" s="23" t="str">
        <f>VLOOKUP(A28,'Inventaire général'!A:K,2,FALSE)</f>
        <v xml:space="preserve"> </v>
      </c>
      <c r="D28" s="23" t="str">
        <f>VLOOKUP(A28,'Inventaire général'!A:K,3,FALSE)</f>
        <v xml:space="preserve"> </v>
      </c>
      <c r="E28" s="23" t="str">
        <f>VLOOKUP(A28,'Inventaire général'!A:K,4,FALSE)</f>
        <v xml:space="preserve"> </v>
      </c>
      <c r="F28" s="23" t="str">
        <f>VLOOKUP(A28,'Inventaire général'!A:K,5,FALSE)</f>
        <v xml:space="preserve"> </v>
      </c>
      <c r="G28" s="8"/>
      <c r="H28" s="24" t="str">
        <f>VLOOKUP(A28,'Inventaire général'!A:K,10,FALSE)</f>
        <v xml:space="preserve"> </v>
      </c>
      <c r="I28" s="24" t="str">
        <f>VLOOKUP(A28,'Inventaire général'!A:K,11,FALSE)</f>
        <v xml:space="preserve"> </v>
      </c>
      <c r="J28" s="11" t="str">
        <f>IF(COUNTIF('Retour emprunteur 2'!$A$3:$A$100,A28)=G28,"OK",IF(COUNTIF('Retour emprunteur 2'!$A$3:$A$100,A28)&lt;G28,"manque "&amp;G28-COUNTIF('Retour emprunteur 2'!$A$3:$A$100,A28),"Pb, + de retour que d'emprunt"))</f>
        <v>OK</v>
      </c>
    </row>
    <row r="29" spans="1:10" x14ac:dyDescent="0.25">
      <c r="A29" s="21" t="s">
        <v>342</v>
      </c>
      <c r="B29" s="22" t="s">
        <v>340</v>
      </c>
      <c r="C29" s="23" t="str">
        <f>VLOOKUP(A29,'Inventaire général'!A:K,2,FALSE)</f>
        <v xml:space="preserve"> </v>
      </c>
      <c r="D29" s="23" t="str">
        <f>VLOOKUP(A29,'Inventaire général'!A:K,3,FALSE)</f>
        <v xml:space="preserve"> </v>
      </c>
      <c r="E29" s="23" t="str">
        <f>VLOOKUP(A29,'Inventaire général'!A:K,4,FALSE)</f>
        <v xml:space="preserve"> </v>
      </c>
      <c r="F29" s="23" t="str">
        <f>VLOOKUP(A29,'Inventaire général'!A:K,5,FALSE)</f>
        <v xml:space="preserve"> </v>
      </c>
      <c r="G29" s="8"/>
      <c r="H29" s="24" t="str">
        <f>VLOOKUP(A29,'Inventaire général'!A:K,10,FALSE)</f>
        <v xml:space="preserve"> </v>
      </c>
      <c r="I29" s="24" t="str">
        <f>VLOOKUP(A29,'Inventaire général'!A:K,11,FALSE)</f>
        <v xml:space="preserve"> </v>
      </c>
      <c r="J29" s="11" t="str">
        <f>IF(COUNTIF('Retour emprunteur 2'!$A$3:$A$100,A29)=G29,"OK",IF(COUNTIF('Retour emprunteur 2'!$A$3:$A$100,A29)&lt;G29,"manque "&amp;G29-COUNTIF('Retour emprunteur 2'!$A$3:$A$100,A29),"Pb, + de retour que d'emprunt"))</f>
        <v>OK</v>
      </c>
    </row>
    <row r="30" spans="1:10" x14ac:dyDescent="0.25">
      <c r="A30" s="21" t="s">
        <v>342</v>
      </c>
      <c r="B30" s="22" t="s">
        <v>340</v>
      </c>
      <c r="C30" s="23" t="str">
        <f>VLOOKUP(A30,'Inventaire général'!A:K,2,FALSE)</f>
        <v xml:space="preserve"> </v>
      </c>
      <c r="D30" s="23" t="str">
        <f>VLOOKUP(A30,'Inventaire général'!A:K,3,FALSE)</f>
        <v xml:space="preserve"> </v>
      </c>
      <c r="E30" s="23" t="str">
        <f>VLOOKUP(A30,'Inventaire général'!A:K,4,FALSE)</f>
        <v xml:space="preserve"> </v>
      </c>
      <c r="F30" s="23" t="str">
        <f>VLOOKUP(A30,'Inventaire général'!A:K,5,FALSE)</f>
        <v xml:space="preserve"> </v>
      </c>
      <c r="G30" s="8"/>
      <c r="H30" s="24" t="str">
        <f>VLOOKUP(A30,'Inventaire général'!A:K,10,FALSE)</f>
        <v xml:space="preserve"> </v>
      </c>
      <c r="I30" s="24" t="str">
        <f>VLOOKUP(A30,'Inventaire général'!A:K,11,FALSE)</f>
        <v xml:space="preserve"> </v>
      </c>
      <c r="J30" s="11" t="str">
        <f>IF(COUNTIF('Retour emprunteur 2'!$A$3:$A$100,A30)=G30,"OK",IF(COUNTIF('Retour emprunteur 2'!$A$3:$A$100,A30)&lt;G30,"manque "&amp;G30-COUNTIF('Retour emprunteur 2'!$A$3:$A$100,A30),"Pb, + de retour que d'emprunt"))</f>
        <v>OK</v>
      </c>
    </row>
    <row r="31" spans="1:10" x14ac:dyDescent="0.25">
      <c r="A31" s="21" t="s">
        <v>342</v>
      </c>
      <c r="B31" s="22" t="s">
        <v>340</v>
      </c>
      <c r="C31" s="23" t="str">
        <f>VLOOKUP(A31,'Inventaire général'!A:K,2,FALSE)</f>
        <v xml:space="preserve"> </v>
      </c>
      <c r="D31" s="23" t="str">
        <f>VLOOKUP(A31,'Inventaire général'!A:K,3,FALSE)</f>
        <v xml:space="preserve"> </v>
      </c>
      <c r="E31" s="23" t="str">
        <f>VLOOKUP(A31,'Inventaire général'!A:K,4,FALSE)</f>
        <v xml:space="preserve"> </v>
      </c>
      <c r="F31" s="23" t="str">
        <f>VLOOKUP(A31,'Inventaire général'!A:K,5,FALSE)</f>
        <v xml:space="preserve"> </v>
      </c>
      <c r="G31" s="8"/>
      <c r="H31" s="24" t="str">
        <f>VLOOKUP(A31,'Inventaire général'!A:K,10,FALSE)</f>
        <v xml:space="preserve"> </v>
      </c>
      <c r="I31" s="24" t="str">
        <f>VLOOKUP(A31,'Inventaire général'!A:K,11,FALSE)</f>
        <v xml:space="preserve"> </v>
      </c>
      <c r="J31" s="11" t="str">
        <f>IF(COUNTIF('Retour emprunteur 2'!$A$3:$A$100,A31)=G31,"OK",IF(COUNTIF('Retour emprunteur 2'!$A$3:$A$100,A31)&lt;G31,"manque "&amp;G31-COUNTIF('Retour emprunteur 2'!$A$3:$A$100,A31),"Pb, + de retour que d'emprunt"))</f>
        <v>OK</v>
      </c>
    </row>
    <row r="32" spans="1:10" x14ac:dyDescent="0.25">
      <c r="A32" s="21" t="s">
        <v>342</v>
      </c>
      <c r="B32" s="22" t="s">
        <v>340</v>
      </c>
      <c r="C32" s="23" t="str">
        <f>VLOOKUP(A32,'Inventaire général'!A:K,2,FALSE)</f>
        <v xml:space="preserve"> </v>
      </c>
      <c r="D32" s="23" t="str">
        <f>VLOOKUP(A32,'Inventaire général'!A:K,3,FALSE)</f>
        <v xml:space="preserve"> </v>
      </c>
      <c r="E32" s="23" t="str">
        <f>VLOOKUP(A32,'Inventaire général'!A:K,4,FALSE)</f>
        <v xml:space="preserve"> </v>
      </c>
      <c r="F32" s="23" t="str">
        <f>VLOOKUP(A32,'Inventaire général'!A:K,5,FALSE)</f>
        <v xml:space="preserve"> </v>
      </c>
      <c r="G32" s="8"/>
      <c r="H32" s="24" t="str">
        <f>VLOOKUP(A32,'Inventaire général'!A:K,10,FALSE)</f>
        <v xml:space="preserve"> </v>
      </c>
      <c r="I32" s="24" t="str">
        <f>VLOOKUP(A32,'Inventaire général'!A:K,11,FALSE)</f>
        <v xml:space="preserve"> </v>
      </c>
      <c r="J32" s="11" t="str">
        <f>IF(COUNTIF('Retour emprunteur 2'!$A$3:$A$100,A32)=G32,"OK",IF(COUNTIF('Retour emprunteur 2'!$A$3:$A$100,A32)&lt;G32,"manque "&amp;G32-COUNTIF('Retour emprunteur 2'!$A$3:$A$100,A32),"Pb, + de retour que d'emprunt"))</f>
        <v>OK</v>
      </c>
    </row>
    <row r="33" spans="1:10" x14ac:dyDescent="0.25">
      <c r="A33" s="21" t="s">
        <v>342</v>
      </c>
      <c r="B33" s="22" t="s">
        <v>340</v>
      </c>
      <c r="C33" s="23" t="str">
        <f>VLOOKUP(A33,'Inventaire général'!A:K,2,FALSE)</f>
        <v xml:space="preserve"> </v>
      </c>
      <c r="D33" s="23" t="str">
        <f>VLOOKUP(A33,'Inventaire général'!A:K,3,FALSE)</f>
        <v xml:space="preserve"> </v>
      </c>
      <c r="E33" s="23" t="str">
        <f>VLOOKUP(A33,'Inventaire général'!A:K,4,FALSE)</f>
        <v xml:space="preserve"> </v>
      </c>
      <c r="F33" s="23" t="str">
        <f>VLOOKUP(A33,'Inventaire général'!A:K,5,FALSE)</f>
        <v xml:space="preserve"> </v>
      </c>
      <c r="G33" s="8"/>
      <c r="H33" s="24" t="str">
        <f>VLOOKUP(A33,'Inventaire général'!A:K,10,FALSE)</f>
        <v xml:space="preserve"> </v>
      </c>
      <c r="I33" s="24" t="str">
        <f>VLOOKUP(A33,'Inventaire général'!A:K,11,FALSE)</f>
        <v xml:space="preserve"> </v>
      </c>
      <c r="J33" s="11" t="str">
        <f>IF(COUNTIF('Retour emprunteur 2'!$A$3:$A$100,A33)=G33,"OK",IF(COUNTIF('Retour emprunteur 2'!$A$3:$A$100,A33)&lt;G33,"manque "&amp;G33-COUNTIF('Retour emprunteur 2'!$A$3:$A$100,A33),"Pb, + de retour que d'emprunt"))</f>
        <v>OK</v>
      </c>
    </row>
    <row r="34" spans="1:10" x14ac:dyDescent="0.25">
      <c r="A34" s="21" t="s">
        <v>342</v>
      </c>
      <c r="B34" s="22" t="s">
        <v>340</v>
      </c>
      <c r="C34" s="23" t="str">
        <f>VLOOKUP(A34,'Inventaire général'!A:K,2,FALSE)</f>
        <v xml:space="preserve"> </v>
      </c>
      <c r="D34" s="23" t="str">
        <f>VLOOKUP(A34,'Inventaire général'!A:K,3,FALSE)</f>
        <v xml:space="preserve"> </v>
      </c>
      <c r="E34" s="23" t="str">
        <f>VLOOKUP(A34,'Inventaire général'!A:K,4,FALSE)</f>
        <v xml:space="preserve"> </v>
      </c>
      <c r="F34" s="23" t="str">
        <f>VLOOKUP(A34,'Inventaire général'!A:K,5,FALSE)</f>
        <v xml:space="preserve"> </v>
      </c>
      <c r="G34" s="8"/>
      <c r="H34" s="24" t="str">
        <f>VLOOKUP(A34,'Inventaire général'!A:K,10,FALSE)</f>
        <v xml:space="preserve"> </v>
      </c>
      <c r="I34" s="24" t="str">
        <f>VLOOKUP(A34,'Inventaire général'!A:K,11,FALSE)</f>
        <v xml:space="preserve"> </v>
      </c>
      <c r="J34" s="11" t="str">
        <f>IF(COUNTIF('Retour emprunteur 2'!$A$3:$A$100,A34)=G34,"OK",IF(COUNTIF('Retour emprunteur 2'!$A$3:$A$100,A34)&lt;G34,"manque "&amp;G34-COUNTIF('Retour emprunteur 2'!$A$3:$A$100,A34),"Pb, + de retour que d'emprunt"))</f>
        <v>OK</v>
      </c>
    </row>
    <row r="35" spans="1:10" x14ac:dyDescent="0.25">
      <c r="A35" s="21" t="s">
        <v>342</v>
      </c>
      <c r="B35" s="22" t="s">
        <v>340</v>
      </c>
      <c r="C35" s="23" t="str">
        <f>VLOOKUP(A35,'Inventaire général'!A:K,2,FALSE)</f>
        <v xml:space="preserve"> </v>
      </c>
      <c r="D35" s="23" t="str">
        <f>VLOOKUP(A35,'Inventaire général'!A:K,3,FALSE)</f>
        <v xml:space="preserve"> </v>
      </c>
      <c r="E35" s="23" t="str">
        <f>VLOOKUP(A35,'Inventaire général'!A:K,4,FALSE)</f>
        <v xml:space="preserve"> </v>
      </c>
      <c r="F35" s="23" t="str">
        <f>VLOOKUP(A35,'Inventaire général'!A:K,5,FALSE)</f>
        <v xml:space="preserve"> </v>
      </c>
      <c r="G35" s="8"/>
      <c r="H35" s="24" t="str">
        <f>VLOOKUP(A35,'Inventaire général'!A:K,10,FALSE)</f>
        <v xml:space="preserve"> </v>
      </c>
      <c r="I35" s="24" t="str">
        <f>VLOOKUP(A35,'Inventaire général'!A:K,11,FALSE)</f>
        <v xml:space="preserve"> </v>
      </c>
      <c r="J35" s="11" t="str">
        <f>IF(COUNTIF('Retour emprunteur 2'!$A$3:$A$100,A35)=G35,"OK",IF(COUNTIF('Retour emprunteur 2'!$A$3:$A$100,A35)&lt;G35,"manque "&amp;G35-COUNTIF('Retour emprunteur 2'!$A$3:$A$100,A35),"Pb, + de retour que d'emprunt"))</f>
        <v>OK</v>
      </c>
    </row>
    <row r="36" spans="1:10" x14ac:dyDescent="0.25">
      <c r="A36" s="21" t="s">
        <v>342</v>
      </c>
      <c r="B36" s="22" t="s">
        <v>340</v>
      </c>
      <c r="C36" s="23" t="str">
        <f>VLOOKUP(A36,'Inventaire général'!A:K,2,FALSE)</f>
        <v xml:space="preserve"> </v>
      </c>
      <c r="D36" s="23" t="str">
        <f>VLOOKUP(A36,'Inventaire général'!A:K,3,FALSE)</f>
        <v xml:space="preserve"> </v>
      </c>
      <c r="E36" s="23" t="str">
        <f>VLOOKUP(A36,'Inventaire général'!A:K,4,FALSE)</f>
        <v xml:space="preserve"> </v>
      </c>
      <c r="F36" s="23" t="str">
        <f>VLOOKUP(A36,'Inventaire général'!A:K,5,FALSE)</f>
        <v xml:space="preserve"> </v>
      </c>
      <c r="G36" s="8"/>
      <c r="H36" s="24" t="str">
        <f>VLOOKUP(A36,'Inventaire général'!A:K,10,FALSE)</f>
        <v xml:space="preserve"> </v>
      </c>
      <c r="I36" s="24" t="str">
        <f>VLOOKUP(A36,'Inventaire général'!A:K,11,FALSE)</f>
        <v xml:space="preserve"> </v>
      </c>
      <c r="J36" s="11" t="str">
        <f>IF(COUNTIF('Retour emprunteur 2'!$A$3:$A$100,A36)=G36,"OK",IF(COUNTIF('Retour emprunteur 2'!$A$3:$A$100,A36)&lt;G36,"manque "&amp;G36-COUNTIF('Retour emprunteur 2'!$A$3:$A$100,A36),"Pb, + de retour que d'emprunt"))</f>
        <v>OK</v>
      </c>
    </row>
    <row r="37" spans="1:10" x14ac:dyDescent="0.25">
      <c r="A37" s="21" t="s">
        <v>342</v>
      </c>
      <c r="B37" s="22" t="s">
        <v>340</v>
      </c>
      <c r="C37" s="23" t="str">
        <f>VLOOKUP(A37,'Inventaire général'!A:K,2,FALSE)</f>
        <v xml:space="preserve"> </v>
      </c>
      <c r="D37" s="23" t="str">
        <f>VLOOKUP(A37,'Inventaire général'!A:K,3,FALSE)</f>
        <v xml:space="preserve"> </v>
      </c>
      <c r="E37" s="23" t="str">
        <f>VLOOKUP(A37,'Inventaire général'!A:K,4,FALSE)</f>
        <v xml:space="preserve"> </v>
      </c>
      <c r="F37" s="23" t="str">
        <f>VLOOKUP(A37,'Inventaire général'!A:K,5,FALSE)</f>
        <v xml:space="preserve"> </v>
      </c>
      <c r="G37" s="8"/>
      <c r="H37" s="24" t="str">
        <f>VLOOKUP(A37,'Inventaire général'!A:K,10,FALSE)</f>
        <v xml:space="preserve"> </v>
      </c>
      <c r="I37" s="24" t="str">
        <f>VLOOKUP(A37,'Inventaire général'!A:K,11,FALSE)</f>
        <v xml:space="preserve"> </v>
      </c>
      <c r="J37" s="11" t="str">
        <f>IF(COUNTIF('Retour emprunteur 2'!$A$3:$A$100,A37)=G37,"OK",IF(COUNTIF('Retour emprunteur 2'!$A$3:$A$100,A37)&lt;G37,"manque "&amp;G37-COUNTIF('Retour emprunteur 2'!$A$3:$A$100,A37),"Pb, + de retour que d'emprunt"))</f>
        <v>OK</v>
      </c>
    </row>
    <row r="38" spans="1:10" x14ac:dyDescent="0.25">
      <c r="A38" s="21" t="s">
        <v>342</v>
      </c>
      <c r="B38" s="22" t="s">
        <v>340</v>
      </c>
      <c r="C38" s="23" t="str">
        <f>VLOOKUP(A38,'Inventaire général'!A:K,2,FALSE)</f>
        <v xml:space="preserve"> </v>
      </c>
      <c r="D38" s="23" t="str">
        <f>VLOOKUP(A38,'Inventaire général'!A:K,3,FALSE)</f>
        <v xml:space="preserve"> </v>
      </c>
      <c r="E38" s="23" t="str">
        <f>VLOOKUP(A38,'Inventaire général'!A:K,4,FALSE)</f>
        <v xml:space="preserve"> </v>
      </c>
      <c r="F38" s="23" t="str">
        <f>VLOOKUP(A38,'Inventaire général'!A:K,5,FALSE)</f>
        <v xml:space="preserve"> </v>
      </c>
      <c r="G38" s="8"/>
      <c r="H38" s="24" t="str">
        <f>VLOOKUP(A38,'Inventaire général'!A:K,10,FALSE)</f>
        <v xml:space="preserve"> </v>
      </c>
      <c r="I38" s="24" t="str">
        <f>VLOOKUP(A38,'Inventaire général'!A:K,11,FALSE)</f>
        <v xml:space="preserve"> </v>
      </c>
      <c r="J38" s="11" t="str">
        <f>IF(COUNTIF('Retour emprunteur 2'!$A$3:$A$100,A38)=G38,"OK",IF(COUNTIF('Retour emprunteur 2'!$A$3:$A$100,A38)&lt;G38,"manque "&amp;G38-COUNTIF('Retour emprunteur 2'!$A$3:$A$100,A38),"Pb, + de retour que d'emprunt"))</f>
        <v>OK</v>
      </c>
    </row>
    <row r="39" spans="1:10" x14ac:dyDescent="0.25">
      <c r="A39" s="21" t="s">
        <v>342</v>
      </c>
      <c r="B39" s="22" t="s">
        <v>340</v>
      </c>
      <c r="C39" s="23" t="str">
        <f>VLOOKUP(A39,'Inventaire général'!A:K,2,FALSE)</f>
        <v xml:space="preserve"> </v>
      </c>
      <c r="D39" s="23" t="str">
        <f>VLOOKUP(A39,'Inventaire général'!A:K,3,FALSE)</f>
        <v xml:space="preserve"> </v>
      </c>
      <c r="E39" s="23" t="str">
        <f>VLOOKUP(A39,'Inventaire général'!A:K,4,FALSE)</f>
        <v xml:space="preserve"> </v>
      </c>
      <c r="F39" s="23" t="str">
        <f>VLOOKUP(A39,'Inventaire général'!A:K,5,FALSE)</f>
        <v xml:space="preserve"> </v>
      </c>
      <c r="G39" s="8"/>
      <c r="H39" s="24" t="str">
        <f>VLOOKUP(A39,'Inventaire général'!A:K,10,FALSE)</f>
        <v xml:space="preserve"> </v>
      </c>
      <c r="I39" s="24" t="str">
        <f>VLOOKUP(A39,'Inventaire général'!A:K,11,FALSE)</f>
        <v xml:space="preserve"> </v>
      </c>
      <c r="J39" s="11" t="str">
        <f>IF(COUNTIF('Retour emprunteur 2'!$A$3:$A$100,A39)=G39,"OK",IF(COUNTIF('Retour emprunteur 2'!$A$3:$A$100,A39)&lt;G39,"manque "&amp;G39-COUNTIF('Retour emprunteur 2'!$A$3:$A$100,A39),"Pb, + de retour que d'emprunt"))</f>
        <v>OK</v>
      </c>
    </row>
    <row r="40" spans="1:10" x14ac:dyDescent="0.25">
      <c r="A40" s="21" t="s">
        <v>342</v>
      </c>
      <c r="B40" s="22" t="s">
        <v>340</v>
      </c>
      <c r="C40" s="23" t="str">
        <f>VLOOKUP(A40,'Inventaire général'!A:K,2,FALSE)</f>
        <v xml:space="preserve"> </v>
      </c>
      <c r="D40" s="23" t="str">
        <f>VLOOKUP(A40,'Inventaire général'!A:K,3,FALSE)</f>
        <v xml:space="preserve"> </v>
      </c>
      <c r="E40" s="23" t="str">
        <f>VLOOKUP(A40,'Inventaire général'!A:K,4,FALSE)</f>
        <v xml:space="preserve"> </v>
      </c>
      <c r="F40" s="23" t="str">
        <f>VLOOKUP(A40,'Inventaire général'!A:K,5,FALSE)</f>
        <v xml:space="preserve"> </v>
      </c>
      <c r="G40" s="8"/>
      <c r="H40" s="24" t="str">
        <f>VLOOKUP(A40,'Inventaire général'!A:K,10,FALSE)</f>
        <v xml:space="preserve"> </v>
      </c>
      <c r="I40" s="24" t="str">
        <f>VLOOKUP(A40,'Inventaire général'!A:K,11,FALSE)</f>
        <v xml:space="preserve"> </v>
      </c>
      <c r="J40" s="11" t="str">
        <f>IF(COUNTIF('Retour emprunteur 2'!$A$3:$A$100,A40)=G40,"OK",IF(COUNTIF('Retour emprunteur 2'!$A$3:$A$100,A40)&lt;G40,"manque "&amp;G40-COUNTIF('Retour emprunteur 2'!$A$3:$A$100,A40),"Pb, + de retour que d'emprunt"))</f>
        <v>OK</v>
      </c>
    </row>
    <row r="41" spans="1:10" x14ac:dyDescent="0.25">
      <c r="A41" s="21" t="s">
        <v>342</v>
      </c>
      <c r="B41" s="22" t="s">
        <v>340</v>
      </c>
      <c r="C41" s="23" t="str">
        <f>VLOOKUP(A41,'Inventaire général'!A:K,2,FALSE)</f>
        <v xml:space="preserve"> </v>
      </c>
      <c r="D41" s="23" t="str">
        <f>VLOOKUP(A41,'Inventaire général'!A:K,3,FALSE)</f>
        <v xml:space="preserve"> </v>
      </c>
      <c r="E41" s="23" t="str">
        <f>VLOOKUP(A41,'Inventaire général'!A:K,4,FALSE)</f>
        <v xml:space="preserve"> </v>
      </c>
      <c r="F41" s="23" t="str">
        <f>VLOOKUP(A41,'Inventaire général'!A:K,5,FALSE)</f>
        <v xml:space="preserve"> </v>
      </c>
      <c r="G41" s="8"/>
      <c r="H41" s="24" t="str">
        <f>VLOOKUP(A41,'Inventaire général'!A:K,10,FALSE)</f>
        <v xml:space="preserve"> </v>
      </c>
      <c r="I41" s="24" t="str">
        <f>VLOOKUP(A41,'Inventaire général'!A:K,11,FALSE)</f>
        <v xml:space="preserve"> </v>
      </c>
      <c r="J41" s="11" t="str">
        <f>IF(COUNTIF('Retour emprunteur 2'!$A$3:$A$100,A41)=G41,"OK",IF(COUNTIF('Retour emprunteur 2'!$A$3:$A$100,A41)&lt;G41,"manque "&amp;G41-COUNTIF('Retour emprunteur 2'!$A$3:$A$100,A41),"Pb, + de retour que d'emprunt"))</f>
        <v>OK</v>
      </c>
    </row>
    <row r="42" spans="1:10" x14ac:dyDescent="0.25">
      <c r="A42" s="21" t="s">
        <v>342</v>
      </c>
      <c r="B42" s="22" t="s">
        <v>340</v>
      </c>
      <c r="C42" s="23" t="str">
        <f>VLOOKUP(A42,'Inventaire général'!A:K,2,FALSE)</f>
        <v xml:space="preserve"> </v>
      </c>
      <c r="D42" s="23" t="str">
        <f>VLOOKUP(A42,'Inventaire général'!A:K,3,FALSE)</f>
        <v xml:space="preserve"> </v>
      </c>
      <c r="E42" s="23" t="str">
        <f>VLOOKUP(A42,'Inventaire général'!A:K,4,FALSE)</f>
        <v xml:space="preserve"> </v>
      </c>
      <c r="F42" s="23" t="str">
        <f>VLOOKUP(A42,'Inventaire général'!A:K,5,FALSE)</f>
        <v xml:space="preserve"> </v>
      </c>
      <c r="G42" s="8"/>
      <c r="H42" s="24" t="str">
        <f>VLOOKUP(A42,'Inventaire général'!A:K,10,FALSE)</f>
        <v xml:space="preserve"> </v>
      </c>
      <c r="I42" s="24" t="str">
        <f>VLOOKUP(A42,'Inventaire général'!A:K,11,FALSE)</f>
        <v xml:space="preserve"> </v>
      </c>
      <c r="J42" s="11" t="str">
        <f>IF(COUNTIF('Retour emprunteur 2'!$A$3:$A$100,A42)=G42,"OK",IF(COUNTIF('Retour emprunteur 2'!$A$3:$A$100,A42)&lt;G42,"manque "&amp;G42-COUNTIF('Retour emprunteur 2'!$A$3:$A$100,A42),"Pb, + de retour que d'emprunt"))</f>
        <v>OK</v>
      </c>
    </row>
    <row r="43" spans="1:10" x14ac:dyDescent="0.25">
      <c r="A43" s="21" t="s">
        <v>342</v>
      </c>
      <c r="B43" s="22" t="s">
        <v>340</v>
      </c>
      <c r="C43" s="23" t="str">
        <f>VLOOKUP(A43,'Inventaire général'!A:K,2,FALSE)</f>
        <v xml:space="preserve"> </v>
      </c>
      <c r="D43" s="23" t="str">
        <f>VLOOKUP(A43,'Inventaire général'!A:K,3,FALSE)</f>
        <v xml:space="preserve"> </v>
      </c>
      <c r="E43" s="23" t="str">
        <f>VLOOKUP(A43,'Inventaire général'!A:K,4,FALSE)</f>
        <v xml:space="preserve"> </v>
      </c>
      <c r="F43" s="23" t="str">
        <f>VLOOKUP(A43,'Inventaire général'!A:K,5,FALSE)</f>
        <v xml:space="preserve"> </v>
      </c>
      <c r="G43" s="8"/>
      <c r="H43" s="24" t="str">
        <f>VLOOKUP(A43,'Inventaire général'!A:K,10,FALSE)</f>
        <v xml:space="preserve"> </v>
      </c>
      <c r="I43" s="24" t="str">
        <f>VLOOKUP(A43,'Inventaire général'!A:K,11,FALSE)</f>
        <v xml:space="preserve"> </v>
      </c>
      <c r="J43" s="11" t="str">
        <f>IF(COUNTIF('Retour emprunteur 2'!$A$3:$A$100,A43)=G43,"OK",IF(COUNTIF('Retour emprunteur 2'!$A$3:$A$100,A43)&lt;G43,"manque "&amp;G43-COUNTIF('Retour emprunteur 2'!$A$3:$A$100,A43),"Pb, + de retour que d'emprunt"))</f>
        <v>OK</v>
      </c>
    </row>
    <row r="44" spans="1:10" x14ac:dyDescent="0.25">
      <c r="A44" s="21" t="s">
        <v>342</v>
      </c>
      <c r="B44" s="22" t="s">
        <v>340</v>
      </c>
      <c r="C44" s="23" t="str">
        <f>VLOOKUP(A44,'Inventaire général'!A:K,2,FALSE)</f>
        <v xml:space="preserve"> </v>
      </c>
      <c r="D44" s="23" t="str">
        <f>VLOOKUP(A44,'Inventaire général'!A:K,3,FALSE)</f>
        <v xml:space="preserve"> </v>
      </c>
      <c r="E44" s="23" t="str">
        <f>VLOOKUP(A44,'Inventaire général'!A:K,4,FALSE)</f>
        <v xml:space="preserve"> </v>
      </c>
      <c r="F44" s="23" t="str">
        <f>VLOOKUP(A44,'Inventaire général'!A:K,5,FALSE)</f>
        <v xml:space="preserve"> </v>
      </c>
      <c r="G44" s="8"/>
      <c r="H44" s="24" t="str">
        <f>VLOOKUP(A44,'Inventaire général'!A:K,10,FALSE)</f>
        <v xml:space="preserve"> </v>
      </c>
      <c r="I44" s="24" t="str">
        <f>VLOOKUP(A44,'Inventaire général'!A:K,11,FALSE)</f>
        <v xml:space="preserve"> </v>
      </c>
      <c r="J44" s="11" t="str">
        <f>IF(COUNTIF('Retour emprunteur 2'!$A$3:$A$100,A44)=G44,"OK",IF(COUNTIF('Retour emprunteur 2'!$A$3:$A$100,A44)&lt;G44,"manque "&amp;G44-COUNTIF('Retour emprunteur 2'!$A$3:$A$100,A44),"Pb, + de retour que d'emprunt"))</f>
        <v>OK</v>
      </c>
    </row>
    <row r="45" spans="1:10" x14ac:dyDescent="0.25">
      <c r="A45" s="21" t="s">
        <v>342</v>
      </c>
      <c r="B45" s="22" t="s">
        <v>340</v>
      </c>
      <c r="C45" s="23" t="str">
        <f>VLOOKUP(A45,'Inventaire général'!A:K,2,FALSE)</f>
        <v xml:space="preserve"> </v>
      </c>
      <c r="D45" s="23" t="str">
        <f>VLOOKUP(A45,'Inventaire général'!A:K,3,FALSE)</f>
        <v xml:space="preserve"> </v>
      </c>
      <c r="E45" s="23" t="str">
        <f>VLOOKUP(A45,'Inventaire général'!A:K,4,FALSE)</f>
        <v xml:space="preserve"> </v>
      </c>
      <c r="F45" s="23" t="str">
        <f>VLOOKUP(A45,'Inventaire général'!A:K,5,FALSE)</f>
        <v xml:space="preserve"> </v>
      </c>
      <c r="G45" s="8"/>
      <c r="H45" s="24" t="str">
        <f>VLOOKUP(A45,'Inventaire général'!A:K,10,FALSE)</f>
        <v xml:space="preserve"> </v>
      </c>
      <c r="I45" s="24" t="str">
        <f>VLOOKUP(A45,'Inventaire général'!A:K,11,FALSE)</f>
        <v xml:space="preserve"> </v>
      </c>
      <c r="J45" s="11" t="str">
        <f>IF(COUNTIF('Retour emprunteur 2'!$A$3:$A$100,A45)=G45,"OK",IF(COUNTIF('Retour emprunteur 2'!$A$3:$A$100,A45)&lt;G45,"manque "&amp;G45-COUNTIF('Retour emprunteur 2'!$A$3:$A$100,A45),"Pb, + de retour que d'emprunt"))</f>
        <v>OK</v>
      </c>
    </row>
    <row r="46" spans="1:10" x14ac:dyDescent="0.25">
      <c r="A46" s="21" t="s">
        <v>342</v>
      </c>
      <c r="B46" s="22" t="s">
        <v>340</v>
      </c>
      <c r="C46" s="23" t="str">
        <f>VLOOKUP(A46,'Inventaire général'!A:K,2,FALSE)</f>
        <v xml:space="preserve"> </v>
      </c>
      <c r="D46" s="23" t="str">
        <f>VLOOKUP(A46,'Inventaire général'!A:K,3,FALSE)</f>
        <v xml:space="preserve"> </v>
      </c>
      <c r="E46" s="23" t="str">
        <f>VLOOKUP(A46,'Inventaire général'!A:K,4,FALSE)</f>
        <v xml:space="preserve"> </v>
      </c>
      <c r="F46" s="23" t="str">
        <f>VLOOKUP(A46,'Inventaire général'!A:K,5,FALSE)</f>
        <v xml:space="preserve"> </v>
      </c>
      <c r="G46" s="8"/>
      <c r="H46" s="24" t="str">
        <f>VLOOKUP(A46,'Inventaire général'!A:K,10,FALSE)</f>
        <v xml:space="preserve"> </v>
      </c>
      <c r="I46" s="24" t="str">
        <f>VLOOKUP(A46,'Inventaire général'!A:K,11,FALSE)</f>
        <v xml:space="preserve"> </v>
      </c>
      <c r="J46" s="11" t="str">
        <f>IF(COUNTIF('Retour emprunteur 2'!$A$3:$A$100,A46)=G46,"OK",IF(COUNTIF('Retour emprunteur 2'!$A$3:$A$100,A46)&lt;G46,"manque "&amp;G46-COUNTIF('Retour emprunteur 2'!$A$3:$A$100,A46),"Pb, + de retour que d'emprunt"))</f>
        <v>OK</v>
      </c>
    </row>
    <row r="47" spans="1:10" x14ac:dyDescent="0.25">
      <c r="A47" s="21" t="s">
        <v>342</v>
      </c>
      <c r="B47" s="22" t="s">
        <v>340</v>
      </c>
      <c r="C47" s="23" t="str">
        <f>VLOOKUP(A47,'Inventaire général'!A:K,2,FALSE)</f>
        <v xml:space="preserve"> </v>
      </c>
      <c r="D47" s="23" t="str">
        <f>VLOOKUP(A47,'Inventaire général'!A:K,3,FALSE)</f>
        <v xml:space="preserve"> </v>
      </c>
      <c r="E47" s="23" t="str">
        <f>VLOOKUP(A47,'Inventaire général'!A:K,4,FALSE)</f>
        <v xml:space="preserve"> </v>
      </c>
      <c r="F47" s="23" t="str">
        <f>VLOOKUP(A47,'Inventaire général'!A:K,5,FALSE)</f>
        <v xml:space="preserve"> </v>
      </c>
      <c r="G47" s="8"/>
      <c r="H47" s="24" t="str">
        <f>VLOOKUP(A47,'Inventaire général'!A:K,10,FALSE)</f>
        <v xml:space="preserve"> </v>
      </c>
      <c r="I47" s="24" t="str">
        <f>VLOOKUP(A47,'Inventaire général'!A:K,11,FALSE)</f>
        <v xml:space="preserve"> </v>
      </c>
      <c r="J47" s="11" t="str">
        <f>IF(COUNTIF('Retour emprunteur 2'!$A$3:$A$100,A47)=G47,"OK",IF(COUNTIF('Retour emprunteur 2'!$A$3:$A$100,A47)&lt;G47,"manque "&amp;G47-COUNTIF('Retour emprunteur 2'!$A$3:$A$100,A47),"Pb, + de retour que d'emprunt"))</f>
        <v>OK</v>
      </c>
    </row>
    <row r="48" spans="1:10" x14ac:dyDescent="0.25">
      <c r="A48" s="21" t="s">
        <v>342</v>
      </c>
      <c r="B48" s="22" t="s">
        <v>340</v>
      </c>
      <c r="C48" s="23" t="str">
        <f>VLOOKUP(A48,'Inventaire général'!A:K,2,FALSE)</f>
        <v xml:space="preserve"> </v>
      </c>
      <c r="D48" s="23" t="str">
        <f>VLOOKUP(A48,'Inventaire général'!A:K,3,FALSE)</f>
        <v xml:space="preserve"> </v>
      </c>
      <c r="E48" s="23" t="str">
        <f>VLOOKUP(A48,'Inventaire général'!A:K,4,FALSE)</f>
        <v xml:space="preserve"> </v>
      </c>
      <c r="F48" s="23" t="str">
        <f>VLOOKUP(A48,'Inventaire général'!A:K,5,FALSE)</f>
        <v xml:space="preserve"> </v>
      </c>
      <c r="G48" s="8"/>
      <c r="H48" s="24" t="str">
        <f>VLOOKUP(A48,'Inventaire général'!A:K,10,FALSE)</f>
        <v xml:space="preserve"> </v>
      </c>
      <c r="I48" s="24" t="str">
        <f>VLOOKUP(A48,'Inventaire général'!A:K,11,FALSE)</f>
        <v xml:space="preserve"> </v>
      </c>
      <c r="J48" s="11" t="str">
        <f>IF(COUNTIF('Retour emprunteur 2'!$A$3:$A$100,A48)=G48,"OK",IF(COUNTIF('Retour emprunteur 2'!$A$3:$A$100,A48)&lt;G48,"manque "&amp;G48-COUNTIF('Retour emprunteur 2'!$A$3:$A$100,A48),"Pb, + de retour que d'emprunt"))</f>
        <v>OK</v>
      </c>
    </row>
    <row r="49" spans="1:10" x14ac:dyDescent="0.25">
      <c r="A49" s="21" t="s">
        <v>342</v>
      </c>
      <c r="B49" s="22" t="s">
        <v>340</v>
      </c>
      <c r="C49" s="23" t="str">
        <f>VLOOKUP(A49,'Inventaire général'!A:K,2,FALSE)</f>
        <v xml:space="preserve"> </v>
      </c>
      <c r="D49" s="23" t="str">
        <f>VLOOKUP(A49,'Inventaire général'!A:K,3,FALSE)</f>
        <v xml:space="preserve"> </v>
      </c>
      <c r="E49" s="23" t="str">
        <f>VLOOKUP(A49,'Inventaire général'!A:K,4,FALSE)</f>
        <v xml:space="preserve"> </v>
      </c>
      <c r="F49" s="23" t="str">
        <f>VLOOKUP(A49,'Inventaire général'!A:K,5,FALSE)</f>
        <v xml:space="preserve"> </v>
      </c>
      <c r="G49" s="8"/>
      <c r="H49" s="24" t="str">
        <f>VLOOKUP(A49,'Inventaire général'!A:K,10,FALSE)</f>
        <v xml:space="preserve"> </v>
      </c>
      <c r="I49" s="24" t="str">
        <f>VLOOKUP(A49,'Inventaire général'!A:K,11,FALSE)</f>
        <v xml:space="preserve"> </v>
      </c>
      <c r="J49" s="11" t="str">
        <f>IF(COUNTIF('Retour emprunteur 2'!$A$3:$A$100,A49)=G49,"OK",IF(COUNTIF('Retour emprunteur 2'!$A$3:$A$100,A49)&lt;G49,"manque "&amp;G49-COUNTIF('Retour emprunteur 2'!$A$3:$A$100,A49),"Pb, + de retour que d'emprunt"))</f>
        <v>OK</v>
      </c>
    </row>
    <row r="50" spans="1:10" x14ac:dyDescent="0.25">
      <c r="A50" s="21" t="s">
        <v>342</v>
      </c>
      <c r="B50" s="22" t="s">
        <v>340</v>
      </c>
      <c r="C50" s="23" t="str">
        <f>VLOOKUP(A50,'Inventaire général'!A:K,2,FALSE)</f>
        <v xml:space="preserve"> </v>
      </c>
      <c r="D50" s="23" t="str">
        <f>VLOOKUP(A50,'Inventaire général'!A:K,3,FALSE)</f>
        <v xml:space="preserve"> </v>
      </c>
      <c r="E50" s="23" t="str">
        <f>VLOOKUP(A50,'Inventaire général'!A:K,4,FALSE)</f>
        <v xml:space="preserve"> </v>
      </c>
      <c r="F50" s="23" t="str">
        <f>VLOOKUP(A50,'Inventaire général'!A:K,5,FALSE)</f>
        <v xml:space="preserve"> </v>
      </c>
      <c r="G50" s="8"/>
      <c r="H50" s="24" t="str">
        <f>VLOOKUP(A50,'Inventaire général'!A:K,10,FALSE)</f>
        <v xml:space="preserve"> </v>
      </c>
      <c r="I50" s="24" t="str">
        <f>VLOOKUP(A50,'Inventaire général'!A:K,11,FALSE)</f>
        <v xml:space="preserve"> </v>
      </c>
      <c r="J50" s="11" t="str">
        <f>IF(COUNTIF('Retour emprunteur 2'!$A$3:$A$100,A50)=G50,"OK",IF(COUNTIF('Retour emprunteur 2'!$A$3:$A$100,A50)&lt;G50,"manque "&amp;G50-COUNTIF('Retour emprunteur 2'!$A$3:$A$100,A50),"Pb, + de retour que d'emprunt"))</f>
        <v>OK</v>
      </c>
    </row>
    <row r="51" spans="1:10" x14ac:dyDescent="0.25">
      <c r="A51" s="21" t="s">
        <v>342</v>
      </c>
      <c r="B51" s="22" t="s">
        <v>340</v>
      </c>
      <c r="C51" s="23" t="str">
        <f>VLOOKUP(A51,'Inventaire général'!A:K,2,FALSE)</f>
        <v xml:space="preserve"> </v>
      </c>
      <c r="D51" s="23" t="str">
        <f>VLOOKUP(A51,'Inventaire général'!A:K,3,FALSE)</f>
        <v xml:space="preserve"> </v>
      </c>
      <c r="E51" s="23" t="str">
        <f>VLOOKUP(A51,'Inventaire général'!A:K,4,FALSE)</f>
        <v xml:space="preserve"> </v>
      </c>
      <c r="F51" s="23" t="str">
        <f>VLOOKUP(A51,'Inventaire général'!A:K,5,FALSE)</f>
        <v xml:space="preserve"> </v>
      </c>
      <c r="G51" s="8"/>
      <c r="H51" s="24" t="str">
        <f>VLOOKUP(A51,'Inventaire général'!A:K,10,FALSE)</f>
        <v xml:space="preserve"> </v>
      </c>
      <c r="I51" s="24" t="str">
        <f>VLOOKUP(A51,'Inventaire général'!A:K,11,FALSE)</f>
        <v xml:space="preserve"> </v>
      </c>
      <c r="J51" s="11" t="str">
        <f>IF(COUNTIF('Retour emprunteur 2'!$A$3:$A$100,A51)=G51,"OK",IF(COUNTIF('Retour emprunteur 2'!$A$3:$A$100,A51)&lt;G51,"manque "&amp;G51-COUNTIF('Retour emprunteur 2'!$A$3:$A$100,A51),"Pb, + de retour que d'emprunt"))</f>
        <v>OK</v>
      </c>
    </row>
    <row r="52" spans="1:10" x14ac:dyDescent="0.25">
      <c r="A52" s="21" t="s">
        <v>342</v>
      </c>
      <c r="B52" s="22" t="s">
        <v>340</v>
      </c>
      <c r="C52" s="23" t="str">
        <f>VLOOKUP(A52,'Inventaire général'!A:K,2,FALSE)</f>
        <v xml:space="preserve"> </v>
      </c>
      <c r="D52" s="23" t="str">
        <f>VLOOKUP(A52,'Inventaire général'!A:K,3,FALSE)</f>
        <v xml:space="preserve"> </v>
      </c>
      <c r="E52" s="23" t="str">
        <f>VLOOKUP(A52,'Inventaire général'!A:K,4,FALSE)</f>
        <v xml:space="preserve"> </v>
      </c>
      <c r="F52" s="23" t="str">
        <f>VLOOKUP(A52,'Inventaire général'!A:K,5,FALSE)</f>
        <v xml:space="preserve"> </v>
      </c>
      <c r="G52" s="8"/>
      <c r="H52" s="24" t="str">
        <f>VLOOKUP(A52,'Inventaire général'!A:K,10,FALSE)</f>
        <v xml:space="preserve"> </v>
      </c>
      <c r="I52" s="24" t="str">
        <f>VLOOKUP(A52,'Inventaire général'!A:K,11,FALSE)</f>
        <v xml:space="preserve"> </v>
      </c>
      <c r="J52" s="11" t="str">
        <f>IF(COUNTIF('Retour emprunteur 2'!$A$3:$A$100,A52)=G52,"OK",IF(COUNTIF('Retour emprunteur 2'!$A$3:$A$100,A52)&lt;G52,"manque "&amp;G52-COUNTIF('Retour emprunteur 2'!$A$3:$A$100,A52),"Pb, + de retour que d'emprunt"))</f>
        <v>OK</v>
      </c>
    </row>
    <row r="53" spans="1:10" x14ac:dyDescent="0.25">
      <c r="A53" s="21" t="s">
        <v>342</v>
      </c>
      <c r="B53" s="22" t="s">
        <v>340</v>
      </c>
      <c r="C53" s="23" t="str">
        <f>VLOOKUP(A53,'Inventaire général'!A:K,2,FALSE)</f>
        <v xml:space="preserve"> </v>
      </c>
      <c r="D53" s="23" t="str">
        <f>VLOOKUP(A53,'Inventaire général'!A:K,3,FALSE)</f>
        <v xml:space="preserve"> </v>
      </c>
      <c r="E53" s="23" t="str">
        <f>VLOOKUP(A53,'Inventaire général'!A:K,4,FALSE)</f>
        <v xml:space="preserve"> </v>
      </c>
      <c r="F53" s="23" t="str">
        <f>VLOOKUP(A53,'Inventaire général'!A:K,5,FALSE)</f>
        <v xml:space="preserve"> </v>
      </c>
      <c r="G53" s="8"/>
      <c r="H53" s="24" t="str">
        <f>VLOOKUP(A53,'Inventaire général'!A:K,10,FALSE)</f>
        <v xml:space="preserve"> </v>
      </c>
      <c r="I53" s="24" t="str">
        <f>VLOOKUP(A53,'Inventaire général'!A:K,11,FALSE)</f>
        <v xml:space="preserve"> </v>
      </c>
      <c r="J53" s="11" t="str">
        <f>IF(COUNTIF('Retour emprunteur 2'!$A$3:$A$100,A53)=G53,"OK",IF(COUNTIF('Retour emprunteur 2'!$A$3:$A$100,A53)&lt;G53,"manque "&amp;G53-COUNTIF('Retour emprunteur 2'!$A$3:$A$100,A53),"Pb, + de retour que d'emprunt"))</f>
        <v>OK</v>
      </c>
    </row>
    <row r="54" spans="1:10" x14ac:dyDescent="0.25">
      <c r="A54" s="21" t="s">
        <v>342</v>
      </c>
      <c r="B54" s="22" t="s">
        <v>340</v>
      </c>
      <c r="C54" s="23" t="str">
        <f>VLOOKUP(A54,'Inventaire général'!A:K,2,FALSE)</f>
        <v xml:space="preserve"> </v>
      </c>
      <c r="D54" s="23" t="str">
        <f>VLOOKUP(A54,'Inventaire général'!A:K,3,FALSE)</f>
        <v xml:space="preserve"> </v>
      </c>
      <c r="E54" s="23" t="str">
        <f>VLOOKUP(A54,'Inventaire général'!A:K,4,FALSE)</f>
        <v xml:space="preserve"> </v>
      </c>
      <c r="F54" s="23" t="str">
        <f>VLOOKUP(A54,'Inventaire général'!A:K,5,FALSE)</f>
        <v xml:space="preserve"> </v>
      </c>
      <c r="G54" s="8"/>
      <c r="H54" s="24" t="str">
        <f>VLOOKUP(A54,'Inventaire général'!A:K,10,FALSE)</f>
        <v xml:space="preserve"> </v>
      </c>
      <c r="I54" s="24" t="str">
        <f>VLOOKUP(A54,'Inventaire général'!A:K,11,FALSE)</f>
        <v xml:space="preserve"> </v>
      </c>
      <c r="J54" s="11" t="str">
        <f>IF(COUNTIF('Retour emprunteur 2'!$A$3:$A$100,A54)=G54,"OK",IF(COUNTIF('Retour emprunteur 2'!$A$3:$A$100,A54)&lt;G54,"manque "&amp;G54-COUNTIF('Retour emprunteur 2'!$A$3:$A$100,A54),"Pb, + de retour que d'emprunt"))</f>
        <v>OK</v>
      </c>
    </row>
    <row r="55" spans="1:10" x14ac:dyDescent="0.25">
      <c r="A55" s="21" t="s">
        <v>342</v>
      </c>
      <c r="B55" s="22" t="s">
        <v>340</v>
      </c>
      <c r="C55" s="23" t="str">
        <f>VLOOKUP(A55,'Inventaire général'!A:K,2,FALSE)</f>
        <v xml:space="preserve"> </v>
      </c>
      <c r="D55" s="23" t="str">
        <f>VLOOKUP(A55,'Inventaire général'!A:K,3,FALSE)</f>
        <v xml:space="preserve"> </v>
      </c>
      <c r="E55" s="23" t="str">
        <f>VLOOKUP(A55,'Inventaire général'!A:K,4,FALSE)</f>
        <v xml:space="preserve"> </v>
      </c>
      <c r="F55" s="23" t="str">
        <f>VLOOKUP(A55,'Inventaire général'!A:K,5,FALSE)</f>
        <v xml:space="preserve"> </v>
      </c>
      <c r="G55" s="8"/>
      <c r="H55" s="24" t="str">
        <f>VLOOKUP(A55,'Inventaire général'!A:K,10,FALSE)</f>
        <v xml:space="preserve"> </v>
      </c>
      <c r="I55" s="24" t="str">
        <f>VLOOKUP(A55,'Inventaire général'!A:K,11,FALSE)</f>
        <v xml:space="preserve"> </v>
      </c>
      <c r="J55" s="11" t="str">
        <f>IF(COUNTIF('Retour emprunteur 2'!$A$3:$A$100,A55)=G55,"OK",IF(COUNTIF('Retour emprunteur 2'!$A$3:$A$100,A55)&lt;G55,"manque "&amp;G55-COUNTIF('Retour emprunteur 2'!$A$3:$A$100,A55),"Pb, + de retour que d'emprunt"))</f>
        <v>OK</v>
      </c>
    </row>
    <row r="56" spans="1:10" x14ac:dyDescent="0.25">
      <c r="A56" s="21" t="s">
        <v>342</v>
      </c>
      <c r="B56" s="22" t="s">
        <v>340</v>
      </c>
      <c r="C56" s="23" t="str">
        <f>VLOOKUP(A56,'Inventaire général'!A:K,2,FALSE)</f>
        <v xml:space="preserve"> </v>
      </c>
      <c r="D56" s="23" t="str">
        <f>VLOOKUP(A56,'Inventaire général'!A:K,3,FALSE)</f>
        <v xml:space="preserve"> </v>
      </c>
      <c r="E56" s="23" t="str">
        <f>VLOOKUP(A56,'Inventaire général'!A:K,4,FALSE)</f>
        <v xml:space="preserve"> </v>
      </c>
      <c r="F56" s="23" t="str">
        <f>VLOOKUP(A56,'Inventaire général'!A:K,5,FALSE)</f>
        <v xml:space="preserve"> </v>
      </c>
      <c r="G56" s="8"/>
      <c r="H56" s="24" t="str">
        <f>VLOOKUP(A56,'Inventaire général'!A:K,10,FALSE)</f>
        <v xml:space="preserve"> </v>
      </c>
      <c r="I56" s="24" t="str">
        <f>VLOOKUP(A56,'Inventaire général'!A:K,11,FALSE)</f>
        <v xml:space="preserve"> </v>
      </c>
      <c r="J56" s="11" t="str">
        <f>IF(COUNTIF('Retour emprunteur 2'!$A$3:$A$100,A56)=G56,"OK",IF(COUNTIF('Retour emprunteur 2'!$A$3:$A$100,A56)&lt;G56,"manque "&amp;G56-COUNTIF('Retour emprunteur 2'!$A$3:$A$100,A56),"Pb, + de retour que d'emprunt"))</f>
        <v>OK</v>
      </c>
    </row>
    <row r="57" spans="1:10" x14ac:dyDescent="0.25">
      <c r="A57" s="21" t="s">
        <v>342</v>
      </c>
      <c r="B57" s="22" t="s">
        <v>340</v>
      </c>
      <c r="C57" s="23" t="str">
        <f>VLOOKUP(A57,'Inventaire général'!A:K,2,FALSE)</f>
        <v xml:space="preserve"> </v>
      </c>
      <c r="D57" s="23" t="str">
        <f>VLOOKUP(A57,'Inventaire général'!A:K,3,FALSE)</f>
        <v xml:space="preserve"> </v>
      </c>
      <c r="E57" s="23" t="str">
        <f>VLOOKUP(A57,'Inventaire général'!A:K,4,FALSE)</f>
        <v xml:space="preserve"> </v>
      </c>
      <c r="F57" s="23" t="str">
        <f>VLOOKUP(A57,'Inventaire général'!A:K,5,FALSE)</f>
        <v xml:space="preserve"> </v>
      </c>
      <c r="G57" s="8"/>
      <c r="H57" s="24" t="str">
        <f>VLOOKUP(A57,'Inventaire général'!A:K,10,FALSE)</f>
        <v xml:space="preserve"> </v>
      </c>
      <c r="I57" s="24" t="str">
        <f>VLOOKUP(A57,'Inventaire général'!A:K,11,FALSE)</f>
        <v xml:space="preserve"> </v>
      </c>
      <c r="J57" s="11" t="str">
        <f>IF(COUNTIF('Retour emprunteur 2'!$A$3:$A$100,A57)=G57,"OK",IF(COUNTIF('Retour emprunteur 2'!$A$3:$A$100,A57)&lt;G57,"manque "&amp;G57-COUNTIF('Retour emprunteur 2'!$A$3:$A$100,A57),"Pb, + de retour que d'emprunt"))</f>
        <v>OK</v>
      </c>
    </row>
    <row r="58" spans="1:10" x14ac:dyDescent="0.25">
      <c r="A58" s="21" t="s">
        <v>342</v>
      </c>
      <c r="B58" s="22" t="s">
        <v>340</v>
      </c>
      <c r="C58" s="23" t="str">
        <f>VLOOKUP(A58,'Inventaire général'!A:K,2,FALSE)</f>
        <v xml:space="preserve"> </v>
      </c>
      <c r="D58" s="23" t="str">
        <f>VLOOKUP(A58,'Inventaire général'!A:K,3,FALSE)</f>
        <v xml:space="preserve"> </v>
      </c>
      <c r="E58" s="23" t="str">
        <f>VLOOKUP(A58,'Inventaire général'!A:K,4,FALSE)</f>
        <v xml:space="preserve"> </v>
      </c>
      <c r="F58" s="23" t="str">
        <f>VLOOKUP(A58,'Inventaire général'!A:K,5,FALSE)</f>
        <v xml:space="preserve"> </v>
      </c>
      <c r="G58" s="8"/>
      <c r="H58" s="24" t="str">
        <f>VLOOKUP(A58,'Inventaire général'!A:K,10,FALSE)</f>
        <v xml:space="preserve"> </v>
      </c>
      <c r="I58" s="24" t="str">
        <f>VLOOKUP(A58,'Inventaire général'!A:K,11,FALSE)</f>
        <v xml:space="preserve"> </v>
      </c>
      <c r="J58" s="11" t="str">
        <f>IF(COUNTIF('Retour emprunteur 2'!$A$3:$A$100,A58)=G58,"OK",IF(COUNTIF('Retour emprunteur 2'!$A$3:$A$100,A58)&lt;G58,"manque "&amp;G58-COUNTIF('Retour emprunteur 2'!$A$3:$A$100,A58),"Pb, + de retour que d'emprunt"))</f>
        <v>OK</v>
      </c>
    </row>
    <row r="59" spans="1:10" x14ac:dyDescent="0.25">
      <c r="A59" s="21" t="s">
        <v>342</v>
      </c>
      <c r="B59" s="22" t="s">
        <v>340</v>
      </c>
      <c r="C59" s="23" t="str">
        <f>VLOOKUP(A59,'Inventaire général'!A:K,2,FALSE)</f>
        <v xml:space="preserve"> </v>
      </c>
      <c r="D59" s="23" t="str">
        <f>VLOOKUP(A59,'Inventaire général'!A:K,3,FALSE)</f>
        <v xml:space="preserve"> </v>
      </c>
      <c r="E59" s="23" t="str">
        <f>VLOOKUP(A59,'Inventaire général'!A:K,4,FALSE)</f>
        <v xml:space="preserve"> </v>
      </c>
      <c r="F59" s="23" t="str">
        <f>VLOOKUP(A59,'Inventaire général'!A:K,5,FALSE)</f>
        <v xml:space="preserve"> </v>
      </c>
      <c r="G59" s="8"/>
      <c r="H59" s="24" t="str">
        <f>VLOOKUP(A59,'Inventaire général'!A:K,10,FALSE)</f>
        <v xml:space="preserve"> </v>
      </c>
      <c r="I59" s="24" t="str">
        <f>VLOOKUP(A59,'Inventaire général'!A:K,11,FALSE)</f>
        <v xml:space="preserve"> </v>
      </c>
      <c r="J59" s="11" t="str">
        <f>IF(COUNTIF('Retour emprunteur 2'!$A$3:$A$100,A59)=G59,"OK",IF(COUNTIF('Retour emprunteur 2'!$A$3:$A$100,A59)&lt;G59,"manque "&amp;G59-COUNTIF('Retour emprunteur 2'!$A$3:$A$100,A59),"Pb, + de retour que d'emprunt"))</f>
        <v>OK</v>
      </c>
    </row>
    <row r="60" spans="1:10" x14ac:dyDescent="0.25">
      <c r="A60" s="21" t="s">
        <v>342</v>
      </c>
      <c r="B60" s="22" t="s">
        <v>340</v>
      </c>
      <c r="C60" s="23" t="str">
        <f>VLOOKUP(A60,'Inventaire général'!A:K,2,FALSE)</f>
        <v xml:space="preserve"> </v>
      </c>
      <c r="D60" s="23" t="str">
        <f>VLOOKUP(A60,'Inventaire général'!A:K,3,FALSE)</f>
        <v xml:space="preserve"> </v>
      </c>
      <c r="E60" s="23" t="str">
        <f>VLOOKUP(A60,'Inventaire général'!A:K,4,FALSE)</f>
        <v xml:space="preserve"> </v>
      </c>
      <c r="F60" s="23" t="str">
        <f>VLOOKUP(A60,'Inventaire général'!A:K,5,FALSE)</f>
        <v xml:space="preserve"> </v>
      </c>
      <c r="G60" s="8"/>
      <c r="H60" s="24" t="str">
        <f>VLOOKUP(A60,'Inventaire général'!A:K,10,FALSE)</f>
        <v xml:space="preserve"> </v>
      </c>
      <c r="I60" s="24" t="str">
        <f>VLOOKUP(A60,'Inventaire général'!A:K,11,FALSE)</f>
        <v xml:space="preserve"> </v>
      </c>
      <c r="J60" s="11" t="str">
        <f>IF(COUNTIF('Retour emprunteur 2'!$A$3:$A$100,A60)=G60,"OK",IF(COUNTIF('Retour emprunteur 2'!$A$3:$A$100,A60)&lt;G60,"manque "&amp;G60-COUNTIF('Retour emprunteur 2'!$A$3:$A$100,A60),"Pb, + de retour que d'emprunt"))</f>
        <v>OK</v>
      </c>
    </row>
    <row r="61" spans="1:10" x14ac:dyDescent="0.25">
      <c r="A61" s="21" t="s">
        <v>342</v>
      </c>
      <c r="B61" s="22" t="s">
        <v>340</v>
      </c>
      <c r="C61" s="23" t="str">
        <f>VLOOKUP(A61,'Inventaire général'!A:K,2,FALSE)</f>
        <v xml:space="preserve"> </v>
      </c>
      <c r="D61" s="23" t="str">
        <f>VLOOKUP(A61,'Inventaire général'!A:K,3,FALSE)</f>
        <v xml:space="preserve"> </v>
      </c>
      <c r="E61" s="23" t="str">
        <f>VLOOKUP(A61,'Inventaire général'!A:K,4,FALSE)</f>
        <v xml:space="preserve"> </v>
      </c>
      <c r="F61" s="23" t="str">
        <f>VLOOKUP(A61,'Inventaire général'!A:K,5,FALSE)</f>
        <v xml:space="preserve"> </v>
      </c>
      <c r="G61" s="8"/>
      <c r="H61" s="24" t="str">
        <f>VLOOKUP(A61,'Inventaire général'!A:K,10,FALSE)</f>
        <v xml:space="preserve"> </v>
      </c>
      <c r="I61" s="24" t="str">
        <f>VLOOKUP(A61,'Inventaire général'!A:K,11,FALSE)</f>
        <v xml:space="preserve"> </v>
      </c>
      <c r="J61" s="11" t="str">
        <f>IF(COUNTIF('Retour emprunteur 2'!$A$3:$A$100,A61)=G61,"OK",IF(COUNTIF('Retour emprunteur 2'!$A$3:$A$100,A61)&lt;G61,"manque "&amp;G61-COUNTIF('Retour emprunteur 2'!$A$3:$A$100,A61),"Pb, + de retour que d'emprunt"))</f>
        <v>OK</v>
      </c>
    </row>
    <row r="62" spans="1:10" x14ac:dyDescent="0.25">
      <c r="A62" s="21" t="s">
        <v>342</v>
      </c>
      <c r="B62" s="22" t="s">
        <v>340</v>
      </c>
      <c r="C62" s="23" t="str">
        <f>VLOOKUP(A62,'Inventaire général'!A:K,2,FALSE)</f>
        <v xml:space="preserve"> </v>
      </c>
      <c r="D62" s="23" t="str">
        <f>VLOOKUP(A62,'Inventaire général'!A:K,3,FALSE)</f>
        <v xml:space="preserve"> </v>
      </c>
      <c r="E62" s="23" t="str">
        <f>VLOOKUP(A62,'Inventaire général'!A:K,4,FALSE)</f>
        <v xml:space="preserve"> </v>
      </c>
      <c r="F62" s="23" t="str">
        <f>VLOOKUP(A62,'Inventaire général'!A:K,5,FALSE)</f>
        <v xml:space="preserve"> </v>
      </c>
      <c r="G62" s="8"/>
      <c r="H62" s="24" t="str">
        <f>VLOOKUP(A62,'Inventaire général'!A:K,10,FALSE)</f>
        <v xml:space="preserve"> </v>
      </c>
      <c r="I62" s="24" t="str">
        <f>VLOOKUP(A62,'Inventaire général'!A:K,11,FALSE)</f>
        <v xml:space="preserve"> </v>
      </c>
      <c r="J62" s="11" t="str">
        <f>IF(COUNTIF('Retour emprunteur 2'!$A$3:$A$100,A62)=G62,"OK",IF(COUNTIF('Retour emprunteur 2'!$A$3:$A$100,A62)&lt;G62,"manque "&amp;G62-COUNTIF('Retour emprunteur 2'!$A$3:$A$100,A62),"Pb, + de retour que d'emprunt"))</f>
        <v>OK</v>
      </c>
    </row>
    <row r="63" spans="1:10" x14ac:dyDescent="0.25">
      <c r="A63" s="21" t="s">
        <v>342</v>
      </c>
      <c r="B63" s="22" t="s">
        <v>340</v>
      </c>
      <c r="C63" s="23" t="str">
        <f>VLOOKUP(A63,'Inventaire général'!A:K,2,FALSE)</f>
        <v xml:space="preserve"> </v>
      </c>
      <c r="D63" s="23" t="str">
        <f>VLOOKUP(A63,'Inventaire général'!A:K,3,FALSE)</f>
        <v xml:space="preserve"> </v>
      </c>
      <c r="E63" s="23" t="str">
        <f>VLOOKUP(A63,'Inventaire général'!A:K,4,FALSE)</f>
        <v xml:space="preserve"> </v>
      </c>
      <c r="F63" s="23" t="str">
        <f>VLOOKUP(A63,'Inventaire général'!A:K,5,FALSE)</f>
        <v xml:space="preserve"> </v>
      </c>
      <c r="G63" s="8"/>
      <c r="H63" s="24" t="str">
        <f>VLOOKUP(A63,'Inventaire général'!A:K,10,FALSE)</f>
        <v xml:space="preserve"> </v>
      </c>
      <c r="I63" s="24" t="str">
        <f>VLOOKUP(A63,'Inventaire général'!A:K,11,FALSE)</f>
        <v xml:space="preserve"> </v>
      </c>
      <c r="J63" s="11" t="str">
        <f>IF(COUNTIF('Retour emprunteur 2'!$A$3:$A$100,A63)=G63,"OK",IF(COUNTIF('Retour emprunteur 2'!$A$3:$A$100,A63)&lt;G63,"manque "&amp;G63-COUNTIF('Retour emprunteur 2'!$A$3:$A$100,A63),"Pb, + de retour que d'emprunt"))</f>
        <v>OK</v>
      </c>
    </row>
    <row r="64" spans="1:10" x14ac:dyDescent="0.25">
      <c r="A64" s="21" t="s">
        <v>342</v>
      </c>
      <c r="B64" s="22" t="s">
        <v>340</v>
      </c>
      <c r="C64" s="23" t="str">
        <f>VLOOKUP(A64,'Inventaire général'!A:K,2,FALSE)</f>
        <v xml:space="preserve"> </v>
      </c>
      <c r="D64" s="23" t="str">
        <f>VLOOKUP(A64,'Inventaire général'!A:K,3,FALSE)</f>
        <v xml:space="preserve"> </v>
      </c>
      <c r="E64" s="23" t="str">
        <f>VLOOKUP(A64,'Inventaire général'!A:K,4,FALSE)</f>
        <v xml:space="preserve"> </v>
      </c>
      <c r="F64" s="23" t="str">
        <f>VLOOKUP(A64,'Inventaire général'!A:K,5,FALSE)</f>
        <v xml:space="preserve"> </v>
      </c>
      <c r="G64" s="8"/>
      <c r="H64" s="24" t="str">
        <f>VLOOKUP(A64,'Inventaire général'!A:K,10,FALSE)</f>
        <v xml:space="preserve"> </v>
      </c>
      <c r="I64" s="24" t="str">
        <f>VLOOKUP(A64,'Inventaire général'!A:K,11,FALSE)</f>
        <v xml:space="preserve"> </v>
      </c>
      <c r="J64" s="11" t="str">
        <f>IF(COUNTIF('Retour emprunteur 2'!$A$3:$A$100,A64)=G64,"OK",IF(COUNTIF('Retour emprunteur 2'!$A$3:$A$100,A64)&lt;G64,"manque "&amp;G64-COUNTIF('Retour emprunteur 2'!$A$3:$A$100,A64),"Pb, + de retour que d'emprunt"))</f>
        <v>OK</v>
      </c>
    </row>
    <row r="65" spans="1:10" x14ac:dyDescent="0.25">
      <c r="A65" s="21" t="s">
        <v>342</v>
      </c>
      <c r="B65" s="22" t="s">
        <v>340</v>
      </c>
      <c r="C65" s="23" t="str">
        <f>VLOOKUP(A65,'Inventaire général'!A:K,2,FALSE)</f>
        <v xml:space="preserve"> </v>
      </c>
      <c r="D65" s="23" t="str">
        <f>VLOOKUP(A65,'Inventaire général'!A:K,3,FALSE)</f>
        <v xml:space="preserve"> </v>
      </c>
      <c r="E65" s="23" t="str">
        <f>VLOOKUP(A65,'Inventaire général'!A:K,4,FALSE)</f>
        <v xml:space="preserve"> </v>
      </c>
      <c r="F65" s="23" t="str">
        <f>VLOOKUP(A65,'Inventaire général'!A:K,5,FALSE)</f>
        <v xml:space="preserve"> </v>
      </c>
      <c r="G65" s="8"/>
      <c r="H65" s="24" t="str">
        <f>VLOOKUP(A65,'Inventaire général'!A:K,10,FALSE)</f>
        <v xml:space="preserve"> </v>
      </c>
      <c r="I65" s="24" t="str">
        <f>VLOOKUP(A65,'Inventaire général'!A:K,11,FALSE)</f>
        <v xml:space="preserve"> </v>
      </c>
      <c r="J65" s="11" t="str">
        <f>IF(COUNTIF('Retour emprunteur 2'!$A$3:$A$100,A65)=G65,"OK",IF(COUNTIF('Retour emprunteur 2'!$A$3:$A$100,A65)&lt;G65,"manque "&amp;G65-COUNTIF('Retour emprunteur 2'!$A$3:$A$100,A65),"Pb, + de retour que d'emprunt"))</f>
        <v>OK</v>
      </c>
    </row>
    <row r="66" spans="1:10" x14ac:dyDescent="0.25">
      <c r="A66" s="21" t="s">
        <v>342</v>
      </c>
      <c r="B66" s="22" t="s">
        <v>340</v>
      </c>
      <c r="C66" s="23" t="str">
        <f>VLOOKUP(A66,'Inventaire général'!A:K,2,FALSE)</f>
        <v xml:space="preserve"> </v>
      </c>
      <c r="D66" s="23" t="str">
        <f>VLOOKUP(A66,'Inventaire général'!A:K,3,FALSE)</f>
        <v xml:space="preserve"> </v>
      </c>
      <c r="E66" s="23" t="str">
        <f>VLOOKUP(A66,'Inventaire général'!A:K,4,FALSE)</f>
        <v xml:space="preserve"> </v>
      </c>
      <c r="F66" s="23" t="str">
        <f>VLOOKUP(A66,'Inventaire général'!A:K,5,FALSE)</f>
        <v xml:space="preserve"> </v>
      </c>
      <c r="G66" s="8"/>
      <c r="H66" s="24" t="str">
        <f>VLOOKUP(A66,'Inventaire général'!A:K,10,FALSE)</f>
        <v xml:space="preserve"> </v>
      </c>
      <c r="I66" s="24" t="str">
        <f>VLOOKUP(A66,'Inventaire général'!A:K,11,FALSE)</f>
        <v xml:space="preserve"> </v>
      </c>
      <c r="J66" s="11" t="str">
        <f>IF(COUNTIF('Retour emprunteur 2'!$A$3:$A$100,A66)=G66,"OK",IF(COUNTIF('Retour emprunteur 2'!$A$3:$A$100,A66)&lt;G66,"manque "&amp;G66-COUNTIF('Retour emprunteur 2'!$A$3:$A$100,A66),"Pb, + de retour que d'emprunt"))</f>
        <v>OK</v>
      </c>
    </row>
    <row r="67" spans="1:10" x14ac:dyDescent="0.25">
      <c r="A67" s="21" t="s">
        <v>342</v>
      </c>
      <c r="B67" s="22" t="s">
        <v>340</v>
      </c>
      <c r="C67" s="23" t="str">
        <f>VLOOKUP(A67,'Inventaire général'!A:K,2,FALSE)</f>
        <v xml:space="preserve"> </v>
      </c>
      <c r="D67" s="23" t="str">
        <f>VLOOKUP(A67,'Inventaire général'!A:K,3,FALSE)</f>
        <v xml:space="preserve"> </v>
      </c>
      <c r="E67" s="23" t="str">
        <f>VLOOKUP(A67,'Inventaire général'!A:K,4,FALSE)</f>
        <v xml:space="preserve"> </v>
      </c>
      <c r="F67" s="23" t="str">
        <f>VLOOKUP(A67,'Inventaire général'!A:K,5,FALSE)</f>
        <v xml:space="preserve"> </v>
      </c>
      <c r="G67" s="8"/>
      <c r="H67" s="24" t="str">
        <f>VLOOKUP(A67,'Inventaire général'!A:K,10,FALSE)</f>
        <v xml:space="preserve"> </v>
      </c>
      <c r="I67" s="24" t="str">
        <f>VLOOKUP(A67,'Inventaire général'!A:K,11,FALSE)</f>
        <v xml:space="preserve"> </v>
      </c>
      <c r="J67" s="11" t="str">
        <f>IF(COUNTIF('Retour emprunteur 2'!$A$3:$A$100,A67)=G67,"OK",IF(COUNTIF('Retour emprunteur 2'!$A$3:$A$100,A67)&lt;G67,"manque "&amp;G67-COUNTIF('Retour emprunteur 2'!$A$3:$A$100,A67),"Pb, + de retour que d'emprunt"))</f>
        <v>OK</v>
      </c>
    </row>
    <row r="68" spans="1:10" x14ac:dyDescent="0.25">
      <c r="A68" s="21" t="s">
        <v>342</v>
      </c>
      <c r="B68" s="22" t="s">
        <v>340</v>
      </c>
      <c r="C68" s="23" t="str">
        <f>VLOOKUP(A68,'Inventaire général'!A:K,2,FALSE)</f>
        <v xml:space="preserve"> </v>
      </c>
      <c r="D68" s="23" t="str">
        <f>VLOOKUP(A68,'Inventaire général'!A:K,3,FALSE)</f>
        <v xml:space="preserve"> </v>
      </c>
      <c r="E68" s="23" t="str">
        <f>VLOOKUP(A68,'Inventaire général'!A:K,4,FALSE)</f>
        <v xml:space="preserve"> </v>
      </c>
      <c r="F68" s="23" t="str">
        <f>VLOOKUP(A68,'Inventaire général'!A:K,5,FALSE)</f>
        <v xml:space="preserve"> </v>
      </c>
      <c r="G68" s="8"/>
      <c r="H68" s="24" t="str">
        <f>VLOOKUP(A68,'Inventaire général'!A:K,10,FALSE)</f>
        <v xml:space="preserve"> </v>
      </c>
      <c r="I68" s="24" t="str">
        <f>VLOOKUP(A68,'Inventaire général'!A:K,11,FALSE)</f>
        <v xml:space="preserve"> </v>
      </c>
      <c r="J68" s="11" t="str">
        <f>IF(COUNTIF('Retour emprunteur 2'!$A$3:$A$100,A68)=G68,"OK",IF(COUNTIF('Retour emprunteur 2'!$A$3:$A$100,A68)&lt;G68,"manque "&amp;G68-COUNTIF('Retour emprunteur 2'!$A$3:$A$100,A68),"Pb, + de retour que d'emprunt"))</f>
        <v>OK</v>
      </c>
    </row>
    <row r="69" spans="1:10" x14ac:dyDescent="0.25">
      <c r="A69" s="21" t="s">
        <v>342</v>
      </c>
      <c r="B69" s="22" t="s">
        <v>340</v>
      </c>
      <c r="C69" s="23" t="str">
        <f>VLOOKUP(A69,'Inventaire général'!A:K,2,FALSE)</f>
        <v xml:space="preserve"> </v>
      </c>
      <c r="D69" s="23" t="str">
        <f>VLOOKUP(A69,'Inventaire général'!A:K,3,FALSE)</f>
        <v xml:space="preserve"> </v>
      </c>
      <c r="E69" s="23" t="str">
        <f>VLOOKUP(A69,'Inventaire général'!A:K,4,FALSE)</f>
        <v xml:space="preserve"> </v>
      </c>
      <c r="F69" s="23" t="str">
        <f>VLOOKUP(A69,'Inventaire général'!A:K,5,FALSE)</f>
        <v xml:space="preserve"> </v>
      </c>
      <c r="G69" s="8"/>
      <c r="H69" s="24" t="str">
        <f>VLOOKUP(A69,'Inventaire général'!A:K,10,FALSE)</f>
        <v xml:space="preserve"> </v>
      </c>
      <c r="I69" s="24" t="str">
        <f>VLOOKUP(A69,'Inventaire général'!A:K,11,FALSE)</f>
        <v xml:space="preserve"> </v>
      </c>
      <c r="J69" s="11" t="str">
        <f>IF(COUNTIF('Retour emprunteur 2'!$A$3:$A$100,A69)=G69,"OK",IF(COUNTIF('Retour emprunteur 2'!$A$3:$A$100,A69)&lt;G69,"manque "&amp;G69-COUNTIF('Retour emprunteur 2'!$A$3:$A$100,A69),"Pb, + de retour que d'emprunt"))</f>
        <v>OK</v>
      </c>
    </row>
    <row r="70" spans="1:10" x14ac:dyDescent="0.25">
      <c r="A70" s="21" t="s">
        <v>342</v>
      </c>
      <c r="B70" s="22" t="s">
        <v>340</v>
      </c>
      <c r="C70" s="23" t="str">
        <f>VLOOKUP(A70,'Inventaire général'!A:K,2,FALSE)</f>
        <v xml:space="preserve"> </v>
      </c>
      <c r="D70" s="23" t="str">
        <f>VLOOKUP(A70,'Inventaire général'!A:K,3,FALSE)</f>
        <v xml:space="preserve"> </v>
      </c>
      <c r="E70" s="23" t="str">
        <f>VLOOKUP(A70,'Inventaire général'!A:K,4,FALSE)</f>
        <v xml:space="preserve"> </v>
      </c>
      <c r="F70" s="23" t="str">
        <f>VLOOKUP(A70,'Inventaire général'!A:K,5,FALSE)</f>
        <v xml:space="preserve"> </v>
      </c>
      <c r="G70" s="8"/>
      <c r="H70" s="24" t="str">
        <f>VLOOKUP(A70,'Inventaire général'!A:K,10,FALSE)</f>
        <v xml:space="preserve"> </v>
      </c>
      <c r="I70" s="24" t="str">
        <f>VLOOKUP(A70,'Inventaire général'!A:K,11,FALSE)</f>
        <v xml:space="preserve"> </v>
      </c>
      <c r="J70" s="11" t="str">
        <f>IF(COUNTIF('Retour emprunteur 2'!$A$3:$A$100,A70)=G70,"OK",IF(COUNTIF('Retour emprunteur 2'!$A$3:$A$100,A70)&lt;G70,"manque "&amp;G70-COUNTIF('Retour emprunteur 2'!$A$3:$A$100,A70),"Pb, + de retour que d'emprunt"))</f>
        <v>OK</v>
      </c>
    </row>
    <row r="71" spans="1:10" x14ac:dyDescent="0.25">
      <c r="A71" s="21" t="s">
        <v>342</v>
      </c>
      <c r="B71" s="22" t="s">
        <v>340</v>
      </c>
      <c r="C71" s="23" t="str">
        <f>VLOOKUP(A71,'Inventaire général'!A:K,2,FALSE)</f>
        <v xml:space="preserve"> </v>
      </c>
      <c r="D71" s="23" t="str">
        <f>VLOOKUP(A71,'Inventaire général'!A:K,3,FALSE)</f>
        <v xml:space="preserve"> </v>
      </c>
      <c r="E71" s="23" t="str">
        <f>VLOOKUP(A71,'Inventaire général'!A:K,4,FALSE)</f>
        <v xml:space="preserve"> </v>
      </c>
      <c r="F71" s="23" t="str">
        <f>VLOOKUP(A71,'Inventaire général'!A:K,5,FALSE)</f>
        <v xml:space="preserve"> </v>
      </c>
      <c r="G71" s="8"/>
      <c r="H71" s="24" t="str">
        <f>VLOOKUP(A71,'Inventaire général'!A:K,10,FALSE)</f>
        <v xml:space="preserve"> </v>
      </c>
      <c r="I71" s="24" t="str">
        <f>VLOOKUP(A71,'Inventaire général'!A:K,11,FALSE)</f>
        <v xml:space="preserve"> </v>
      </c>
      <c r="J71" s="11" t="str">
        <f>IF(COUNTIF('Retour emprunteur 2'!$A$3:$A$100,A71)=G71,"OK",IF(COUNTIF('Retour emprunteur 2'!$A$3:$A$100,A71)&lt;G71,"manque "&amp;G71-COUNTIF('Retour emprunteur 2'!$A$3:$A$100,A71),"Pb, + de retour que d'emprunt"))</f>
        <v>OK</v>
      </c>
    </row>
    <row r="72" spans="1:10" x14ac:dyDescent="0.25">
      <c r="A72" s="21" t="s">
        <v>342</v>
      </c>
      <c r="B72" s="22" t="s">
        <v>340</v>
      </c>
      <c r="C72" s="23" t="str">
        <f>VLOOKUP(A72,'Inventaire général'!A:K,2,FALSE)</f>
        <v xml:space="preserve"> </v>
      </c>
      <c r="D72" s="23" t="str">
        <f>VLOOKUP(A72,'Inventaire général'!A:K,3,FALSE)</f>
        <v xml:space="preserve"> </v>
      </c>
      <c r="E72" s="23" t="str">
        <f>VLOOKUP(A72,'Inventaire général'!A:K,4,FALSE)</f>
        <v xml:space="preserve"> </v>
      </c>
      <c r="F72" s="23" t="str">
        <f>VLOOKUP(A72,'Inventaire général'!A:K,5,FALSE)</f>
        <v xml:space="preserve"> </v>
      </c>
      <c r="G72" s="8"/>
      <c r="H72" s="24" t="str">
        <f>VLOOKUP(A72,'Inventaire général'!A:K,10,FALSE)</f>
        <v xml:space="preserve"> </v>
      </c>
      <c r="I72" s="24" t="str">
        <f>VLOOKUP(A72,'Inventaire général'!A:K,11,FALSE)</f>
        <v xml:space="preserve"> </v>
      </c>
      <c r="J72" s="11" t="str">
        <f>IF(COUNTIF('Retour emprunteur 2'!$A$3:$A$100,A72)=G72,"OK",IF(COUNTIF('Retour emprunteur 2'!$A$3:$A$100,A72)&lt;G72,"manque "&amp;G72-COUNTIF('Retour emprunteur 2'!$A$3:$A$100,A72),"Pb, + de retour que d'emprunt"))</f>
        <v>OK</v>
      </c>
    </row>
    <row r="73" spans="1:10" x14ac:dyDescent="0.25">
      <c r="A73" s="21" t="s">
        <v>342</v>
      </c>
      <c r="B73" s="22" t="s">
        <v>340</v>
      </c>
      <c r="C73" s="23" t="str">
        <f>VLOOKUP(A73,'Inventaire général'!A:K,2,FALSE)</f>
        <v xml:space="preserve"> </v>
      </c>
      <c r="D73" s="23" t="str">
        <f>VLOOKUP(A73,'Inventaire général'!A:K,3,FALSE)</f>
        <v xml:space="preserve"> </v>
      </c>
      <c r="E73" s="23" t="str">
        <f>VLOOKUP(A73,'Inventaire général'!A:K,4,FALSE)</f>
        <v xml:space="preserve"> </v>
      </c>
      <c r="F73" s="23" t="str">
        <f>VLOOKUP(A73,'Inventaire général'!A:K,5,FALSE)</f>
        <v xml:space="preserve"> </v>
      </c>
      <c r="G73" s="8"/>
      <c r="H73" s="24" t="str">
        <f>VLOOKUP(A73,'Inventaire général'!A:K,10,FALSE)</f>
        <v xml:space="preserve"> </v>
      </c>
      <c r="I73" s="24" t="str">
        <f>VLOOKUP(A73,'Inventaire général'!A:K,11,FALSE)</f>
        <v xml:space="preserve"> </v>
      </c>
      <c r="J73" s="11" t="str">
        <f>IF(COUNTIF('Retour emprunteur 2'!$A$3:$A$100,A73)=G73,"OK",IF(COUNTIF('Retour emprunteur 2'!$A$3:$A$100,A73)&lt;G73,"manque "&amp;G73-COUNTIF('Retour emprunteur 2'!$A$3:$A$100,A73),"Pb, + de retour que d'emprunt"))</f>
        <v>OK</v>
      </c>
    </row>
    <row r="74" spans="1:10" x14ac:dyDescent="0.25">
      <c r="A74" s="21" t="s">
        <v>342</v>
      </c>
      <c r="B74" s="22" t="s">
        <v>340</v>
      </c>
      <c r="C74" s="23" t="str">
        <f>VLOOKUP(A74,'Inventaire général'!A:K,2,FALSE)</f>
        <v xml:space="preserve"> </v>
      </c>
      <c r="D74" s="23" t="str">
        <f>VLOOKUP(A74,'Inventaire général'!A:K,3,FALSE)</f>
        <v xml:space="preserve"> </v>
      </c>
      <c r="E74" s="23" t="str">
        <f>VLOOKUP(A74,'Inventaire général'!A:K,4,FALSE)</f>
        <v xml:space="preserve"> </v>
      </c>
      <c r="F74" s="23" t="str">
        <f>VLOOKUP(A74,'Inventaire général'!A:K,5,FALSE)</f>
        <v xml:space="preserve"> </v>
      </c>
      <c r="G74" s="8"/>
      <c r="H74" s="24" t="str">
        <f>VLOOKUP(A74,'Inventaire général'!A:K,10,FALSE)</f>
        <v xml:space="preserve"> </v>
      </c>
      <c r="I74" s="24" t="str">
        <f>VLOOKUP(A74,'Inventaire général'!A:K,11,FALSE)</f>
        <v xml:space="preserve"> </v>
      </c>
      <c r="J74" s="11" t="str">
        <f>IF(COUNTIF('Retour emprunteur 2'!$A$3:$A$100,A74)=G74,"OK",IF(COUNTIF('Retour emprunteur 2'!$A$3:$A$100,A74)&lt;G74,"manque "&amp;G74-COUNTIF('Retour emprunteur 2'!$A$3:$A$100,A74),"Pb, + de retour que d'emprunt"))</f>
        <v>OK</v>
      </c>
    </row>
    <row r="75" spans="1:10" x14ac:dyDescent="0.25">
      <c r="A75" s="21" t="s">
        <v>342</v>
      </c>
      <c r="B75" s="22" t="s">
        <v>340</v>
      </c>
      <c r="C75" s="23" t="str">
        <f>VLOOKUP(A75,'Inventaire général'!A:K,2,FALSE)</f>
        <v xml:space="preserve"> </v>
      </c>
      <c r="D75" s="23" t="str">
        <f>VLOOKUP(A75,'Inventaire général'!A:K,3,FALSE)</f>
        <v xml:space="preserve"> </v>
      </c>
      <c r="E75" s="23" t="str">
        <f>VLOOKUP(A75,'Inventaire général'!A:K,4,FALSE)</f>
        <v xml:space="preserve"> </v>
      </c>
      <c r="F75" s="23" t="str">
        <f>VLOOKUP(A75,'Inventaire général'!A:K,5,FALSE)</f>
        <v xml:space="preserve"> </v>
      </c>
      <c r="G75" s="8"/>
      <c r="H75" s="24" t="str">
        <f>VLOOKUP(A75,'Inventaire général'!A:K,10,FALSE)</f>
        <v xml:space="preserve"> </v>
      </c>
      <c r="I75" s="24" t="str">
        <f>VLOOKUP(A75,'Inventaire général'!A:K,11,FALSE)</f>
        <v xml:space="preserve"> </v>
      </c>
      <c r="J75" s="11" t="str">
        <f>IF(COUNTIF('Retour emprunteur 2'!$A$3:$A$100,A75)=G75,"OK",IF(COUNTIF('Retour emprunteur 2'!$A$3:$A$100,A75)&lt;G75,"manque "&amp;G75-COUNTIF('Retour emprunteur 2'!$A$3:$A$100,A75),"Pb, + de retour que d'emprunt"))</f>
        <v>OK</v>
      </c>
    </row>
    <row r="76" spans="1:10" x14ac:dyDescent="0.25">
      <c r="A76" s="21" t="s">
        <v>342</v>
      </c>
      <c r="B76" s="22" t="s">
        <v>340</v>
      </c>
      <c r="C76" s="23" t="str">
        <f>VLOOKUP(A76,'Inventaire général'!A:K,2,FALSE)</f>
        <v xml:space="preserve"> </v>
      </c>
      <c r="D76" s="23" t="str">
        <f>VLOOKUP(A76,'Inventaire général'!A:K,3,FALSE)</f>
        <v xml:space="preserve"> </v>
      </c>
      <c r="E76" s="23" t="str">
        <f>VLOOKUP(A76,'Inventaire général'!A:K,4,FALSE)</f>
        <v xml:space="preserve"> </v>
      </c>
      <c r="F76" s="23" t="str">
        <f>VLOOKUP(A76,'Inventaire général'!A:K,5,FALSE)</f>
        <v xml:space="preserve"> </v>
      </c>
      <c r="G76" s="8"/>
      <c r="H76" s="24" t="str">
        <f>VLOOKUP(A76,'Inventaire général'!A:K,10,FALSE)</f>
        <v xml:space="preserve"> </v>
      </c>
      <c r="I76" s="24" t="str">
        <f>VLOOKUP(A76,'Inventaire général'!A:K,11,FALSE)</f>
        <v xml:space="preserve"> </v>
      </c>
      <c r="J76" s="11" t="str">
        <f>IF(COUNTIF('Retour emprunteur 2'!$A$3:$A$100,A76)=G76,"OK",IF(COUNTIF('Retour emprunteur 2'!$A$3:$A$100,A76)&lt;G76,"manque "&amp;G76-COUNTIF('Retour emprunteur 2'!$A$3:$A$100,A76),"Pb, + de retour que d'emprunt"))</f>
        <v>OK</v>
      </c>
    </row>
    <row r="77" spans="1:10" x14ac:dyDescent="0.25">
      <c r="A77" s="21" t="s">
        <v>342</v>
      </c>
      <c r="B77" s="22" t="s">
        <v>340</v>
      </c>
      <c r="C77" s="23" t="str">
        <f>VLOOKUP(A77,'Inventaire général'!A:K,2,FALSE)</f>
        <v xml:space="preserve"> </v>
      </c>
      <c r="D77" s="23" t="str">
        <f>VLOOKUP(A77,'Inventaire général'!A:K,3,FALSE)</f>
        <v xml:space="preserve"> </v>
      </c>
      <c r="E77" s="23" t="str">
        <f>VLOOKUP(A77,'Inventaire général'!A:K,4,FALSE)</f>
        <v xml:space="preserve"> </v>
      </c>
      <c r="F77" s="23" t="str">
        <f>VLOOKUP(A77,'Inventaire général'!A:K,5,FALSE)</f>
        <v xml:space="preserve"> </v>
      </c>
      <c r="G77" s="8"/>
      <c r="H77" s="24" t="str">
        <f>VLOOKUP(A77,'Inventaire général'!A:K,10,FALSE)</f>
        <v xml:space="preserve"> </v>
      </c>
      <c r="I77" s="24" t="str">
        <f>VLOOKUP(A77,'Inventaire général'!A:K,11,FALSE)</f>
        <v xml:space="preserve"> </v>
      </c>
      <c r="J77" s="11" t="str">
        <f>IF(COUNTIF('Retour emprunteur 2'!$A$3:$A$100,A77)=G77,"OK",IF(COUNTIF('Retour emprunteur 2'!$A$3:$A$100,A77)&lt;G77,"manque "&amp;G77-COUNTIF('Retour emprunteur 2'!$A$3:$A$100,A77),"Pb, + de retour que d'emprunt"))</f>
        <v>OK</v>
      </c>
    </row>
    <row r="78" spans="1:10" x14ac:dyDescent="0.25">
      <c r="A78" s="21" t="s">
        <v>342</v>
      </c>
      <c r="B78" s="22" t="s">
        <v>340</v>
      </c>
      <c r="C78" s="23" t="str">
        <f>VLOOKUP(A78,'Inventaire général'!A:K,2,FALSE)</f>
        <v xml:space="preserve"> </v>
      </c>
      <c r="D78" s="23" t="str">
        <f>VLOOKUP(A78,'Inventaire général'!A:K,3,FALSE)</f>
        <v xml:space="preserve"> </v>
      </c>
      <c r="E78" s="23" t="str">
        <f>VLOOKUP(A78,'Inventaire général'!A:K,4,FALSE)</f>
        <v xml:space="preserve"> </v>
      </c>
      <c r="F78" s="23" t="str">
        <f>VLOOKUP(A78,'Inventaire général'!A:K,5,FALSE)</f>
        <v xml:space="preserve"> </v>
      </c>
      <c r="G78" s="8"/>
      <c r="H78" s="24" t="str">
        <f>VLOOKUP(A78,'Inventaire général'!A:K,10,FALSE)</f>
        <v xml:space="preserve"> </v>
      </c>
      <c r="I78" s="24" t="str">
        <f>VLOOKUP(A78,'Inventaire général'!A:K,11,FALSE)</f>
        <v xml:space="preserve"> </v>
      </c>
      <c r="J78" s="11" t="str">
        <f>IF(COUNTIF('Retour emprunteur 2'!$A$3:$A$100,A78)=G78,"OK",IF(COUNTIF('Retour emprunteur 2'!$A$3:$A$100,A78)&lt;G78,"manque "&amp;G78-COUNTIF('Retour emprunteur 2'!$A$3:$A$100,A78),"Pb, + de retour que d'emprunt"))</f>
        <v>OK</v>
      </c>
    </row>
    <row r="79" spans="1:10" x14ac:dyDescent="0.25">
      <c r="A79" s="21" t="s">
        <v>342</v>
      </c>
      <c r="B79" s="22" t="s">
        <v>340</v>
      </c>
      <c r="C79" s="23" t="str">
        <f>VLOOKUP(A79,'Inventaire général'!A:K,2,FALSE)</f>
        <v xml:space="preserve"> </v>
      </c>
      <c r="D79" s="23" t="str">
        <f>VLOOKUP(A79,'Inventaire général'!A:K,3,FALSE)</f>
        <v xml:space="preserve"> </v>
      </c>
      <c r="E79" s="23" t="str">
        <f>VLOOKUP(A79,'Inventaire général'!A:K,4,FALSE)</f>
        <v xml:space="preserve"> </v>
      </c>
      <c r="F79" s="23" t="str">
        <f>VLOOKUP(A79,'Inventaire général'!A:K,5,FALSE)</f>
        <v xml:space="preserve"> </v>
      </c>
      <c r="G79" s="8"/>
      <c r="H79" s="24" t="str">
        <f>VLOOKUP(A79,'Inventaire général'!A:K,10,FALSE)</f>
        <v xml:space="preserve"> </v>
      </c>
      <c r="I79" s="24" t="str">
        <f>VLOOKUP(A79,'Inventaire général'!A:K,11,FALSE)</f>
        <v xml:space="preserve"> </v>
      </c>
      <c r="J79" s="11" t="str">
        <f>IF(COUNTIF('Retour emprunteur 2'!$A$3:$A$100,A79)=G79,"OK",IF(COUNTIF('Retour emprunteur 2'!$A$3:$A$100,A79)&lt;G79,"manque "&amp;G79-COUNTIF('Retour emprunteur 2'!$A$3:$A$100,A79),"Pb, + de retour que d'emprunt"))</f>
        <v>OK</v>
      </c>
    </row>
    <row r="80" spans="1:10" x14ac:dyDescent="0.25">
      <c r="A80" s="21" t="s">
        <v>342</v>
      </c>
      <c r="B80" s="22" t="s">
        <v>340</v>
      </c>
      <c r="C80" s="23" t="str">
        <f>VLOOKUP(A80,'Inventaire général'!A:K,2,FALSE)</f>
        <v xml:space="preserve"> </v>
      </c>
      <c r="D80" s="23" t="str">
        <f>VLOOKUP(A80,'Inventaire général'!A:K,3,FALSE)</f>
        <v xml:space="preserve"> </v>
      </c>
      <c r="E80" s="23" t="str">
        <f>VLOOKUP(A80,'Inventaire général'!A:K,4,FALSE)</f>
        <v xml:space="preserve"> </v>
      </c>
      <c r="F80" s="23" t="str">
        <f>VLOOKUP(A80,'Inventaire général'!A:K,5,FALSE)</f>
        <v xml:space="preserve"> </v>
      </c>
      <c r="G80" s="8"/>
      <c r="H80" s="24" t="str">
        <f>VLOOKUP(A80,'Inventaire général'!A:K,10,FALSE)</f>
        <v xml:space="preserve"> </v>
      </c>
      <c r="I80" s="24" t="str">
        <f>VLOOKUP(A80,'Inventaire général'!A:K,11,FALSE)</f>
        <v xml:space="preserve"> </v>
      </c>
      <c r="J80" s="11" t="str">
        <f>IF(COUNTIF('Retour emprunteur 2'!$A$3:$A$100,A80)=G80,"OK",IF(COUNTIF('Retour emprunteur 2'!$A$3:$A$100,A80)&lt;G80,"manque "&amp;G80-COUNTIF('Retour emprunteur 2'!$A$3:$A$100,A80),"Pb, + de retour que d'emprunt"))</f>
        <v>OK</v>
      </c>
    </row>
    <row r="81" spans="1:10" x14ac:dyDescent="0.25">
      <c r="A81" s="21" t="s">
        <v>342</v>
      </c>
      <c r="B81" s="22" t="s">
        <v>340</v>
      </c>
      <c r="C81" s="23" t="str">
        <f>VLOOKUP(A81,'Inventaire général'!A:K,2,FALSE)</f>
        <v xml:space="preserve"> </v>
      </c>
      <c r="D81" s="23" t="str">
        <f>VLOOKUP(A81,'Inventaire général'!A:K,3,FALSE)</f>
        <v xml:space="preserve"> </v>
      </c>
      <c r="E81" s="23" t="str">
        <f>VLOOKUP(A81,'Inventaire général'!A:K,4,FALSE)</f>
        <v xml:space="preserve"> </v>
      </c>
      <c r="F81" s="23" t="str">
        <f>VLOOKUP(A81,'Inventaire général'!A:K,5,FALSE)</f>
        <v xml:space="preserve"> </v>
      </c>
      <c r="G81" s="8"/>
      <c r="H81" s="24" t="str">
        <f>VLOOKUP(A81,'Inventaire général'!A:K,10,FALSE)</f>
        <v xml:space="preserve"> </v>
      </c>
      <c r="I81" s="24" t="str">
        <f>VLOOKUP(A81,'Inventaire général'!A:K,11,FALSE)</f>
        <v xml:space="preserve"> </v>
      </c>
      <c r="J81" s="11" t="str">
        <f>IF(COUNTIF('Retour emprunteur 2'!$A$3:$A$100,A81)=G81,"OK",IF(COUNTIF('Retour emprunteur 2'!$A$3:$A$100,A81)&lt;G81,"manque "&amp;G81-COUNTIF('Retour emprunteur 2'!$A$3:$A$100,A81),"Pb, + de retour que d'emprunt"))</f>
        <v>OK</v>
      </c>
    </row>
    <row r="82" spans="1:10" x14ac:dyDescent="0.25">
      <c r="A82" s="21" t="s">
        <v>342</v>
      </c>
      <c r="B82" s="22" t="s">
        <v>340</v>
      </c>
      <c r="C82" s="23" t="str">
        <f>VLOOKUP(A82,'Inventaire général'!A:K,2,FALSE)</f>
        <v xml:space="preserve"> </v>
      </c>
      <c r="D82" s="23" t="str">
        <f>VLOOKUP(A82,'Inventaire général'!A:K,3,FALSE)</f>
        <v xml:space="preserve"> </v>
      </c>
      <c r="E82" s="23" t="str">
        <f>VLOOKUP(A82,'Inventaire général'!A:K,4,FALSE)</f>
        <v xml:space="preserve"> </v>
      </c>
      <c r="F82" s="23" t="str">
        <f>VLOOKUP(A82,'Inventaire général'!A:K,5,FALSE)</f>
        <v xml:space="preserve"> </v>
      </c>
      <c r="G82" s="8"/>
      <c r="H82" s="24" t="str">
        <f>VLOOKUP(A82,'Inventaire général'!A:K,10,FALSE)</f>
        <v xml:space="preserve"> </v>
      </c>
      <c r="I82" s="24" t="str">
        <f>VLOOKUP(A82,'Inventaire général'!A:K,11,FALSE)</f>
        <v xml:space="preserve"> </v>
      </c>
      <c r="J82" s="11" t="str">
        <f>IF(COUNTIF('Retour emprunteur 2'!$A$3:$A$100,A82)=G82,"OK",IF(COUNTIF('Retour emprunteur 2'!$A$3:$A$100,A82)&lt;G82,"manque "&amp;G82-COUNTIF('Retour emprunteur 2'!$A$3:$A$100,A82),"Pb, + de retour que d'emprunt"))</f>
        <v>OK</v>
      </c>
    </row>
    <row r="83" spans="1:10" x14ac:dyDescent="0.25">
      <c r="A83" s="21" t="s">
        <v>342</v>
      </c>
      <c r="B83" s="22" t="s">
        <v>340</v>
      </c>
      <c r="C83" s="23" t="str">
        <f>VLOOKUP(A83,'Inventaire général'!A:K,2,FALSE)</f>
        <v xml:space="preserve"> </v>
      </c>
      <c r="D83" s="23" t="str">
        <f>VLOOKUP(A83,'Inventaire général'!A:K,3,FALSE)</f>
        <v xml:space="preserve"> </v>
      </c>
      <c r="E83" s="23" t="str">
        <f>VLOOKUP(A83,'Inventaire général'!A:K,4,FALSE)</f>
        <v xml:space="preserve"> </v>
      </c>
      <c r="F83" s="23" t="str">
        <f>VLOOKUP(A83,'Inventaire général'!A:K,5,FALSE)</f>
        <v xml:space="preserve"> </v>
      </c>
      <c r="G83" s="8"/>
      <c r="H83" s="24" t="str">
        <f>VLOOKUP(A83,'Inventaire général'!A:K,10,FALSE)</f>
        <v xml:space="preserve"> </v>
      </c>
      <c r="I83" s="24" t="str">
        <f>VLOOKUP(A83,'Inventaire général'!A:K,11,FALSE)</f>
        <v xml:space="preserve"> </v>
      </c>
      <c r="J83" s="11" t="str">
        <f>IF(COUNTIF('Retour emprunteur 2'!$A$3:$A$100,A83)=G83,"OK",IF(COUNTIF('Retour emprunteur 2'!$A$3:$A$100,A83)&lt;G83,"manque "&amp;G83-COUNTIF('Retour emprunteur 2'!$A$3:$A$100,A83),"Pb, + de retour que d'emprunt"))</f>
        <v>OK</v>
      </c>
    </row>
    <row r="84" spans="1:10" x14ac:dyDescent="0.25">
      <c r="A84" s="21" t="s">
        <v>342</v>
      </c>
      <c r="B84" s="22" t="s">
        <v>340</v>
      </c>
      <c r="C84" s="23" t="str">
        <f>VLOOKUP(A84,'Inventaire général'!A:K,2,FALSE)</f>
        <v xml:space="preserve"> </v>
      </c>
      <c r="D84" s="23" t="str">
        <f>VLOOKUP(A84,'Inventaire général'!A:K,3,FALSE)</f>
        <v xml:space="preserve"> </v>
      </c>
      <c r="E84" s="23" t="str">
        <f>VLOOKUP(A84,'Inventaire général'!A:K,4,FALSE)</f>
        <v xml:space="preserve"> </v>
      </c>
      <c r="F84" s="23" t="str">
        <f>VLOOKUP(A84,'Inventaire général'!A:K,5,FALSE)</f>
        <v xml:space="preserve"> </v>
      </c>
      <c r="G84" s="8"/>
      <c r="H84" s="24" t="str">
        <f>VLOOKUP(A84,'Inventaire général'!A:K,10,FALSE)</f>
        <v xml:space="preserve"> </v>
      </c>
      <c r="I84" s="24" t="str">
        <f>VLOOKUP(A84,'Inventaire général'!A:K,11,FALSE)</f>
        <v xml:space="preserve"> </v>
      </c>
      <c r="J84" s="11" t="str">
        <f>IF(COUNTIF('Retour emprunteur 2'!$A$3:$A$100,A84)=G84,"OK",IF(COUNTIF('Retour emprunteur 2'!$A$3:$A$100,A84)&lt;G84,"manque "&amp;G84-COUNTIF('Retour emprunteur 2'!$A$3:$A$100,A84),"Pb, + de retour que d'emprunt"))</f>
        <v>OK</v>
      </c>
    </row>
    <row r="85" spans="1:10" x14ac:dyDescent="0.25">
      <c r="A85" s="21" t="s">
        <v>342</v>
      </c>
      <c r="B85" s="22" t="s">
        <v>340</v>
      </c>
      <c r="C85" s="23" t="str">
        <f>VLOOKUP(A85,'Inventaire général'!A:K,2,FALSE)</f>
        <v xml:space="preserve"> </v>
      </c>
      <c r="D85" s="23" t="str">
        <f>VLOOKUP(A85,'Inventaire général'!A:K,3,FALSE)</f>
        <v xml:space="preserve"> </v>
      </c>
      <c r="E85" s="23" t="str">
        <f>VLOOKUP(A85,'Inventaire général'!A:K,4,FALSE)</f>
        <v xml:space="preserve"> </v>
      </c>
      <c r="F85" s="23" t="str">
        <f>VLOOKUP(A85,'Inventaire général'!A:K,5,FALSE)</f>
        <v xml:space="preserve"> </v>
      </c>
      <c r="G85" s="8"/>
      <c r="H85" s="24" t="str">
        <f>VLOOKUP(A85,'Inventaire général'!A:K,10,FALSE)</f>
        <v xml:space="preserve"> </v>
      </c>
      <c r="I85" s="24" t="str">
        <f>VLOOKUP(A85,'Inventaire général'!A:K,11,FALSE)</f>
        <v xml:space="preserve"> </v>
      </c>
      <c r="J85" s="11" t="str">
        <f>IF(COUNTIF('Retour emprunteur 2'!$A$3:$A$100,A85)=G85,"OK",IF(COUNTIF('Retour emprunteur 2'!$A$3:$A$100,A85)&lt;G85,"manque "&amp;G85-COUNTIF('Retour emprunteur 2'!$A$3:$A$100,A85),"Pb, + de retour que d'emprunt"))</f>
        <v>OK</v>
      </c>
    </row>
    <row r="86" spans="1:10" x14ac:dyDescent="0.25">
      <c r="A86" s="21" t="s">
        <v>342</v>
      </c>
      <c r="B86" s="22" t="s">
        <v>340</v>
      </c>
      <c r="C86" s="23" t="str">
        <f>VLOOKUP(A86,'Inventaire général'!A:K,2,FALSE)</f>
        <v xml:space="preserve"> </v>
      </c>
      <c r="D86" s="23" t="str">
        <f>VLOOKUP(A86,'Inventaire général'!A:K,3,FALSE)</f>
        <v xml:space="preserve"> </v>
      </c>
      <c r="E86" s="23" t="str">
        <f>VLOOKUP(A86,'Inventaire général'!A:K,4,FALSE)</f>
        <v xml:space="preserve"> </v>
      </c>
      <c r="F86" s="23" t="str">
        <f>VLOOKUP(A86,'Inventaire général'!A:K,5,FALSE)</f>
        <v xml:space="preserve"> </v>
      </c>
      <c r="G86" s="8"/>
      <c r="H86" s="24" t="str">
        <f>VLOOKUP(A86,'Inventaire général'!A:K,10,FALSE)</f>
        <v xml:space="preserve"> </v>
      </c>
      <c r="I86" s="24" t="str">
        <f>VLOOKUP(A86,'Inventaire général'!A:K,11,FALSE)</f>
        <v xml:space="preserve"> </v>
      </c>
      <c r="J86" s="11" t="str">
        <f>IF(COUNTIF('Retour emprunteur 2'!$A$3:$A$100,A86)=G86,"OK",IF(COUNTIF('Retour emprunteur 2'!$A$3:$A$100,A86)&lt;G86,"manque "&amp;G86-COUNTIF('Retour emprunteur 2'!$A$3:$A$100,A86),"Pb, + de retour que d'emprunt"))</f>
        <v>OK</v>
      </c>
    </row>
    <row r="87" spans="1:10" x14ac:dyDescent="0.25">
      <c r="A87" s="21" t="s">
        <v>342</v>
      </c>
      <c r="B87" s="22" t="s">
        <v>340</v>
      </c>
      <c r="C87" s="23" t="str">
        <f>VLOOKUP(A87,'Inventaire général'!A:K,2,FALSE)</f>
        <v xml:space="preserve"> </v>
      </c>
      <c r="D87" s="23" t="str">
        <f>VLOOKUP(A87,'Inventaire général'!A:K,3,FALSE)</f>
        <v xml:space="preserve"> </v>
      </c>
      <c r="E87" s="23" t="str">
        <f>VLOOKUP(A87,'Inventaire général'!A:K,4,FALSE)</f>
        <v xml:space="preserve"> </v>
      </c>
      <c r="F87" s="23" t="str">
        <f>VLOOKUP(A87,'Inventaire général'!A:K,5,FALSE)</f>
        <v xml:space="preserve"> </v>
      </c>
      <c r="G87" s="8"/>
      <c r="H87" s="24" t="str">
        <f>VLOOKUP(A87,'Inventaire général'!A:K,10,FALSE)</f>
        <v xml:space="preserve"> </v>
      </c>
      <c r="I87" s="24" t="str">
        <f>VLOOKUP(A87,'Inventaire général'!A:K,11,FALSE)</f>
        <v xml:space="preserve"> </v>
      </c>
      <c r="J87" s="11" t="str">
        <f>IF(COUNTIF('Retour emprunteur 2'!$A$3:$A$100,A87)=G87,"OK",IF(COUNTIF('Retour emprunteur 2'!$A$3:$A$100,A87)&lt;G87,"manque "&amp;G87-COUNTIF('Retour emprunteur 2'!$A$3:$A$100,A87),"Pb, + de retour que d'emprunt"))</f>
        <v>OK</v>
      </c>
    </row>
    <row r="88" spans="1:10" x14ac:dyDescent="0.25">
      <c r="A88" s="21" t="s">
        <v>342</v>
      </c>
      <c r="B88" s="22" t="s">
        <v>340</v>
      </c>
      <c r="C88" s="23" t="str">
        <f>VLOOKUP(A88,'Inventaire général'!A:K,2,FALSE)</f>
        <v xml:space="preserve"> </v>
      </c>
      <c r="D88" s="23" t="str">
        <f>VLOOKUP(A88,'Inventaire général'!A:K,3,FALSE)</f>
        <v xml:space="preserve"> </v>
      </c>
      <c r="E88" s="23" t="str">
        <f>VLOOKUP(A88,'Inventaire général'!A:K,4,FALSE)</f>
        <v xml:space="preserve"> </v>
      </c>
      <c r="F88" s="23" t="str">
        <f>VLOOKUP(A88,'Inventaire général'!A:K,5,FALSE)</f>
        <v xml:space="preserve"> </v>
      </c>
      <c r="G88" s="8"/>
      <c r="H88" s="24" t="str">
        <f>VLOOKUP(A88,'Inventaire général'!A:K,10,FALSE)</f>
        <v xml:space="preserve"> </v>
      </c>
      <c r="I88" s="24" t="str">
        <f>VLOOKUP(A88,'Inventaire général'!A:K,11,FALSE)</f>
        <v xml:space="preserve"> </v>
      </c>
      <c r="J88" s="11" t="str">
        <f>IF(COUNTIF('Retour emprunteur 2'!$A$3:$A$100,A88)=G88,"OK",IF(COUNTIF('Retour emprunteur 2'!$A$3:$A$100,A88)&lt;G88,"manque "&amp;G88-COUNTIF('Retour emprunteur 2'!$A$3:$A$100,A88),"Pb, + de retour que d'emprunt"))</f>
        <v>OK</v>
      </c>
    </row>
    <row r="89" spans="1:10" x14ac:dyDescent="0.25">
      <c r="A89" s="21" t="s">
        <v>342</v>
      </c>
      <c r="B89" s="22" t="s">
        <v>340</v>
      </c>
      <c r="C89" s="23" t="str">
        <f>VLOOKUP(A89,'Inventaire général'!A:K,2,FALSE)</f>
        <v xml:space="preserve"> </v>
      </c>
      <c r="D89" s="23" t="str">
        <f>VLOOKUP(A89,'Inventaire général'!A:K,3,FALSE)</f>
        <v xml:space="preserve"> </v>
      </c>
      <c r="E89" s="23" t="str">
        <f>VLOOKUP(A89,'Inventaire général'!A:K,4,FALSE)</f>
        <v xml:space="preserve"> </v>
      </c>
      <c r="F89" s="23" t="str">
        <f>VLOOKUP(A89,'Inventaire général'!A:K,5,FALSE)</f>
        <v xml:space="preserve"> </v>
      </c>
      <c r="G89" s="8"/>
      <c r="H89" s="24" t="str">
        <f>VLOOKUP(A89,'Inventaire général'!A:K,10,FALSE)</f>
        <v xml:space="preserve"> </v>
      </c>
      <c r="I89" s="24" t="str">
        <f>VLOOKUP(A89,'Inventaire général'!A:K,11,FALSE)</f>
        <v xml:space="preserve"> </v>
      </c>
      <c r="J89" s="11" t="str">
        <f>IF(COUNTIF('Retour emprunteur 2'!$A$3:$A$100,A89)=G89,"OK",IF(COUNTIF('Retour emprunteur 2'!$A$3:$A$100,A89)&lt;G89,"manque "&amp;G89-COUNTIF('Retour emprunteur 2'!$A$3:$A$100,A89),"Pb, + de retour que d'emprunt"))</f>
        <v>OK</v>
      </c>
    </row>
    <row r="90" spans="1:10" x14ac:dyDescent="0.25">
      <c r="A90" s="21" t="s">
        <v>342</v>
      </c>
      <c r="B90" s="22" t="s">
        <v>340</v>
      </c>
      <c r="C90" s="23" t="str">
        <f>VLOOKUP(A90,'Inventaire général'!A:K,2,FALSE)</f>
        <v xml:space="preserve"> </v>
      </c>
      <c r="D90" s="23" t="str">
        <f>VLOOKUP(A90,'Inventaire général'!A:K,3,FALSE)</f>
        <v xml:space="preserve"> </v>
      </c>
      <c r="E90" s="23" t="str">
        <f>VLOOKUP(A90,'Inventaire général'!A:K,4,FALSE)</f>
        <v xml:space="preserve"> </v>
      </c>
      <c r="F90" s="23" t="str">
        <f>VLOOKUP(A90,'Inventaire général'!A:K,5,FALSE)</f>
        <v xml:space="preserve"> </v>
      </c>
      <c r="G90" s="8"/>
      <c r="H90" s="24" t="str">
        <f>VLOOKUP(A90,'Inventaire général'!A:K,10,FALSE)</f>
        <v xml:space="preserve"> </v>
      </c>
      <c r="I90" s="24" t="str">
        <f>VLOOKUP(A90,'Inventaire général'!A:K,11,FALSE)</f>
        <v xml:space="preserve"> </v>
      </c>
      <c r="J90" s="11" t="str">
        <f>IF(COUNTIF('Retour emprunteur 2'!$A$3:$A$100,A90)=G90,"OK",IF(COUNTIF('Retour emprunteur 2'!$A$3:$A$100,A90)&lt;G90,"manque "&amp;G90-COUNTIF('Retour emprunteur 2'!$A$3:$A$100,A90),"Pb, + de retour que d'emprunt"))</f>
        <v>OK</v>
      </c>
    </row>
    <row r="91" spans="1:10" x14ac:dyDescent="0.25">
      <c r="A91" s="21" t="s">
        <v>342</v>
      </c>
      <c r="B91" s="22" t="s">
        <v>340</v>
      </c>
      <c r="C91" s="23" t="str">
        <f>VLOOKUP(A91,'Inventaire général'!A:K,2,FALSE)</f>
        <v xml:space="preserve"> </v>
      </c>
      <c r="D91" s="23" t="str">
        <f>VLOOKUP(A91,'Inventaire général'!A:K,3,FALSE)</f>
        <v xml:space="preserve"> </v>
      </c>
      <c r="E91" s="23" t="str">
        <f>VLOOKUP(A91,'Inventaire général'!A:K,4,FALSE)</f>
        <v xml:space="preserve"> </v>
      </c>
      <c r="F91" s="23" t="str">
        <f>VLOOKUP(A91,'Inventaire général'!A:K,5,FALSE)</f>
        <v xml:space="preserve"> </v>
      </c>
      <c r="G91" s="8"/>
      <c r="H91" s="24" t="str">
        <f>VLOOKUP(A91,'Inventaire général'!A:K,10,FALSE)</f>
        <v xml:space="preserve"> </v>
      </c>
      <c r="I91" s="24" t="str">
        <f>VLOOKUP(A91,'Inventaire général'!A:K,11,FALSE)</f>
        <v xml:space="preserve"> </v>
      </c>
      <c r="J91" s="11" t="str">
        <f>IF(COUNTIF('Retour emprunteur 2'!$A$3:$A$100,A91)=G91,"OK",IF(COUNTIF('Retour emprunteur 2'!$A$3:$A$100,A91)&lt;G91,"manque "&amp;G91-COUNTIF('Retour emprunteur 2'!$A$3:$A$100,A91),"Pb, + de retour que d'emprunt"))</f>
        <v>OK</v>
      </c>
    </row>
    <row r="92" spans="1:10" x14ac:dyDescent="0.25">
      <c r="A92" s="21" t="s">
        <v>342</v>
      </c>
      <c r="B92" s="22" t="s">
        <v>340</v>
      </c>
      <c r="C92" s="23" t="str">
        <f>VLOOKUP(A92,'Inventaire général'!A:K,2,FALSE)</f>
        <v xml:space="preserve"> </v>
      </c>
      <c r="D92" s="23" t="str">
        <f>VLOOKUP(A92,'Inventaire général'!A:K,3,FALSE)</f>
        <v xml:space="preserve"> </v>
      </c>
      <c r="E92" s="23" t="str">
        <f>VLOOKUP(A92,'Inventaire général'!A:K,4,FALSE)</f>
        <v xml:space="preserve"> </v>
      </c>
      <c r="F92" s="23" t="str">
        <f>VLOOKUP(A92,'Inventaire général'!A:K,5,FALSE)</f>
        <v xml:space="preserve"> </v>
      </c>
      <c r="G92" s="8"/>
      <c r="H92" s="24" t="str">
        <f>VLOOKUP(A92,'Inventaire général'!A:K,10,FALSE)</f>
        <v xml:space="preserve"> </v>
      </c>
      <c r="I92" s="24" t="str">
        <f>VLOOKUP(A92,'Inventaire général'!A:K,11,FALSE)</f>
        <v xml:space="preserve"> </v>
      </c>
      <c r="J92" s="11" t="str">
        <f>IF(COUNTIF('Retour emprunteur 2'!$A$3:$A$100,A92)=G92,"OK",IF(COUNTIF('Retour emprunteur 2'!$A$3:$A$100,A92)&lt;G92,"manque "&amp;G92-COUNTIF('Retour emprunteur 2'!$A$3:$A$100,A92),"Pb, + de retour que d'emprunt"))</f>
        <v>OK</v>
      </c>
    </row>
    <row r="93" spans="1:10" x14ac:dyDescent="0.25">
      <c r="A93" s="21" t="s">
        <v>342</v>
      </c>
      <c r="B93" s="22" t="s">
        <v>340</v>
      </c>
      <c r="C93" s="23" t="str">
        <f>VLOOKUP(A93,'Inventaire général'!A:K,2,FALSE)</f>
        <v xml:space="preserve"> </v>
      </c>
      <c r="D93" s="23" t="str">
        <f>VLOOKUP(A93,'Inventaire général'!A:K,3,FALSE)</f>
        <v xml:space="preserve"> </v>
      </c>
      <c r="E93" s="23" t="str">
        <f>VLOOKUP(A93,'Inventaire général'!A:K,4,FALSE)</f>
        <v xml:space="preserve"> </v>
      </c>
      <c r="F93" s="23" t="str">
        <f>VLOOKUP(A93,'Inventaire général'!A:K,5,FALSE)</f>
        <v xml:space="preserve"> </v>
      </c>
      <c r="G93" s="8"/>
      <c r="H93" s="24" t="str">
        <f>VLOOKUP(A93,'Inventaire général'!A:K,10,FALSE)</f>
        <v xml:space="preserve"> </v>
      </c>
      <c r="I93" s="24" t="str">
        <f>VLOOKUP(A93,'Inventaire général'!A:K,11,FALSE)</f>
        <v xml:space="preserve"> </v>
      </c>
      <c r="J93" s="11" t="str">
        <f>IF(COUNTIF('Retour emprunteur 2'!$A$3:$A$100,A93)=G93,"OK",IF(COUNTIF('Retour emprunteur 2'!$A$3:$A$100,A93)&lt;G93,"manque "&amp;G93-COUNTIF('Retour emprunteur 2'!$A$3:$A$100,A93),"Pb, + de retour que d'emprunt"))</f>
        <v>OK</v>
      </c>
    </row>
    <row r="94" spans="1:10" x14ac:dyDescent="0.25">
      <c r="A94" s="21" t="s">
        <v>342</v>
      </c>
      <c r="B94" s="22" t="s">
        <v>340</v>
      </c>
      <c r="C94" s="23" t="str">
        <f>VLOOKUP(A94,'Inventaire général'!A:K,2,FALSE)</f>
        <v xml:space="preserve"> </v>
      </c>
      <c r="D94" s="23" t="str">
        <f>VLOOKUP(A94,'Inventaire général'!A:K,3,FALSE)</f>
        <v xml:space="preserve"> </v>
      </c>
      <c r="E94" s="23" t="str">
        <f>VLOOKUP(A94,'Inventaire général'!A:K,4,FALSE)</f>
        <v xml:space="preserve"> </v>
      </c>
      <c r="F94" s="23" t="str">
        <f>VLOOKUP(A94,'Inventaire général'!A:K,5,FALSE)</f>
        <v xml:space="preserve"> </v>
      </c>
      <c r="G94" s="8"/>
      <c r="H94" s="24" t="str">
        <f>VLOOKUP(A94,'Inventaire général'!A:K,10,FALSE)</f>
        <v xml:space="preserve"> </v>
      </c>
      <c r="I94" s="24" t="str">
        <f>VLOOKUP(A94,'Inventaire général'!A:K,11,FALSE)</f>
        <v xml:space="preserve"> </v>
      </c>
      <c r="J94" s="11" t="str">
        <f>IF(COUNTIF('Retour emprunteur 2'!$A$3:$A$100,A94)=G94,"OK",IF(COUNTIF('Retour emprunteur 2'!$A$3:$A$100,A94)&lt;G94,"manque "&amp;G94-COUNTIF('Retour emprunteur 2'!$A$3:$A$100,A94),"Pb, + de retour que d'emprunt"))</f>
        <v>OK</v>
      </c>
    </row>
    <row r="95" spans="1:10" x14ac:dyDescent="0.25">
      <c r="A95" s="21" t="s">
        <v>342</v>
      </c>
      <c r="B95" s="22" t="s">
        <v>340</v>
      </c>
      <c r="C95" s="23" t="str">
        <f>VLOOKUP(A95,'Inventaire général'!A:K,2,FALSE)</f>
        <v xml:space="preserve"> </v>
      </c>
      <c r="D95" s="23" t="str">
        <f>VLOOKUP(A95,'Inventaire général'!A:K,3,FALSE)</f>
        <v xml:space="preserve"> </v>
      </c>
      <c r="E95" s="23" t="str">
        <f>VLOOKUP(A95,'Inventaire général'!A:K,4,FALSE)</f>
        <v xml:space="preserve"> </v>
      </c>
      <c r="F95" s="23" t="str">
        <f>VLOOKUP(A95,'Inventaire général'!A:K,5,FALSE)</f>
        <v xml:space="preserve"> </v>
      </c>
      <c r="G95" s="8"/>
      <c r="H95" s="24" t="str">
        <f>VLOOKUP(A95,'Inventaire général'!A:K,10,FALSE)</f>
        <v xml:space="preserve"> </v>
      </c>
      <c r="I95" s="24" t="str">
        <f>VLOOKUP(A95,'Inventaire général'!A:K,11,FALSE)</f>
        <v xml:space="preserve"> </v>
      </c>
      <c r="J95" s="11" t="str">
        <f>IF(COUNTIF('Retour emprunteur 2'!$A$3:$A$100,A95)=G95,"OK",IF(COUNTIF('Retour emprunteur 2'!$A$3:$A$100,A95)&lt;G95,"manque "&amp;G95-COUNTIF('Retour emprunteur 2'!$A$3:$A$100,A95),"Pb, + de retour que d'emprunt"))</f>
        <v>OK</v>
      </c>
    </row>
    <row r="96" spans="1:10" x14ac:dyDescent="0.25">
      <c r="A96" s="21" t="s">
        <v>342</v>
      </c>
      <c r="B96" s="22" t="s">
        <v>340</v>
      </c>
      <c r="C96" s="23" t="str">
        <f>VLOOKUP(A96,'Inventaire général'!A:K,2,FALSE)</f>
        <v xml:space="preserve"> </v>
      </c>
      <c r="D96" s="23" t="str">
        <f>VLOOKUP(A96,'Inventaire général'!A:K,3,FALSE)</f>
        <v xml:space="preserve"> </v>
      </c>
      <c r="E96" s="23" t="str">
        <f>VLOOKUP(A96,'Inventaire général'!A:K,4,FALSE)</f>
        <v xml:space="preserve"> </v>
      </c>
      <c r="F96" s="23" t="str">
        <f>VLOOKUP(A96,'Inventaire général'!A:K,5,FALSE)</f>
        <v xml:space="preserve"> </v>
      </c>
      <c r="G96" s="8"/>
      <c r="H96" s="24" t="str">
        <f>VLOOKUP(A96,'Inventaire général'!A:K,10,FALSE)</f>
        <v xml:space="preserve"> </v>
      </c>
      <c r="I96" s="24" t="str">
        <f>VLOOKUP(A96,'Inventaire général'!A:K,11,FALSE)</f>
        <v xml:space="preserve"> </v>
      </c>
      <c r="J96" s="11" t="str">
        <f>IF(COUNTIF('Retour emprunteur 2'!$A$3:$A$100,A96)=G96,"OK",IF(COUNTIF('Retour emprunteur 2'!$A$3:$A$100,A96)&lt;G96,"manque "&amp;G96-COUNTIF('Retour emprunteur 2'!$A$3:$A$100,A96),"Pb, + de retour que d'emprunt"))</f>
        <v>OK</v>
      </c>
    </row>
    <row r="97" spans="1:10" x14ac:dyDescent="0.25">
      <c r="A97" s="21" t="s">
        <v>342</v>
      </c>
      <c r="B97" s="22" t="s">
        <v>340</v>
      </c>
      <c r="C97" s="23" t="str">
        <f>VLOOKUP(A97,'Inventaire général'!A:K,2,FALSE)</f>
        <v xml:space="preserve"> </v>
      </c>
      <c r="D97" s="23" t="str">
        <f>VLOOKUP(A97,'Inventaire général'!A:K,3,FALSE)</f>
        <v xml:space="preserve"> </v>
      </c>
      <c r="E97" s="23" t="str">
        <f>VLOOKUP(A97,'Inventaire général'!A:K,4,FALSE)</f>
        <v xml:space="preserve"> </v>
      </c>
      <c r="F97" s="23" t="str">
        <f>VLOOKUP(A97,'Inventaire général'!A:K,5,FALSE)</f>
        <v xml:space="preserve"> </v>
      </c>
      <c r="G97" s="8"/>
      <c r="H97" s="24" t="str">
        <f>VLOOKUP(A97,'Inventaire général'!A:K,10,FALSE)</f>
        <v xml:space="preserve"> </v>
      </c>
      <c r="I97" s="24" t="str">
        <f>VLOOKUP(A97,'Inventaire général'!A:K,11,FALSE)</f>
        <v xml:space="preserve"> </v>
      </c>
      <c r="J97" s="11" t="str">
        <f>IF(COUNTIF('Retour emprunteur 2'!$A$3:$A$100,A97)=G97,"OK",IF(COUNTIF('Retour emprunteur 2'!$A$3:$A$100,A97)&lt;G97,"manque "&amp;G97-COUNTIF('Retour emprunteur 2'!$A$3:$A$100,A97),"Pb, + de retour que d'emprunt"))</f>
        <v>OK</v>
      </c>
    </row>
    <row r="98" spans="1:10" x14ac:dyDescent="0.25">
      <c r="A98" s="21" t="s">
        <v>342</v>
      </c>
      <c r="B98" s="22" t="s">
        <v>340</v>
      </c>
      <c r="C98" s="23" t="str">
        <f>VLOOKUP(A98,'Inventaire général'!A:K,2,FALSE)</f>
        <v xml:space="preserve"> </v>
      </c>
      <c r="D98" s="23" t="str">
        <f>VLOOKUP(A98,'Inventaire général'!A:K,3,FALSE)</f>
        <v xml:space="preserve"> </v>
      </c>
      <c r="E98" s="23" t="str">
        <f>VLOOKUP(A98,'Inventaire général'!A:K,4,FALSE)</f>
        <v xml:space="preserve"> </v>
      </c>
      <c r="F98" s="23" t="str">
        <f>VLOOKUP(A98,'Inventaire général'!A:K,5,FALSE)</f>
        <v xml:space="preserve"> </v>
      </c>
      <c r="G98" s="8"/>
      <c r="H98" s="24" t="str">
        <f>VLOOKUP(A98,'Inventaire général'!A:K,10,FALSE)</f>
        <v xml:space="preserve"> </v>
      </c>
      <c r="I98" s="24" t="str">
        <f>VLOOKUP(A98,'Inventaire général'!A:K,11,FALSE)</f>
        <v xml:space="preserve"> </v>
      </c>
      <c r="J98" s="11" t="str">
        <f>IF(COUNTIF('Retour emprunteur 2'!$A$3:$A$100,A98)=G98,"OK",IF(COUNTIF('Retour emprunteur 2'!$A$3:$A$100,A98)&lt;G98,"manque "&amp;G98-COUNTIF('Retour emprunteur 2'!$A$3:$A$100,A98),"Pb, + de retour que d'emprunt"))</f>
        <v>OK</v>
      </c>
    </row>
    <row r="99" spans="1:10" x14ac:dyDescent="0.25">
      <c r="A99" s="21" t="s">
        <v>342</v>
      </c>
      <c r="B99" s="22" t="s">
        <v>340</v>
      </c>
      <c r="C99" s="23" t="str">
        <f>VLOOKUP(A99,'Inventaire général'!A:K,2,FALSE)</f>
        <v xml:space="preserve"> </v>
      </c>
      <c r="D99" s="23" t="str">
        <f>VLOOKUP(A99,'Inventaire général'!A:K,3,FALSE)</f>
        <v xml:space="preserve"> </v>
      </c>
      <c r="E99" s="23" t="str">
        <f>VLOOKUP(A99,'Inventaire général'!A:K,4,FALSE)</f>
        <v xml:space="preserve"> </v>
      </c>
      <c r="F99" s="23" t="str">
        <f>VLOOKUP(A99,'Inventaire général'!A:K,5,FALSE)</f>
        <v xml:space="preserve"> </v>
      </c>
      <c r="G99" s="8"/>
      <c r="H99" s="24" t="str">
        <f>VLOOKUP(A99,'Inventaire général'!A:K,10,FALSE)</f>
        <v xml:space="preserve"> </v>
      </c>
      <c r="I99" s="24" t="str">
        <f>VLOOKUP(A99,'Inventaire général'!A:K,11,FALSE)</f>
        <v xml:space="preserve"> </v>
      </c>
      <c r="J99" s="11" t="str">
        <f>IF(COUNTIF('Retour emprunteur 2'!$A$3:$A$100,A99)=G99,"OK",IF(COUNTIF('Retour emprunteur 2'!$A$3:$A$100,A99)&lt;G99,"manque "&amp;G99-COUNTIF('Retour emprunteur 2'!$A$3:$A$100,A99),"Pb, + de retour que d'emprunt"))</f>
        <v>OK</v>
      </c>
    </row>
    <row r="100" spans="1:10" ht="15.75" thickBot="1" x14ac:dyDescent="0.3">
      <c r="A100" s="25" t="s">
        <v>342</v>
      </c>
      <c r="B100" s="26" t="s">
        <v>340</v>
      </c>
      <c r="C100" s="27" t="str">
        <f>VLOOKUP(A100,'Inventaire général'!A:K,2,FALSE)</f>
        <v xml:space="preserve"> </v>
      </c>
      <c r="D100" s="27" t="str">
        <f>VLOOKUP(A100,'Inventaire général'!A:K,3,FALSE)</f>
        <v xml:space="preserve"> </v>
      </c>
      <c r="E100" s="27" t="str">
        <f>VLOOKUP(A100,'Inventaire général'!A:K,4,FALSE)</f>
        <v xml:space="preserve"> </v>
      </c>
      <c r="F100" s="27" t="str">
        <f>VLOOKUP(A100,'Inventaire général'!A:K,5,FALSE)</f>
        <v xml:space="preserve"> </v>
      </c>
      <c r="G100" s="28"/>
      <c r="H100" s="29" t="str">
        <f>VLOOKUP(A100,'Inventaire général'!A:K,10,FALSE)</f>
        <v xml:space="preserve"> </v>
      </c>
      <c r="I100" s="29" t="str">
        <f>VLOOKUP(A100,'Inventaire général'!A:K,11,FALSE)</f>
        <v xml:space="preserve"> </v>
      </c>
      <c r="J100" s="170" t="str">
        <f>IF(COUNTIF('Retour emprunteur 2'!$A$3:$A$100,A100)=G100,"OK",IF(COUNTIF('Retour emprunteur 2'!$A$3:$A$100,A100)&lt;G100,"manque "&amp;G100-COUNTIF('Retour emprunteur 2'!$A$3:$A$100,A100),"Pb, + de retour que d'emprunt"))</f>
        <v>OK</v>
      </c>
    </row>
  </sheetData>
  <sheetProtection sheet="1" objects="1" scenarios="1" selectLockedCells="1"/>
  <mergeCells count="7">
    <mergeCell ref="I2:J2"/>
    <mergeCell ref="H4:J4"/>
    <mergeCell ref="A2:D2"/>
    <mergeCell ref="E2:F2"/>
    <mergeCell ref="B4:B5"/>
    <mergeCell ref="A4:A5"/>
    <mergeCell ref="C4:G4"/>
  </mergeCells>
  <pageMargins left="0.25" right="0.25" top="0.75" bottom="0.75" header="0.3" footer="0.3"/>
  <pageSetup paperSize="8" fitToHeight="0" orientation="landscape" r:id="rId1"/>
  <headerFooter>
    <oddHeader>&amp;CCo'Anim - 15, place de l'Europe - 44310 Saint-Colomban</oddHeader>
    <oddFooter>&amp;CLe matériel doit être rendu parfaitement propre et doit être réacheminé vers son lieu de stockage après vérification. Le matériel manquant ou cassé est remplacé ou réparé par l'emprunteur.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100"/>
  <sheetViews>
    <sheetView zoomScale="85" zoomScaleNormal="85" workbookViewId="0">
      <selection activeCell="A3" sqref="A3"/>
    </sheetView>
  </sheetViews>
  <sheetFormatPr baseColWidth="10" defaultColWidth="11.42578125" defaultRowHeight="15" x14ac:dyDescent="0.25"/>
  <cols>
    <col min="1" max="1" width="10.140625" style="15" customWidth="1"/>
    <col min="2" max="16384" width="11.42578125" style="30"/>
  </cols>
  <sheetData>
    <row r="1" spans="1:1" ht="15" customHeight="1" x14ac:dyDescent="0.25">
      <c r="A1" s="186" t="s">
        <v>440</v>
      </c>
    </row>
    <row r="2" spans="1:1" ht="30" customHeight="1" x14ac:dyDescent="0.25">
      <c r="A2" s="187"/>
    </row>
    <row r="3" spans="1:1" x14ac:dyDescent="0.25">
      <c r="A3" s="31"/>
    </row>
    <row r="4" spans="1:1" x14ac:dyDescent="0.25">
      <c r="A4" s="31"/>
    </row>
    <row r="5" spans="1:1" x14ac:dyDescent="0.25">
      <c r="A5" s="31"/>
    </row>
    <row r="6" spans="1:1" x14ac:dyDescent="0.25">
      <c r="A6" s="31"/>
    </row>
    <row r="7" spans="1:1" x14ac:dyDescent="0.25">
      <c r="A7" s="31"/>
    </row>
    <row r="8" spans="1:1" x14ac:dyDescent="0.25">
      <c r="A8" s="31"/>
    </row>
    <row r="9" spans="1:1" x14ac:dyDescent="0.25">
      <c r="A9" s="31"/>
    </row>
    <row r="10" spans="1:1" x14ac:dyDescent="0.25">
      <c r="A10" s="31"/>
    </row>
    <row r="11" spans="1:1" x14ac:dyDescent="0.25">
      <c r="A11" s="31"/>
    </row>
    <row r="12" spans="1:1" x14ac:dyDescent="0.25">
      <c r="A12" s="31"/>
    </row>
    <row r="13" spans="1:1" x14ac:dyDescent="0.25">
      <c r="A13" s="31"/>
    </row>
    <row r="14" spans="1:1" x14ac:dyDescent="0.25">
      <c r="A14" s="31"/>
    </row>
    <row r="15" spans="1:1" x14ac:dyDescent="0.25">
      <c r="A15" s="31"/>
    </row>
    <row r="16" spans="1:1" x14ac:dyDescent="0.25">
      <c r="A16" s="31"/>
    </row>
    <row r="17" spans="1:1" x14ac:dyDescent="0.25">
      <c r="A17" s="31"/>
    </row>
    <row r="18" spans="1:1" x14ac:dyDescent="0.25">
      <c r="A18" s="31"/>
    </row>
    <row r="19" spans="1:1" x14ac:dyDescent="0.25">
      <c r="A19" s="31"/>
    </row>
    <row r="20" spans="1:1" x14ac:dyDescent="0.25">
      <c r="A20" s="31"/>
    </row>
    <row r="21" spans="1:1" x14ac:dyDescent="0.25">
      <c r="A21" s="31"/>
    </row>
    <row r="22" spans="1:1" x14ac:dyDescent="0.25">
      <c r="A22" s="31"/>
    </row>
    <row r="23" spans="1:1" x14ac:dyDescent="0.25">
      <c r="A23" s="31"/>
    </row>
    <row r="24" spans="1:1" x14ac:dyDescent="0.25">
      <c r="A24" s="31"/>
    </row>
    <row r="25" spans="1:1" x14ac:dyDescent="0.25">
      <c r="A25" s="31"/>
    </row>
    <row r="26" spans="1:1" x14ac:dyDescent="0.25">
      <c r="A26" s="31"/>
    </row>
    <row r="27" spans="1:1" x14ac:dyDescent="0.25">
      <c r="A27" s="31"/>
    </row>
    <row r="28" spans="1:1" x14ac:dyDescent="0.25">
      <c r="A28" s="31"/>
    </row>
    <row r="29" spans="1:1" x14ac:dyDescent="0.25">
      <c r="A29" s="31"/>
    </row>
    <row r="30" spans="1:1" x14ac:dyDescent="0.25">
      <c r="A30" s="31"/>
    </row>
    <row r="31" spans="1:1" x14ac:dyDescent="0.25">
      <c r="A31" s="31"/>
    </row>
    <row r="32" spans="1:1" x14ac:dyDescent="0.25">
      <c r="A32" s="31"/>
    </row>
    <row r="33" spans="1:1" x14ac:dyDescent="0.25">
      <c r="A33" s="31"/>
    </row>
    <row r="34" spans="1:1" x14ac:dyDescent="0.25">
      <c r="A34" s="31"/>
    </row>
    <row r="35" spans="1:1" x14ac:dyDescent="0.25">
      <c r="A35" s="31"/>
    </row>
    <row r="36" spans="1:1" x14ac:dyDescent="0.25">
      <c r="A36" s="31"/>
    </row>
    <row r="37" spans="1:1" x14ac:dyDescent="0.25">
      <c r="A37" s="31"/>
    </row>
    <row r="38" spans="1:1" x14ac:dyDescent="0.25">
      <c r="A38" s="31"/>
    </row>
    <row r="39" spans="1:1" x14ac:dyDescent="0.25">
      <c r="A39" s="31"/>
    </row>
    <row r="40" spans="1:1" x14ac:dyDescent="0.25">
      <c r="A40" s="31"/>
    </row>
    <row r="41" spans="1:1" x14ac:dyDescent="0.25">
      <c r="A41" s="31"/>
    </row>
    <row r="42" spans="1:1" x14ac:dyDescent="0.25">
      <c r="A42" s="31"/>
    </row>
    <row r="43" spans="1:1" x14ac:dyDescent="0.25">
      <c r="A43" s="49"/>
    </row>
    <row r="44" spans="1:1" x14ac:dyDescent="0.25">
      <c r="A44" s="31"/>
    </row>
    <row r="45" spans="1:1" x14ac:dyDescent="0.25">
      <c r="A45" s="31"/>
    </row>
    <row r="46" spans="1:1" x14ac:dyDescent="0.25">
      <c r="A46" s="31"/>
    </row>
    <row r="47" spans="1:1" x14ac:dyDescent="0.25">
      <c r="A47" s="31"/>
    </row>
    <row r="48" spans="1:1" x14ac:dyDescent="0.25">
      <c r="A48" s="31"/>
    </row>
    <row r="49" spans="1:1" x14ac:dyDescent="0.25">
      <c r="A49" s="31"/>
    </row>
    <row r="50" spans="1:1" x14ac:dyDescent="0.25">
      <c r="A50" s="31"/>
    </row>
    <row r="51" spans="1:1" x14ac:dyDescent="0.25">
      <c r="A51" s="31"/>
    </row>
    <row r="52" spans="1:1" x14ac:dyDescent="0.25">
      <c r="A52" s="31"/>
    </row>
    <row r="53" spans="1:1" x14ac:dyDescent="0.25">
      <c r="A53" s="31"/>
    </row>
    <row r="54" spans="1:1" x14ac:dyDescent="0.25">
      <c r="A54" s="31"/>
    </row>
    <row r="55" spans="1:1" x14ac:dyDescent="0.25">
      <c r="A55" s="31"/>
    </row>
    <row r="56" spans="1:1" x14ac:dyDescent="0.25">
      <c r="A56" s="31"/>
    </row>
    <row r="57" spans="1:1" x14ac:dyDescent="0.25">
      <c r="A57" s="31"/>
    </row>
    <row r="58" spans="1:1" x14ac:dyDescent="0.25">
      <c r="A58" s="31"/>
    </row>
    <row r="59" spans="1:1" x14ac:dyDescent="0.25">
      <c r="A59" s="31"/>
    </row>
    <row r="60" spans="1:1" x14ac:dyDescent="0.25">
      <c r="A60" s="31"/>
    </row>
    <row r="61" spans="1:1" x14ac:dyDescent="0.25">
      <c r="A61" s="31"/>
    </row>
    <row r="62" spans="1:1" x14ac:dyDescent="0.25">
      <c r="A62" s="31"/>
    </row>
    <row r="63" spans="1:1" x14ac:dyDescent="0.25">
      <c r="A63" s="31"/>
    </row>
    <row r="64" spans="1:1" x14ac:dyDescent="0.25">
      <c r="A64" s="31"/>
    </row>
    <row r="65" spans="1:1" x14ac:dyDescent="0.25">
      <c r="A65" s="31"/>
    </row>
    <row r="66" spans="1:1" x14ac:dyDescent="0.25">
      <c r="A66" s="31"/>
    </row>
    <row r="67" spans="1:1" x14ac:dyDescent="0.25">
      <c r="A67" s="31"/>
    </row>
    <row r="68" spans="1:1" x14ac:dyDescent="0.25">
      <c r="A68" s="31"/>
    </row>
    <row r="69" spans="1:1" x14ac:dyDescent="0.25">
      <c r="A69" s="31"/>
    </row>
    <row r="70" spans="1:1" x14ac:dyDescent="0.25">
      <c r="A70" s="31"/>
    </row>
    <row r="71" spans="1:1" x14ac:dyDescent="0.25">
      <c r="A71" s="31"/>
    </row>
    <row r="72" spans="1:1" x14ac:dyDescent="0.25">
      <c r="A72" s="31"/>
    </row>
    <row r="73" spans="1:1" x14ac:dyDescent="0.25">
      <c r="A73" s="31"/>
    </row>
    <row r="74" spans="1:1" x14ac:dyDescent="0.25">
      <c r="A74" s="31"/>
    </row>
    <row r="75" spans="1:1" x14ac:dyDescent="0.25">
      <c r="A75" s="31"/>
    </row>
    <row r="76" spans="1:1" x14ac:dyDescent="0.25">
      <c r="A76" s="31"/>
    </row>
    <row r="77" spans="1:1" x14ac:dyDescent="0.25">
      <c r="A77" s="31"/>
    </row>
    <row r="78" spans="1:1" x14ac:dyDescent="0.25">
      <c r="A78" s="31"/>
    </row>
    <row r="79" spans="1:1" x14ac:dyDescent="0.25">
      <c r="A79" s="31"/>
    </row>
    <row r="80" spans="1:1" x14ac:dyDescent="0.25">
      <c r="A80" s="31"/>
    </row>
    <row r="81" spans="1:1" x14ac:dyDescent="0.25">
      <c r="A81" s="31"/>
    </row>
    <row r="82" spans="1:1" x14ac:dyDescent="0.25">
      <c r="A82" s="31"/>
    </row>
    <row r="83" spans="1:1" x14ac:dyDescent="0.25">
      <c r="A83" s="31"/>
    </row>
    <row r="84" spans="1:1" x14ac:dyDescent="0.25">
      <c r="A84" s="31"/>
    </row>
    <row r="85" spans="1:1" x14ac:dyDescent="0.25">
      <c r="A85" s="31"/>
    </row>
    <row r="86" spans="1:1" x14ac:dyDescent="0.25">
      <c r="A86" s="31"/>
    </row>
    <row r="87" spans="1:1" x14ac:dyDescent="0.25">
      <c r="A87" s="31"/>
    </row>
    <row r="88" spans="1:1" x14ac:dyDescent="0.25">
      <c r="A88" s="31"/>
    </row>
    <row r="89" spans="1:1" x14ac:dyDescent="0.25">
      <c r="A89" s="31"/>
    </row>
    <row r="90" spans="1:1" x14ac:dyDescent="0.25">
      <c r="A90" s="31"/>
    </row>
    <row r="91" spans="1:1" x14ac:dyDescent="0.25">
      <c r="A91" s="31"/>
    </row>
    <row r="92" spans="1:1" x14ac:dyDescent="0.25">
      <c r="A92" s="31"/>
    </row>
    <row r="93" spans="1:1" x14ac:dyDescent="0.25">
      <c r="A93" s="31"/>
    </row>
    <row r="94" spans="1:1" x14ac:dyDescent="0.25">
      <c r="A94" s="31"/>
    </row>
    <row r="95" spans="1:1" x14ac:dyDescent="0.25">
      <c r="A95" s="31"/>
    </row>
    <row r="96" spans="1:1" x14ac:dyDescent="0.25">
      <c r="A96" s="31"/>
    </row>
    <row r="97" spans="1:1" x14ac:dyDescent="0.25">
      <c r="A97" s="31"/>
    </row>
    <row r="98" spans="1:1" x14ac:dyDescent="0.25">
      <c r="A98" s="31"/>
    </row>
    <row r="99" spans="1:1" x14ac:dyDescent="0.25">
      <c r="A99" s="31"/>
    </row>
    <row r="100" spans="1:1" x14ac:dyDescent="0.25">
      <c r="A100" s="31"/>
    </row>
  </sheetData>
  <sheetProtection sheet="1" objects="1" scenarios="1" selectLockedCells="1"/>
  <mergeCells count="1">
    <mergeCell ref="A1:A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J100"/>
  <sheetViews>
    <sheetView zoomScale="85" zoomScaleNormal="85" workbookViewId="0">
      <selection activeCell="A10" sqref="A10"/>
    </sheetView>
  </sheetViews>
  <sheetFormatPr baseColWidth="10" defaultRowHeight="15" x14ac:dyDescent="0.25"/>
  <cols>
    <col min="1" max="1" width="10.140625" style="2" customWidth="1"/>
    <col min="2" max="2" width="4.42578125" style="2" customWidth="1"/>
    <col min="3" max="6" width="28.85546875" style="13" customWidth="1"/>
    <col min="7" max="7" width="10.7109375" style="3" customWidth="1"/>
    <col min="8" max="9" width="34.28515625" style="1" customWidth="1"/>
    <col min="10" max="10" width="14.42578125" style="1" customWidth="1"/>
  </cols>
  <sheetData>
    <row r="1" spans="1:10" ht="9.75" customHeight="1" thickBot="1" x14ac:dyDescent="0.3"/>
    <row r="2" spans="1:10" ht="45.75" customHeight="1" thickBot="1" x14ac:dyDescent="0.3">
      <c r="A2" s="175" t="s">
        <v>443</v>
      </c>
      <c r="B2" s="176"/>
      <c r="C2" s="177"/>
      <c r="D2" s="178"/>
      <c r="E2" s="193"/>
      <c r="F2" s="191"/>
      <c r="G2" s="4"/>
      <c r="H2" s="12" t="s">
        <v>338</v>
      </c>
      <c r="I2" s="192"/>
      <c r="J2" s="189"/>
    </row>
    <row r="3" spans="1:10" ht="15.75" thickBot="1" x14ac:dyDescent="0.3">
      <c r="B3" s="15"/>
    </row>
    <row r="4" spans="1:10" x14ac:dyDescent="0.25">
      <c r="A4" s="183" t="s">
        <v>339</v>
      </c>
      <c r="B4" s="181" t="s">
        <v>341</v>
      </c>
      <c r="C4" s="185" t="s">
        <v>337</v>
      </c>
      <c r="D4" s="185"/>
      <c r="E4" s="185"/>
      <c r="F4" s="185"/>
      <c r="G4" s="185"/>
      <c r="H4" s="171" t="s">
        <v>336</v>
      </c>
      <c r="I4" s="171"/>
      <c r="J4" s="172"/>
    </row>
    <row r="5" spans="1:10" ht="30" customHeight="1" x14ac:dyDescent="0.25">
      <c r="A5" s="184"/>
      <c r="B5" s="182"/>
      <c r="C5" s="19" t="s">
        <v>0</v>
      </c>
      <c r="D5" s="19" t="s">
        <v>1</v>
      </c>
      <c r="E5" s="19" t="s">
        <v>319</v>
      </c>
      <c r="F5" s="19" t="s">
        <v>320</v>
      </c>
      <c r="G5" s="5" t="s">
        <v>289</v>
      </c>
      <c r="H5" s="6" t="s">
        <v>4</v>
      </c>
      <c r="I5" s="6" t="s">
        <v>5</v>
      </c>
      <c r="J5" s="20" t="s">
        <v>441</v>
      </c>
    </row>
    <row r="6" spans="1:10" x14ac:dyDescent="0.25">
      <c r="A6" s="21" t="s">
        <v>342</v>
      </c>
      <c r="B6" s="22" t="s">
        <v>340</v>
      </c>
      <c r="C6" s="23" t="str">
        <f>VLOOKUP(A6,'Inventaire général'!A:K,2,FALSE)</f>
        <v xml:space="preserve"> </v>
      </c>
      <c r="D6" s="23" t="str">
        <f>VLOOKUP(A6,'Inventaire général'!A:K,3,FALSE)</f>
        <v xml:space="preserve"> </v>
      </c>
      <c r="E6" s="23" t="str">
        <f>VLOOKUP(A6,'Inventaire général'!A:K,4,FALSE)</f>
        <v xml:space="preserve"> </v>
      </c>
      <c r="F6" s="23" t="str">
        <f>VLOOKUP(A6,'Inventaire général'!A:K,5,FALSE)</f>
        <v xml:space="preserve"> </v>
      </c>
      <c r="G6" s="8"/>
      <c r="H6" s="24" t="str">
        <f>VLOOKUP(A6,'Inventaire général'!A:K,10,FALSE)</f>
        <v xml:space="preserve"> </v>
      </c>
      <c r="I6" s="24" t="str">
        <f>VLOOKUP(A6,'Inventaire général'!A:K,11,FALSE)</f>
        <v xml:space="preserve"> </v>
      </c>
      <c r="J6" s="11" t="str">
        <f>IF(COUNTIF('Retour emprunteur 3'!$A$3:$A$100,A6)=G6,"OK",IF(COUNTIF('Retour emprunteur 3'!$A$3:$A$100,A6)&lt;G6,"manque "&amp;G6-COUNTIF('Retour emprunteur 3'!$A$3:$A$100,A6),"Pb, + de retour que d'emprunt"))</f>
        <v>OK</v>
      </c>
    </row>
    <row r="7" spans="1:10" x14ac:dyDescent="0.25">
      <c r="A7" s="21" t="s">
        <v>342</v>
      </c>
      <c r="B7" s="22" t="s">
        <v>340</v>
      </c>
      <c r="C7" s="23" t="str">
        <f>VLOOKUP(A7,'Inventaire général'!A:K,2,FALSE)</f>
        <v xml:space="preserve"> </v>
      </c>
      <c r="D7" s="23" t="str">
        <f>VLOOKUP(A7,'Inventaire général'!A:K,3,FALSE)</f>
        <v xml:space="preserve"> </v>
      </c>
      <c r="E7" s="23" t="str">
        <f>VLOOKUP(A7,'Inventaire général'!A:K,4,FALSE)</f>
        <v xml:space="preserve"> </v>
      </c>
      <c r="F7" s="23" t="str">
        <f>VLOOKUP(A7,'Inventaire général'!A:K,5,FALSE)</f>
        <v xml:space="preserve"> </v>
      </c>
      <c r="G7" s="8"/>
      <c r="H7" s="24" t="str">
        <f>VLOOKUP(A7,'Inventaire général'!A:K,10,FALSE)</f>
        <v xml:space="preserve"> </v>
      </c>
      <c r="I7" s="24" t="str">
        <f>VLOOKUP(A7,'Inventaire général'!A:K,11,FALSE)</f>
        <v xml:space="preserve"> </v>
      </c>
      <c r="J7" s="11" t="str">
        <f>IF(COUNTIF('Retour emprunteur 3'!$A$3:$A$100,A7)=G7,"OK",IF(COUNTIF('Retour emprunteur 3'!$A$3:$A$100,A7)&lt;G7,"manque "&amp;G7-COUNTIF('Retour emprunteur 3'!$A$3:$A$100,A7),"Pb, + de retour que d'emprunt"))</f>
        <v>OK</v>
      </c>
    </row>
    <row r="8" spans="1:10" x14ac:dyDescent="0.25">
      <c r="A8" s="21" t="s">
        <v>342</v>
      </c>
      <c r="B8" s="22" t="s">
        <v>340</v>
      </c>
      <c r="C8" s="23" t="str">
        <f>VLOOKUP(A8,'Inventaire général'!A:K,2,FALSE)</f>
        <v xml:space="preserve"> </v>
      </c>
      <c r="D8" s="23" t="str">
        <f>VLOOKUP(A8,'Inventaire général'!A:K,3,FALSE)</f>
        <v xml:space="preserve"> </v>
      </c>
      <c r="E8" s="23" t="str">
        <f>VLOOKUP(A8,'Inventaire général'!A:K,4,FALSE)</f>
        <v xml:space="preserve"> </v>
      </c>
      <c r="F8" s="23" t="str">
        <f>VLOOKUP(A8,'Inventaire général'!A:K,5,FALSE)</f>
        <v xml:space="preserve"> </v>
      </c>
      <c r="G8" s="8"/>
      <c r="H8" s="24" t="str">
        <f>VLOOKUP(A8,'Inventaire général'!A:K,10,FALSE)</f>
        <v xml:space="preserve"> </v>
      </c>
      <c r="I8" s="24" t="str">
        <f>VLOOKUP(A8,'Inventaire général'!A:K,11,FALSE)</f>
        <v xml:space="preserve"> </v>
      </c>
      <c r="J8" s="11" t="str">
        <f>IF(COUNTIF('Retour emprunteur 3'!$A$3:$A$100,A8)=G8,"OK",IF(COUNTIF('Retour emprunteur 3'!$A$3:$A$100,A8)&lt;G8,"manque "&amp;G8-COUNTIF('Retour emprunteur 3'!$A$3:$A$100,A8),"Pb, + de retour que d'emprunt"))</f>
        <v>OK</v>
      </c>
    </row>
    <row r="9" spans="1:10" x14ac:dyDescent="0.25">
      <c r="A9" s="21" t="s">
        <v>342</v>
      </c>
      <c r="B9" s="22" t="s">
        <v>340</v>
      </c>
      <c r="C9" s="23" t="str">
        <f>VLOOKUP(A9,'Inventaire général'!A:K,2,FALSE)</f>
        <v xml:space="preserve"> </v>
      </c>
      <c r="D9" s="23" t="str">
        <f>VLOOKUP(A9,'Inventaire général'!A:K,3,FALSE)</f>
        <v xml:space="preserve"> </v>
      </c>
      <c r="E9" s="23" t="str">
        <f>VLOOKUP(A9,'Inventaire général'!A:K,4,FALSE)</f>
        <v xml:space="preserve"> </v>
      </c>
      <c r="F9" s="23" t="str">
        <f>VLOOKUP(A9,'Inventaire général'!A:K,5,FALSE)</f>
        <v xml:space="preserve"> </v>
      </c>
      <c r="G9" s="8"/>
      <c r="H9" s="24" t="str">
        <f>VLOOKUP(A9,'Inventaire général'!A:K,10,FALSE)</f>
        <v xml:space="preserve"> </v>
      </c>
      <c r="I9" s="24" t="str">
        <f>VLOOKUP(A9,'Inventaire général'!A:K,11,FALSE)</f>
        <v xml:space="preserve"> </v>
      </c>
      <c r="J9" s="11" t="str">
        <f>IF(COUNTIF('Retour emprunteur 3'!$A$3:$A$100,A9)=G9,"OK",IF(COUNTIF('Retour emprunteur 3'!$A$3:$A$100,A9)&lt;G9,"manque "&amp;G9-COUNTIF('Retour emprunteur 3'!$A$3:$A$100,A9),"Pb, + de retour que d'emprunt"))</f>
        <v>OK</v>
      </c>
    </row>
    <row r="10" spans="1:10" x14ac:dyDescent="0.25">
      <c r="A10" s="21" t="s">
        <v>342</v>
      </c>
      <c r="B10" s="22" t="s">
        <v>340</v>
      </c>
      <c r="C10" s="23" t="str">
        <f>VLOOKUP(A10,'Inventaire général'!A:K,2,FALSE)</f>
        <v xml:space="preserve"> </v>
      </c>
      <c r="D10" s="23" t="str">
        <f>VLOOKUP(A10,'Inventaire général'!A:K,3,FALSE)</f>
        <v xml:space="preserve"> </v>
      </c>
      <c r="E10" s="23" t="str">
        <f>VLOOKUP(A10,'Inventaire général'!A:K,4,FALSE)</f>
        <v xml:space="preserve"> </v>
      </c>
      <c r="F10" s="23" t="str">
        <f>VLOOKUP(A10,'Inventaire général'!A:K,5,FALSE)</f>
        <v xml:space="preserve"> </v>
      </c>
      <c r="G10" s="8"/>
      <c r="H10" s="24" t="str">
        <f>VLOOKUP(A10,'Inventaire général'!A:K,10,FALSE)</f>
        <v xml:space="preserve"> </v>
      </c>
      <c r="I10" s="24" t="str">
        <f>VLOOKUP(A10,'Inventaire général'!A:K,11,FALSE)</f>
        <v xml:space="preserve"> </v>
      </c>
      <c r="J10" s="11" t="str">
        <f>IF(COUNTIF('Retour emprunteur 3'!$A$3:$A$100,A10)=G10,"OK",IF(COUNTIF('Retour emprunteur 3'!$A$3:$A$100,A10)&lt;G10,"manque "&amp;G10-COUNTIF('Retour emprunteur 3'!$A$3:$A$100,A10),"Pb, + de retour que d'emprunt"))</f>
        <v>OK</v>
      </c>
    </row>
    <row r="11" spans="1:10" x14ac:dyDescent="0.25">
      <c r="A11" s="21" t="s">
        <v>342</v>
      </c>
      <c r="B11" s="22" t="s">
        <v>340</v>
      </c>
      <c r="C11" s="23" t="str">
        <f>VLOOKUP(A11,'Inventaire général'!A:K,2,FALSE)</f>
        <v xml:space="preserve"> </v>
      </c>
      <c r="D11" s="23" t="str">
        <f>VLOOKUP(A11,'Inventaire général'!A:K,3,FALSE)</f>
        <v xml:space="preserve"> </v>
      </c>
      <c r="E11" s="23" t="str">
        <f>VLOOKUP(A11,'Inventaire général'!A:K,4,FALSE)</f>
        <v xml:space="preserve"> </v>
      </c>
      <c r="F11" s="23" t="str">
        <f>VLOOKUP(A11,'Inventaire général'!A:K,5,FALSE)</f>
        <v xml:space="preserve"> </v>
      </c>
      <c r="G11" s="8"/>
      <c r="H11" s="24" t="str">
        <f>VLOOKUP(A11,'Inventaire général'!A:K,10,FALSE)</f>
        <v xml:space="preserve"> </v>
      </c>
      <c r="I11" s="24" t="str">
        <f>VLOOKUP(A11,'Inventaire général'!A:K,11,FALSE)</f>
        <v xml:space="preserve"> </v>
      </c>
      <c r="J11" s="11" t="str">
        <f>IF(COUNTIF('Retour emprunteur 3'!$A$3:$A$100,A11)=G11,"OK",IF(COUNTIF('Retour emprunteur 3'!$A$3:$A$100,A11)&lt;G11,"manque "&amp;G11-COUNTIF('Retour emprunteur 3'!$A$3:$A$100,A11),"Pb, + de retour que d'emprunt"))</f>
        <v>OK</v>
      </c>
    </row>
    <row r="12" spans="1:10" x14ac:dyDescent="0.25">
      <c r="A12" s="21" t="s">
        <v>342</v>
      </c>
      <c r="B12" s="22" t="s">
        <v>340</v>
      </c>
      <c r="C12" s="23" t="str">
        <f>VLOOKUP(A12,'Inventaire général'!A:K,2,FALSE)</f>
        <v xml:space="preserve"> </v>
      </c>
      <c r="D12" s="23" t="str">
        <f>VLOOKUP(A12,'Inventaire général'!A:K,3,FALSE)</f>
        <v xml:space="preserve"> </v>
      </c>
      <c r="E12" s="23" t="str">
        <f>VLOOKUP(A12,'Inventaire général'!A:K,4,FALSE)</f>
        <v xml:space="preserve"> </v>
      </c>
      <c r="F12" s="23" t="str">
        <f>VLOOKUP(A12,'Inventaire général'!A:K,5,FALSE)</f>
        <v xml:space="preserve"> </v>
      </c>
      <c r="G12" s="8"/>
      <c r="H12" s="24" t="str">
        <f>VLOOKUP(A12,'Inventaire général'!A:K,10,FALSE)</f>
        <v xml:space="preserve"> </v>
      </c>
      <c r="I12" s="24" t="str">
        <f>VLOOKUP(A12,'Inventaire général'!A:K,11,FALSE)</f>
        <v xml:space="preserve"> </v>
      </c>
      <c r="J12" s="11" t="str">
        <f>IF(COUNTIF('Retour emprunteur 3'!$A$3:$A$100,A12)=G12,"OK",IF(COUNTIF('Retour emprunteur 3'!$A$3:$A$100,A12)&lt;G12,"manque "&amp;G12-COUNTIF('Retour emprunteur 3'!$A$3:$A$100,A12),"Pb, + de retour que d'emprunt"))</f>
        <v>OK</v>
      </c>
    </row>
    <row r="13" spans="1:10" x14ac:dyDescent="0.25">
      <c r="A13" s="21" t="s">
        <v>342</v>
      </c>
      <c r="B13" s="22" t="s">
        <v>340</v>
      </c>
      <c r="C13" s="23" t="str">
        <f>VLOOKUP(A13,'Inventaire général'!A:K,2,FALSE)</f>
        <v xml:space="preserve"> </v>
      </c>
      <c r="D13" s="23" t="str">
        <f>VLOOKUP(A13,'Inventaire général'!A:K,3,FALSE)</f>
        <v xml:space="preserve"> </v>
      </c>
      <c r="E13" s="23" t="str">
        <f>VLOOKUP(A13,'Inventaire général'!A:K,4,FALSE)</f>
        <v xml:space="preserve"> </v>
      </c>
      <c r="F13" s="23" t="str">
        <f>VLOOKUP(A13,'Inventaire général'!A:K,5,FALSE)</f>
        <v xml:space="preserve"> </v>
      </c>
      <c r="G13" s="8"/>
      <c r="H13" s="24" t="str">
        <f>VLOOKUP(A13,'Inventaire général'!A:K,10,FALSE)</f>
        <v xml:space="preserve"> </v>
      </c>
      <c r="I13" s="24" t="str">
        <f>VLOOKUP(A13,'Inventaire général'!A:K,11,FALSE)</f>
        <v xml:space="preserve"> </v>
      </c>
      <c r="J13" s="11" t="str">
        <f>IF(COUNTIF('Retour emprunteur 3'!$A$3:$A$100,A13)=G13,"OK",IF(COUNTIF('Retour emprunteur 3'!$A$3:$A$100,A13)&lt;G13,"manque "&amp;G13-COUNTIF('Retour emprunteur 3'!$A$3:$A$100,A13),"Pb, + de retour que d'emprunt"))</f>
        <v>OK</v>
      </c>
    </row>
    <row r="14" spans="1:10" x14ac:dyDescent="0.25">
      <c r="A14" s="21" t="s">
        <v>342</v>
      </c>
      <c r="B14" s="22" t="s">
        <v>340</v>
      </c>
      <c r="C14" s="23" t="str">
        <f>VLOOKUP(A14,'Inventaire général'!A:K,2,FALSE)</f>
        <v xml:space="preserve"> </v>
      </c>
      <c r="D14" s="23" t="str">
        <f>VLOOKUP(A14,'Inventaire général'!A:K,3,FALSE)</f>
        <v xml:space="preserve"> </v>
      </c>
      <c r="E14" s="23" t="str">
        <f>VLOOKUP(A14,'Inventaire général'!A:K,4,FALSE)</f>
        <v xml:space="preserve"> </v>
      </c>
      <c r="F14" s="23" t="str">
        <f>VLOOKUP(A14,'Inventaire général'!A:K,5,FALSE)</f>
        <v xml:space="preserve"> </v>
      </c>
      <c r="G14" s="8"/>
      <c r="H14" s="24" t="str">
        <f>VLOOKUP(A14,'Inventaire général'!A:K,10,FALSE)</f>
        <v xml:space="preserve"> </v>
      </c>
      <c r="I14" s="24" t="str">
        <f>VLOOKUP(A14,'Inventaire général'!A:K,11,FALSE)</f>
        <v xml:space="preserve"> </v>
      </c>
      <c r="J14" s="11" t="str">
        <f>IF(COUNTIF('Retour emprunteur 3'!$A$3:$A$100,A14)=G14,"OK",IF(COUNTIF('Retour emprunteur 3'!$A$3:$A$100,A14)&lt;G14,"manque "&amp;G14-COUNTIF('Retour emprunteur 3'!$A$3:$A$100,A14),"Pb, + de retour que d'emprunt"))</f>
        <v>OK</v>
      </c>
    </row>
    <row r="15" spans="1:10" x14ac:dyDescent="0.25">
      <c r="A15" s="21" t="s">
        <v>342</v>
      </c>
      <c r="B15" s="22" t="s">
        <v>340</v>
      </c>
      <c r="C15" s="23" t="str">
        <f>VLOOKUP(A15,'Inventaire général'!A:K,2,FALSE)</f>
        <v xml:space="preserve"> </v>
      </c>
      <c r="D15" s="23" t="str">
        <f>VLOOKUP(A15,'Inventaire général'!A:K,3,FALSE)</f>
        <v xml:space="preserve"> </v>
      </c>
      <c r="E15" s="23" t="str">
        <f>VLOOKUP(A15,'Inventaire général'!A:K,4,FALSE)</f>
        <v xml:space="preserve"> </v>
      </c>
      <c r="F15" s="23" t="str">
        <f>VLOOKUP(A15,'Inventaire général'!A:K,5,FALSE)</f>
        <v xml:space="preserve"> </v>
      </c>
      <c r="G15" s="8"/>
      <c r="H15" s="24" t="str">
        <f>VLOOKUP(A15,'Inventaire général'!A:K,10,FALSE)</f>
        <v xml:space="preserve"> </v>
      </c>
      <c r="I15" s="24" t="str">
        <f>VLOOKUP(A15,'Inventaire général'!A:K,11,FALSE)</f>
        <v xml:space="preserve"> </v>
      </c>
      <c r="J15" s="11" t="str">
        <f>IF(COUNTIF('Retour emprunteur 3'!$A$3:$A$100,A15)=G15,"OK",IF(COUNTIF('Retour emprunteur 3'!$A$3:$A$100,A15)&lt;G15,"manque "&amp;G15-COUNTIF('Retour emprunteur 3'!$A$3:$A$100,A15),"Pb, + de retour que d'emprunt"))</f>
        <v>OK</v>
      </c>
    </row>
    <row r="16" spans="1:10" x14ac:dyDescent="0.25">
      <c r="A16" s="21" t="s">
        <v>342</v>
      </c>
      <c r="B16" s="22" t="s">
        <v>340</v>
      </c>
      <c r="C16" s="23" t="str">
        <f>VLOOKUP(A16,'Inventaire général'!A:K,2,FALSE)</f>
        <v xml:space="preserve"> </v>
      </c>
      <c r="D16" s="23" t="str">
        <f>VLOOKUP(A16,'Inventaire général'!A:K,3,FALSE)</f>
        <v xml:space="preserve"> </v>
      </c>
      <c r="E16" s="23" t="str">
        <f>VLOOKUP(A16,'Inventaire général'!A:K,4,FALSE)</f>
        <v xml:space="preserve"> </v>
      </c>
      <c r="F16" s="23" t="str">
        <f>VLOOKUP(A16,'Inventaire général'!A:K,5,FALSE)</f>
        <v xml:space="preserve"> </v>
      </c>
      <c r="G16" s="8"/>
      <c r="H16" s="24" t="str">
        <f>VLOOKUP(A16,'Inventaire général'!A:K,10,FALSE)</f>
        <v xml:space="preserve"> </v>
      </c>
      <c r="I16" s="24" t="str">
        <f>VLOOKUP(A16,'Inventaire général'!A:K,11,FALSE)</f>
        <v xml:space="preserve"> </v>
      </c>
      <c r="J16" s="11" t="str">
        <f>IF(COUNTIF('Retour emprunteur 3'!$A$3:$A$100,A16)=G16,"OK",IF(COUNTIF('Retour emprunteur 3'!$A$3:$A$100,A16)&lt;G16,"manque "&amp;G16-COUNTIF('Retour emprunteur 3'!$A$3:$A$100,A16),"Pb, + de retour que d'emprunt"))</f>
        <v>OK</v>
      </c>
    </row>
    <row r="17" spans="1:10" x14ac:dyDescent="0.25">
      <c r="A17" s="21" t="s">
        <v>342</v>
      </c>
      <c r="B17" s="22" t="s">
        <v>340</v>
      </c>
      <c r="C17" s="23" t="str">
        <f>VLOOKUP(A17,'Inventaire général'!A:K,2,FALSE)</f>
        <v xml:space="preserve"> </v>
      </c>
      <c r="D17" s="23" t="str">
        <f>VLOOKUP(A17,'Inventaire général'!A:K,3,FALSE)</f>
        <v xml:space="preserve"> </v>
      </c>
      <c r="E17" s="23" t="str">
        <f>VLOOKUP(A17,'Inventaire général'!A:K,4,FALSE)</f>
        <v xml:space="preserve"> </v>
      </c>
      <c r="F17" s="23" t="str">
        <f>VLOOKUP(A17,'Inventaire général'!A:K,5,FALSE)</f>
        <v xml:space="preserve"> </v>
      </c>
      <c r="G17" s="8"/>
      <c r="H17" s="24" t="str">
        <f>VLOOKUP(A17,'Inventaire général'!A:K,10,FALSE)</f>
        <v xml:space="preserve"> </v>
      </c>
      <c r="I17" s="24" t="str">
        <f>VLOOKUP(A17,'Inventaire général'!A:K,11,FALSE)</f>
        <v xml:space="preserve"> </v>
      </c>
      <c r="J17" s="11" t="str">
        <f>IF(COUNTIF('Retour emprunteur 3'!$A$3:$A$100,A17)=G17,"OK",IF(COUNTIF('Retour emprunteur 3'!$A$3:$A$100,A17)&lt;G17,"manque "&amp;G17-COUNTIF('Retour emprunteur 3'!$A$3:$A$100,A17),"Pb, + de retour que d'emprunt"))</f>
        <v>OK</v>
      </c>
    </row>
    <row r="18" spans="1:10" x14ac:dyDescent="0.25">
      <c r="A18" s="21" t="s">
        <v>342</v>
      </c>
      <c r="B18" s="22" t="s">
        <v>340</v>
      </c>
      <c r="C18" s="23" t="str">
        <f>VLOOKUP(A18,'Inventaire général'!A:K,2,FALSE)</f>
        <v xml:space="preserve"> </v>
      </c>
      <c r="D18" s="23" t="str">
        <f>VLOOKUP(A18,'Inventaire général'!A:K,3,FALSE)</f>
        <v xml:space="preserve"> </v>
      </c>
      <c r="E18" s="23" t="str">
        <f>VLOOKUP(A18,'Inventaire général'!A:K,4,FALSE)</f>
        <v xml:space="preserve"> </v>
      </c>
      <c r="F18" s="23" t="str">
        <f>VLOOKUP(A18,'Inventaire général'!A:K,5,FALSE)</f>
        <v xml:space="preserve"> </v>
      </c>
      <c r="G18" s="8"/>
      <c r="H18" s="24" t="str">
        <f>VLOOKUP(A18,'Inventaire général'!A:K,10,FALSE)</f>
        <v xml:space="preserve"> </v>
      </c>
      <c r="I18" s="24" t="str">
        <f>VLOOKUP(A18,'Inventaire général'!A:K,11,FALSE)</f>
        <v xml:space="preserve"> </v>
      </c>
      <c r="J18" s="11" t="str">
        <f>IF(COUNTIF('Retour emprunteur 3'!$A$3:$A$100,A18)=G18,"OK",IF(COUNTIF('Retour emprunteur 3'!$A$3:$A$100,A18)&lt;G18,"manque "&amp;G18-COUNTIF('Retour emprunteur 3'!$A$3:$A$100,A18),"Pb, + de retour que d'emprunt"))</f>
        <v>OK</v>
      </c>
    </row>
    <row r="19" spans="1:10" x14ac:dyDescent="0.25">
      <c r="A19" s="21" t="s">
        <v>342</v>
      </c>
      <c r="B19" s="22" t="s">
        <v>340</v>
      </c>
      <c r="C19" s="23" t="str">
        <f>VLOOKUP(A19,'Inventaire général'!A:K,2,FALSE)</f>
        <v xml:space="preserve"> </v>
      </c>
      <c r="D19" s="23" t="str">
        <f>VLOOKUP(A19,'Inventaire général'!A:K,3,FALSE)</f>
        <v xml:space="preserve"> </v>
      </c>
      <c r="E19" s="23" t="str">
        <f>VLOOKUP(A19,'Inventaire général'!A:K,4,FALSE)</f>
        <v xml:space="preserve"> </v>
      </c>
      <c r="F19" s="23" t="str">
        <f>VLOOKUP(A19,'Inventaire général'!A:K,5,FALSE)</f>
        <v xml:space="preserve"> </v>
      </c>
      <c r="G19" s="8"/>
      <c r="H19" s="24" t="str">
        <f>VLOOKUP(A19,'Inventaire général'!A:K,10,FALSE)</f>
        <v xml:space="preserve"> </v>
      </c>
      <c r="I19" s="24" t="str">
        <f>VLOOKUP(A19,'Inventaire général'!A:K,11,FALSE)</f>
        <v xml:space="preserve"> </v>
      </c>
      <c r="J19" s="11" t="str">
        <f>IF(COUNTIF('Retour emprunteur 3'!$A$3:$A$100,A19)=G19,"OK",IF(COUNTIF('Retour emprunteur 3'!$A$3:$A$100,A19)&lt;G19,"manque "&amp;G19-COUNTIF('Retour emprunteur 3'!$A$3:$A$100,A19),"Pb, + de retour que d'emprunt"))</f>
        <v>OK</v>
      </c>
    </row>
    <row r="20" spans="1:10" x14ac:dyDescent="0.25">
      <c r="A20" s="21" t="s">
        <v>342</v>
      </c>
      <c r="B20" s="22" t="s">
        <v>340</v>
      </c>
      <c r="C20" s="23" t="str">
        <f>VLOOKUP(A20,'Inventaire général'!A:K,2,FALSE)</f>
        <v xml:space="preserve"> </v>
      </c>
      <c r="D20" s="23" t="str">
        <f>VLOOKUP(A20,'Inventaire général'!A:K,3,FALSE)</f>
        <v xml:space="preserve"> </v>
      </c>
      <c r="E20" s="23" t="str">
        <f>VLOOKUP(A20,'Inventaire général'!A:K,4,FALSE)</f>
        <v xml:space="preserve"> </v>
      </c>
      <c r="F20" s="23" t="str">
        <f>VLOOKUP(A20,'Inventaire général'!A:K,5,FALSE)</f>
        <v xml:space="preserve"> </v>
      </c>
      <c r="G20" s="8"/>
      <c r="H20" s="24" t="str">
        <f>VLOOKUP(A20,'Inventaire général'!A:K,10,FALSE)</f>
        <v xml:space="preserve"> </v>
      </c>
      <c r="I20" s="24" t="str">
        <f>VLOOKUP(A20,'Inventaire général'!A:K,11,FALSE)</f>
        <v xml:space="preserve"> </v>
      </c>
      <c r="J20" s="11" t="str">
        <f>IF(COUNTIF('Retour emprunteur 3'!$A$3:$A$100,A20)=G20,"OK",IF(COUNTIF('Retour emprunteur 3'!$A$3:$A$100,A20)&lt;G20,"manque "&amp;G20-COUNTIF('Retour emprunteur 3'!$A$3:$A$100,A20),"Pb, + de retour que d'emprunt"))</f>
        <v>OK</v>
      </c>
    </row>
    <row r="21" spans="1:10" x14ac:dyDescent="0.25">
      <c r="A21" s="21" t="s">
        <v>342</v>
      </c>
      <c r="B21" s="22" t="s">
        <v>340</v>
      </c>
      <c r="C21" s="23" t="str">
        <f>VLOOKUP(A21,'Inventaire général'!A:K,2,FALSE)</f>
        <v xml:space="preserve"> </v>
      </c>
      <c r="D21" s="23" t="str">
        <f>VLOOKUP(A21,'Inventaire général'!A:K,3,FALSE)</f>
        <v xml:space="preserve"> </v>
      </c>
      <c r="E21" s="23" t="str">
        <f>VLOOKUP(A21,'Inventaire général'!A:K,4,FALSE)</f>
        <v xml:space="preserve"> </v>
      </c>
      <c r="F21" s="23" t="str">
        <f>VLOOKUP(A21,'Inventaire général'!A:K,5,FALSE)</f>
        <v xml:space="preserve"> </v>
      </c>
      <c r="G21" s="8"/>
      <c r="H21" s="24" t="str">
        <f>VLOOKUP(A21,'Inventaire général'!A:K,10,FALSE)</f>
        <v xml:space="preserve"> </v>
      </c>
      <c r="I21" s="24" t="str">
        <f>VLOOKUP(A21,'Inventaire général'!A:K,11,FALSE)</f>
        <v xml:space="preserve"> </v>
      </c>
      <c r="J21" s="11" t="str">
        <f>IF(COUNTIF('Retour emprunteur 3'!$A$3:$A$100,A21)=G21,"OK",IF(COUNTIF('Retour emprunteur 3'!$A$3:$A$100,A21)&lt;G21,"manque "&amp;G21-COUNTIF('Retour emprunteur 3'!$A$3:$A$100,A21),"Pb, + de retour que d'emprunt"))</f>
        <v>OK</v>
      </c>
    </row>
    <row r="22" spans="1:10" x14ac:dyDescent="0.25">
      <c r="A22" s="21" t="s">
        <v>342</v>
      </c>
      <c r="B22" s="22" t="s">
        <v>340</v>
      </c>
      <c r="C22" s="23" t="str">
        <f>VLOOKUP(A22,'Inventaire général'!A:K,2,FALSE)</f>
        <v xml:space="preserve"> </v>
      </c>
      <c r="D22" s="23" t="str">
        <f>VLOOKUP(A22,'Inventaire général'!A:K,3,FALSE)</f>
        <v xml:space="preserve"> </v>
      </c>
      <c r="E22" s="23" t="str">
        <f>VLOOKUP(A22,'Inventaire général'!A:K,4,FALSE)</f>
        <v xml:space="preserve"> </v>
      </c>
      <c r="F22" s="23" t="str">
        <f>VLOOKUP(A22,'Inventaire général'!A:K,5,FALSE)</f>
        <v xml:space="preserve"> </v>
      </c>
      <c r="G22" s="8"/>
      <c r="H22" s="24" t="str">
        <f>VLOOKUP(A22,'Inventaire général'!A:K,10,FALSE)</f>
        <v xml:space="preserve"> </v>
      </c>
      <c r="I22" s="24" t="str">
        <f>VLOOKUP(A22,'Inventaire général'!A:K,11,FALSE)</f>
        <v xml:space="preserve"> </v>
      </c>
      <c r="J22" s="11" t="str">
        <f>IF(COUNTIF('Retour emprunteur 3'!$A$3:$A$100,A22)=G22,"OK",IF(COUNTIF('Retour emprunteur 3'!$A$3:$A$100,A22)&lt;G22,"manque "&amp;G22-COUNTIF('Retour emprunteur 3'!$A$3:$A$100,A22),"Pb, + de retour que d'emprunt"))</f>
        <v>OK</v>
      </c>
    </row>
    <row r="23" spans="1:10" x14ac:dyDescent="0.25">
      <c r="A23" s="21" t="s">
        <v>342</v>
      </c>
      <c r="B23" s="22" t="s">
        <v>340</v>
      </c>
      <c r="C23" s="23" t="str">
        <f>VLOOKUP(A23,'Inventaire général'!A:K,2,FALSE)</f>
        <v xml:space="preserve"> </v>
      </c>
      <c r="D23" s="23" t="str">
        <f>VLOOKUP(A23,'Inventaire général'!A:K,3,FALSE)</f>
        <v xml:space="preserve"> </v>
      </c>
      <c r="E23" s="23" t="str">
        <f>VLOOKUP(A23,'Inventaire général'!A:K,4,FALSE)</f>
        <v xml:space="preserve"> </v>
      </c>
      <c r="F23" s="23" t="str">
        <f>VLOOKUP(A23,'Inventaire général'!A:K,5,FALSE)</f>
        <v xml:space="preserve"> </v>
      </c>
      <c r="G23" s="8"/>
      <c r="H23" s="24" t="str">
        <f>VLOOKUP(A23,'Inventaire général'!A:K,10,FALSE)</f>
        <v xml:space="preserve"> </v>
      </c>
      <c r="I23" s="24" t="str">
        <f>VLOOKUP(A23,'Inventaire général'!A:K,11,FALSE)</f>
        <v xml:space="preserve"> </v>
      </c>
      <c r="J23" s="11" t="str">
        <f>IF(COUNTIF('Retour emprunteur 3'!$A$3:$A$100,A23)=G23,"OK",IF(COUNTIF('Retour emprunteur 3'!$A$3:$A$100,A23)&lt;G23,"manque "&amp;G23-COUNTIF('Retour emprunteur 3'!$A$3:$A$100,A23),"Pb, + de retour que d'emprunt"))</f>
        <v>OK</v>
      </c>
    </row>
    <row r="24" spans="1:10" x14ac:dyDescent="0.25">
      <c r="A24" s="21" t="s">
        <v>342</v>
      </c>
      <c r="B24" s="22" t="s">
        <v>340</v>
      </c>
      <c r="C24" s="23" t="str">
        <f>VLOOKUP(A24,'Inventaire général'!A:K,2,FALSE)</f>
        <v xml:space="preserve"> </v>
      </c>
      <c r="D24" s="23" t="str">
        <f>VLOOKUP(A24,'Inventaire général'!A:K,3,FALSE)</f>
        <v xml:space="preserve"> </v>
      </c>
      <c r="E24" s="23" t="str">
        <f>VLOOKUP(A24,'Inventaire général'!A:K,4,FALSE)</f>
        <v xml:space="preserve"> </v>
      </c>
      <c r="F24" s="23" t="str">
        <f>VLOOKUP(A24,'Inventaire général'!A:K,5,FALSE)</f>
        <v xml:space="preserve"> </v>
      </c>
      <c r="G24" s="8"/>
      <c r="H24" s="24" t="str">
        <f>VLOOKUP(A24,'Inventaire général'!A:K,10,FALSE)</f>
        <v xml:space="preserve"> </v>
      </c>
      <c r="I24" s="24" t="str">
        <f>VLOOKUP(A24,'Inventaire général'!A:K,11,FALSE)</f>
        <v xml:space="preserve"> </v>
      </c>
      <c r="J24" s="11" t="str">
        <f>IF(COUNTIF('Retour emprunteur 3'!$A$3:$A$100,A24)=G24,"OK",IF(COUNTIF('Retour emprunteur 3'!$A$3:$A$100,A24)&lt;G24,"manque "&amp;G24-COUNTIF('Retour emprunteur 3'!$A$3:$A$100,A24),"Pb, + de retour que d'emprunt"))</f>
        <v>OK</v>
      </c>
    </row>
    <row r="25" spans="1:10" x14ac:dyDescent="0.25">
      <c r="A25" s="21" t="s">
        <v>342</v>
      </c>
      <c r="B25" s="22" t="s">
        <v>340</v>
      </c>
      <c r="C25" s="23" t="str">
        <f>VLOOKUP(A25,'Inventaire général'!A:K,2,FALSE)</f>
        <v xml:space="preserve"> </v>
      </c>
      <c r="D25" s="23" t="str">
        <f>VLOOKUP(A25,'Inventaire général'!A:K,3,FALSE)</f>
        <v xml:space="preserve"> </v>
      </c>
      <c r="E25" s="23" t="str">
        <f>VLOOKUP(A25,'Inventaire général'!A:K,4,FALSE)</f>
        <v xml:space="preserve"> </v>
      </c>
      <c r="F25" s="23" t="str">
        <f>VLOOKUP(A25,'Inventaire général'!A:K,5,FALSE)</f>
        <v xml:space="preserve"> </v>
      </c>
      <c r="G25" s="8"/>
      <c r="H25" s="24" t="str">
        <f>VLOOKUP(A25,'Inventaire général'!A:K,10,FALSE)</f>
        <v xml:space="preserve"> </v>
      </c>
      <c r="I25" s="24" t="str">
        <f>VLOOKUP(A25,'Inventaire général'!A:K,11,FALSE)</f>
        <v xml:space="preserve"> </v>
      </c>
      <c r="J25" s="11" t="str">
        <f>IF(COUNTIF('Retour emprunteur 3'!$A$3:$A$100,A25)=G25,"OK",IF(COUNTIF('Retour emprunteur 3'!$A$3:$A$100,A25)&lt;G25,"manque "&amp;G25-COUNTIF('Retour emprunteur 3'!$A$3:$A$100,A25),"Pb, + de retour que d'emprunt"))</f>
        <v>OK</v>
      </c>
    </row>
    <row r="26" spans="1:10" x14ac:dyDescent="0.25">
      <c r="A26" s="21" t="s">
        <v>342</v>
      </c>
      <c r="B26" s="22" t="s">
        <v>340</v>
      </c>
      <c r="C26" s="23" t="str">
        <f>VLOOKUP(A26,'Inventaire général'!A:K,2,FALSE)</f>
        <v xml:space="preserve"> </v>
      </c>
      <c r="D26" s="23" t="str">
        <f>VLOOKUP(A26,'Inventaire général'!A:K,3,FALSE)</f>
        <v xml:space="preserve"> </v>
      </c>
      <c r="E26" s="23" t="str">
        <f>VLOOKUP(A26,'Inventaire général'!A:K,4,FALSE)</f>
        <v xml:space="preserve"> </v>
      </c>
      <c r="F26" s="23" t="str">
        <f>VLOOKUP(A26,'Inventaire général'!A:K,5,FALSE)</f>
        <v xml:space="preserve"> </v>
      </c>
      <c r="G26" s="8"/>
      <c r="H26" s="24" t="str">
        <f>VLOOKUP(A26,'Inventaire général'!A:K,10,FALSE)</f>
        <v xml:space="preserve"> </v>
      </c>
      <c r="I26" s="24" t="str">
        <f>VLOOKUP(A26,'Inventaire général'!A:K,11,FALSE)</f>
        <v xml:space="preserve"> </v>
      </c>
      <c r="J26" s="11" t="str">
        <f>IF(COUNTIF('Retour emprunteur 3'!$A$3:$A$100,A26)=G26,"OK",IF(COUNTIF('Retour emprunteur 3'!$A$3:$A$100,A26)&lt;G26,"manque "&amp;G26-COUNTIF('Retour emprunteur 3'!$A$3:$A$100,A26),"Pb, + de retour que d'emprunt"))</f>
        <v>OK</v>
      </c>
    </row>
    <row r="27" spans="1:10" x14ac:dyDescent="0.25">
      <c r="A27" s="21" t="s">
        <v>342</v>
      </c>
      <c r="B27" s="22" t="s">
        <v>340</v>
      </c>
      <c r="C27" s="23" t="str">
        <f>VLOOKUP(A27,'Inventaire général'!A:K,2,FALSE)</f>
        <v xml:space="preserve"> </v>
      </c>
      <c r="D27" s="23" t="str">
        <f>VLOOKUP(A27,'Inventaire général'!A:K,3,FALSE)</f>
        <v xml:space="preserve"> </v>
      </c>
      <c r="E27" s="23" t="str">
        <f>VLOOKUP(A27,'Inventaire général'!A:K,4,FALSE)</f>
        <v xml:space="preserve"> </v>
      </c>
      <c r="F27" s="23" t="str">
        <f>VLOOKUP(A27,'Inventaire général'!A:K,5,FALSE)</f>
        <v xml:space="preserve"> </v>
      </c>
      <c r="G27" s="8"/>
      <c r="H27" s="24" t="str">
        <f>VLOOKUP(A27,'Inventaire général'!A:K,10,FALSE)</f>
        <v xml:space="preserve"> </v>
      </c>
      <c r="I27" s="24" t="str">
        <f>VLOOKUP(A27,'Inventaire général'!A:K,11,FALSE)</f>
        <v xml:space="preserve"> </v>
      </c>
      <c r="J27" s="11" t="str">
        <f>IF(COUNTIF('Retour emprunteur 3'!$A$3:$A$100,A27)=G27,"OK",IF(COUNTIF('Retour emprunteur 3'!$A$3:$A$100,A27)&lt;G27,"manque "&amp;G27-COUNTIF('Retour emprunteur 3'!$A$3:$A$100,A27),"Pb, + de retour que d'emprunt"))</f>
        <v>OK</v>
      </c>
    </row>
    <row r="28" spans="1:10" x14ac:dyDescent="0.25">
      <c r="A28" s="21" t="s">
        <v>342</v>
      </c>
      <c r="B28" s="22" t="s">
        <v>340</v>
      </c>
      <c r="C28" s="23" t="str">
        <f>VLOOKUP(A28,'Inventaire général'!A:K,2,FALSE)</f>
        <v xml:space="preserve"> </v>
      </c>
      <c r="D28" s="23" t="str">
        <f>VLOOKUP(A28,'Inventaire général'!A:K,3,FALSE)</f>
        <v xml:space="preserve"> </v>
      </c>
      <c r="E28" s="23" t="str">
        <f>VLOOKUP(A28,'Inventaire général'!A:K,4,FALSE)</f>
        <v xml:space="preserve"> </v>
      </c>
      <c r="F28" s="23" t="str">
        <f>VLOOKUP(A28,'Inventaire général'!A:K,5,FALSE)</f>
        <v xml:space="preserve"> </v>
      </c>
      <c r="G28" s="8"/>
      <c r="H28" s="24" t="str">
        <f>VLOOKUP(A28,'Inventaire général'!A:K,10,FALSE)</f>
        <v xml:space="preserve"> </v>
      </c>
      <c r="I28" s="24" t="str">
        <f>VLOOKUP(A28,'Inventaire général'!A:K,11,FALSE)</f>
        <v xml:space="preserve"> </v>
      </c>
      <c r="J28" s="11" t="str">
        <f>IF(COUNTIF('Retour emprunteur 3'!$A$3:$A$100,A28)=G28,"OK",IF(COUNTIF('Retour emprunteur 3'!$A$3:$A$100,A28)&lt;G28,"manque "&amp;G28-COUNTIF('Retour emprunteur 3'!$A$3:$A$100,A28),"Pb, + de retour que d'emprunt"))</f>
        <v>OK</v>
      </c>
    </row>
    <row r="29" spans="1:10" x14ac:dyDescent="0.25">
      <c r="A29" s="21" t="s">
        <v>342</v>
      </c>
      <c r="B29" s="22" t="s">
        <v>340</v>
      </c>
      <c r="C29" s="23" t="str">
        <f>VLOOKUP(A29,'Inventaire général'!A:K,2,FALSE)</f>
        <v xml:space="preserve"> </v>
      </c>
      <c r="D29" s="23" t="str">
        <f>VLOOKUP(A29,'Inventaire général'!A:K,3,FALSE)</f>
        <v xml:space="preserve"> </v>
      </c>
      <c r="E29" s="23" t="str">
        <f>VLOOKUP(A29,'Inventaire général'!A:K,4,FALSE)</f>
        <v xml:space="preserve"> </v>
      </c>
      <c r="F29" s="23" t="str">
        <f>VLOOKUP(A29,'Inventaire général'!A:K,5,FALSE)</f>
        <v xml:space="preserve"> </v>
      </c>
      <c r="G29" s="8"/>
      <c r="H29" s="24" t="str">
        <f>VLOOKUP(A29,'Inventaire général'!A:K,10,FALSE)</f>
        <v xml:space="preserve"> </v>
      </c>
      <c r="I29" s="24" t="str">
        <f>VLOOKUP(A29,'Inventaire général'!A:K,11,FALSE)</f>
        <v xml:space="preserve"> </v>
      </c>
      <c r="J29" s="11" t="str">
        <f>IF(COUNTIF('Retour emprunteur 3'!$A$3:$A$100,A29)=G29,"OK",IF(COUNTIF('Retour emprunteur 3'!$A$3:$A$100,A29)&lt;G29,"manque "&amp;G29-COUNTIF('Retour emprunteur 3'!$A$3:$A$100,A29),"Pb, + de retour que d'emprunt"))</f>
        <v>OK</v>
      </c>
    </row>
    <row r="30" spans="1:10" x14ac:dyDescent="0.25">
      <c r="A30" s="21" t="s">
        <v>342</v>
      </c>
      <c r="B30" s="22" t="s">
        <v>340</v>
      </c>
      <c r="C30" s="23" t="str">
        <f>VLOOKUP(A30,'Inventaire général'!A:K,2,FALSE)</f>
        <v xml:space="preserve"> </v>
      </c>
      <c r="D30" s="23" t="str">
        <f>VLOOKUP(A30,'Inventaire général'!A:K,3,FALSE)</f>
        <v xml:space="preserve"> </v>
      </c>
      <c r="E30" s="23" t="str">
        <f>VLOOKUP(A30,'Inventaire général'!A:K,4,FALSE)</f>
        <v xml:space="preserve"> </v>
      </c>
      <c r="F30" s="23" t="str">
        <f>VLOOKUP(A30,'Inventaire général'!A:K,5,FALSE)</f>
        <v xml:space="preserve"> </v>
      </c>
      <c r="G30" s="8"/>
      <c r="H30" s="24" t="str">
        <f>VLOOKUP(A30,'Inventaire général'!A:K,10,FALSE)</f>
        <v xml:space="preserve"> </v>
      </c>
      <c r="I30" s="24" t="str">
        <f>VLOOKUP(A30,'Inventaire général'!A:K,11,FALSE)</f>
        <v xml:space="preserve"> </v>
      </c>
      <c r="J30" s="11" t="str">
        <f>IF(COUNTIF('Retour emprunteur 3'!$A$3:$A$100,A30)=G30,"OK",IF(COUNTIF('Retour emprunteur 3'!$A$3:$A$100,A30)&lt;G30,"manque "&amp;G30-COUNTIF('Retour emprunteur 3'!$A$3:$A$100,A30),"Pb, + de retour que d'emprunt"))</f>
        <v>OK</v>
      </c>
    </row>
    <row r="31" spans="1:10" x14ac:dyDescent="0.25">
      <c r="A31" s="21" t="s">
        <v>342</v>
      </c>
      <c r="B31" s="22" t="s">
        <v>340</v>
      </c>
      <c r="C31" s="23" t="str">
        <f>VLOOKUP(A31,'Inventaire général'!A:K,2,FALSE)</f>
        <v xml:space="preserve"> </v>
      </c>
      <c r="D31" s="23" t="str">
        <f>VLOOKUP(A31,'Inventaire général'!A:K,3,FALSE)</f>
        <v xml:space="preserve"> </v>
      </c>
      <c r="E31" s="23" t="str">
        <f>VLOOKUP(A31,'Inventaire général'!A:K,4,FALSE)</f>
        <v xml:space="preserve"> </v>
      </c>
      <c r="F31" s="23" t="str">
        <f>VLOOKUP(A31,'Inventaire général'!A:K,5,FALSE)</f>
        <v xml:space="preserve"> </v>
      </c>
      <c r="G31" s="8"/>
      <c r="H31" s="24" t="str">
        <f>VLOOKUP(A31,'Inventaire général'!A:K,10,FALSE)</f>
        <v xml:space="preserve"> </v>
      </c>
      <c r="I31" s="24" t="str">
        <f>VLOOKUP(A31,'Inventaire général'!A:K,11,FALSE)</f>
        <v xml:space="preserve"> </v>
      </c>
      <c r="J31" s="11" t="str">
        <f>IF(COUNTIF('Retour emprunteur 3'!$A$3:$A$100,A31)=G31,"OK",IF(COUNTIF('Retour emprunteur 3'!$A$3:$A$100,A31)&lt;G31,"manque "&amp;G31-COUNTIF('Retour emprunteur 3'!$A$3:$A$100,A31),"Pb, + de retour que d'emprunt"))</f>
        <v>OK</v>
      </c>
    </row>
    <row r="32" spans="1:10" x14ac:dyDescent="0.25">
      <c r="A32" s="21" t="s">
        <v>342</v>
      </c>
      <c r="B32" s="22" t="s">
        <v>340</v>
      </c>
      <c r="C32" s="23" t="str">
        <f>VLOOKUP(A32,'Inventaire général'!A:K,2,FALSE)</f>
        <v xml:space="preserve"> </v>
      </c>
      <c r="D32" s="23" t="str">
        <f>VLOOKUP(A32,'Inventaire général'!A:K,3,FALSE)</f>
        <v xml:space="preserve"> </v>
      </c>
      <c r="E32" s="23" t="str">
        <f>VLOOKUP(A32,'Inventaire général'!A:K,4,FALSE)</f>
        <v xml:space="preserve"> </v>
      </c>
      <c r="F32" s="23" t="str">
        <f>VLOOKUP(A32,'Inventaire général'!A:K,5,FALSE)</f>
        <v xml:space="preserve"> </v>
      </c>
      <c r="G32" s="8"/>
      <c r="H32" s="24" t="str">
        <f>VLOOKUP(A32,'Inventaire général'!A:K,10,FALSE)</f>
        <v xml:space="preserve"> </v>
      </c>
      <c r="I32" s="24" t="str">
        <f>VLOOKUP(A32,'Inventaire général'!A:K,11,FALSE)</f>
        <v xml:space="preserve"> </v>
      </c>
      <c r="J32" s="11" t="str">
        <f>IF(COUNTIF('Retour emprunteur 3'!$A$3:$A$100,A32)=G32,"OK",IF(COUNTIF('Retour emprunteur 3'!$A$3:$A$100,A32)&lt;G32,"manque "&amp;G32-COUNTIF('Retour emprunteur 3'!$A$3:$A$100,A32),"Pb, + de retour que d'emprunt"))</f>
        <v>OK</v>
      </c>
    </row>
    <row r="33" spans="1:10" x14ac:dyDescent="0.25">
      <c r="A33" s="21" t="s">
        <v>342</v>
      </c>
      <c r="B33" s="22" t="s">
        <v>340</v>
      </c>
      <c r="C33" s="23" t="str">
        <f>VLOOKUP(A33,'Inventaire général'!A:K,2,FALSE)</f>
        <v xml:space="preserve"> </v>
      </c>
      <c r="D33" s="23" t="str">
        <f>VLOOKUP(A33,'Inventaire général'!A:K,3,FALSE)</f>
        <v xml:space="preserve"> </v>
      </c>
      <c r="E33" s="23" t="str">
        <f>VLOOKUP(A33,'Inventaire général'!A:K,4,FALSE)</f>
        <v xml:space="preserve"> </v>
      </c>
      <c r="F33" s="23" t="str">
        <f>VLOOKUP(A33,'Inventaire général'!A:K,5,FALSE)</f>
        <v xml:space="preserve"> </v>
      </c>
      <c r="G33" s="8"/>
      <c r="H33" s="24" t="str">
        <f>VLOOKUP(A33,'Inventaire général'!A:K,10,FALSE)</f>
        <v xml:space="preserve"> </v>
      </c>
      <c r="I33" s="24" t="str">
        <f>VLOOKUP(A33,'Inventaire général'!A:K,11,FALSE)</f>
        <v xml:space="preserve"> </v>
      </c>
      <c r="J33" s="11" t="str">
        <f>IF(COUNTIF('Retour emprunteur 3'!$A$3:$A$100,A33)=G33,"OK",IF(COUNTIF('Retour emprunteur 3'!$A$3:$A$100,A33)&lt;G33,"manque "&amp;G33-COUNTIF('Retour emprunteur 3'!$A$3:$A$100,A33),"Pb, + de retour que d'emprunt"))</f>
        <v>OK</v>
      </c>
    </row>
    <row r="34" spans="1:10" x14ac:dyDescent="0.25">
      <c r="A34" s="21" t="s">
        <v>342</v>
      </c>
      <c r="B34" s="22" t="s">
        <v>340</v>
      </c>
      <c r="C34" s="23" t="str">
        <f>VLOOKUP(A34,'Inventaire général'!A:K,2,FALSE)</f>
        <v xml:space="preserve"> </v>
      </c>
      <c r="D34" s="23" t="str">
        <f>VLOOKUP(A34,'Inventaire général'!A:K,3,FALSE)</f>
        <v xml:space="preserve"> </v>
      </c>
      <c r="E34" s="23" t="str">
        <f>VLOOKUP(A34,'Inventaire général'!A:K,4,FALSE)</f>
        <v xml:space="preserve"> </v>
      </c>
      <c r="F34" s="23" t="str">
        <f>VLOOKUP(A34,'Inventaire général'!A:K,5,FALSE)</f>
        <v xml:space="preserve"> </v>
      </c>
      <c r="G34" s="8"/>
      <c r="H34" s="24" t="str">
        <f>VLOOKUP(A34,'Inventaire général'!A:K,10,FALSE)</f>
        <v xml:space="preserve"> </v>
      </c>
      <c r="I34" s="24" t="str">
        <f>VLOOKUP(A34,'Inventaire général'!A:K,11,FALSE)</f>
        <v xml:space="preserve"> </v>
      </c>
      <c r="J34" s="11" t="str">
        <f>IF(COUNTIF('Retour emprunteur 3'!$A$3:$A$100,A34)=G34,"OK",IF(COUNTIF('Retour emprunteur 3'!$A$3:$A$100,A34)&lt;G34,"manque "&amp;G34-COUNTIF('Retour emprunteur 3'!$A$3:$A$100,A34),"Pb, + de retour que d'emprunt"))</f>
        <v>OK</v>
      </c>
    </row>
    <row r="35" spans="1:10" x14ac:dyDescent="0.25">
      <c r="A35" s="21" t="s">
        <v>342</v>
      </c>
      <c r="B35" s="22" t="s">
        <v>340</v>
      </c>
      <c r="C35" s="23" t="str">
        <f>VLOOKUP(A35,'Inventaire général'!A:K,2,FALSE)</f>
        <v xml:space="preserve"> </v>
      </c>
      <c r="D35" s="23" t="str">
        <f>VLOOKUP(A35,'Inventaire général'!A:K,3,FALSE)</f>
        <v xml:space="preserve"> </v>
      </c>
      <c r="E35" s="23" t="str">
        <f>VLOOKUP(A35,'Inventaire général'!A:K,4,FALSE)</f>
        <v xml:space="preserve"> </v>
      </c>
      <c r="F35" s="23" t="str">
        <f>VLOOKUP(A35,'Inventaire général'!A:K,5,FALSE)</f>
        <v xml:space="preserve"> </v>
      </c>
      <c r="G35" s="8"/>
      <c r="H35" s="24" t="str">
        <f>VLOOKUP(A35,'Inventaire général'!A:K,10,FALSE)</f>
        <v xml:space="preserve"> </v>
      </c>
      <c r="I35" s="24" t="str">
        <f>VLOOKUP(A35,'Inventaire général'!A:K,11,FALSE)</f>
        <v xml:space="preserve"> </v>
      </c>
      <c r="J35" s="11" t="str">
        <f>IF(COUNTIF('Retour emprunteur 3'!$A$3:$A$100,A35)=G35,"OK",IF(COUNTIF('Retour emprunteur 3'!$A$3:$A$100,A35)&lt;G35,"manque "&amp;G35-COUNTIF('Retour emprunteur 3'!$A$3:$A$100,A35),"Pb, + de retour que d'emprunt"))</f>
        <v>OK</v>
      </c>
    </row>
    <row r="36" spans="1:10" x14ac:dyDescent="0.25">
      <c r="A36" s="21" t="s">
        <v>342</v>
      </c>
      <c r="B36" s="22" t="s">
        <v>340</v>
      </c>
      <c r="C36" s="23" t="str">
        <f>VLOOKUP(A36,'Inventaire général'!A:K,2,FALSE)</f>
        <v xml:space="preserve"> </v>
      </c>
      <c r="D36" s="23" t="str">
        <f>VLOOKUP(A36,'Inventaire général'!A:K,3,FALSE)</f>
        <v xml:space="preserve"> </v>
      </c>
      <c r="E36" s="23" t="str">
        <f>VLOOKUP(A36,'Inventaire général'!A:K,4,FALSE)</f>
        <v xml:space="preserve"> </v>
      </c>
      <c r="F36" s="23" t="str">
        <f>VLOOKUP(A36,'Inventaire général'!A:K,5,FALSE)</f>
        <v xml:space="preserve"> </v>
      </c>
      <c r="G36" s="8"/>
      <c r="H36" s="24" t="str">
        <f>VLOOKUP(A36,'Inventaire général'!A:K,10,FALSE)</f>
        <v xml:space="preserve"> </v>
      </c>
      <c r="I36" s="24" t="str">
        <f>VLOOKUP(A36,'Inventaire général'!A:K,11,FALSE)</f>
        <v xml:space="preserve"> </v>
      </c>
      <c r="J36" s="11" t="str">
        <f>IF(COUNTIF('Retour emprunteur 3'!$A$3:$A$100,A36)=G36,"OK",IF(COUNTIF('Retour emprunteur 3'!$A$3:$A$100,A36)&lt;G36,"manque "&amp;G36-COUNTIF('Retour emprunteur 3'!$A$3:$A$100,A36),"Pb, + de retour que d'emprunt"))</f>
        <v>OK</v>
      </c>
    </row>
    <row r="37" spans="1:10" x14ac:dyDescent="0.25">
      <c r="A37" s="21" t="s">
        <v>342</v>
      </c>
      <c r="B37" s="22" t="s">
        <v>340</v>
      </c>
      <c r="C37" s="23" t="str">
        <f>VLOOKUP(A37,'Inventaire général'!A:K,2,FALSE)</f>
        <v xml:space="preserve"> </v>
      </c>
      <c r="D37" s="23" t="str">
        <f>VLOOKUP(A37,'Inventaire général'!A:K,3,FALSE)</f>
        <v xml:space="preserve"> </v>
      </c>
      <c r="E37" s="23" t="str">
        <f>VLOOKUP(A37,'Inventaire général'!A:K,4,FALSE)</f>
        <v xml:space="preserve"> </v>
      </c>
      <c r="F37" s="23" t="str">
        <f>VLOOKUP(A37,'Inventaire général'!A:K,5,FALSE)</f>
        <v xml:space="preserve"> </v>
      </c>
      <c r="G37" s="8"/>
      <c r="H37" s="24" t="str">
        <f>VLOOKUP(A37,'Inventaire général'!A:K,10,FALSE)</f>
        <v xml:space="preserve"> </v>
      </c>
      <c r="I37" s="24" t="str">
        <f>VLOOKUP(A37,'Inventaire général'!A:K,11,FALSE)</f>
        <v xml:space="preserve"> </v>
      </c>
      <c r="J37" s="11" t="str">
        <f>IF(COUNTIF('Retour emprunteur 3'!$A$3:$A$100,A37)=G37,"OK",IF(COUNTIF('Retour emprunteur 3'!$A$3:$A$100,A37)&lt;G37,"manque "&amp;G37-COUNTIF('Retour emprunteur 3'!$A$3:$A$100,A37),"Pb, + de retour que d'emprunt"))</f>
        <v>OK</v>
      </c>
    </row>
    <row r="38" spans="1:10" x14ac:dyDescent="0.25">
      <c r="A38" s="21" t="s">
        <v>342</v>
      </c>
      <c r="B38" s="22" t="s">
        <v>340</v>
      </c>
      <c r="C38" s="23" t="str">
        <f>VLOOKUP(A38,'Inventaire général'!A:K,2,FALSE)</f>
        <v xml:space="preserve"> </v>
      </c>
      <c r="D38" s="23" t="str">
        <f>VLOOKUP(A38,'Inventaire général'!A:K,3,FALSE)</f>
        <v xml:space="preserve"> </v>
      </c>
      <c r="E38" s="23" t="str">
        <f>VLOOKUP(A38,'Inventaire général'!A:K,4,FALSE)</f>
        <v xml:space="preserve"> </v>
      </c>
      <c r="F38" s="23" t="str">
        <f>VLOOKUP(A38,'Inventaire général'!A:K,5,FALSE)</f>
        <v xml:space="preserve"> </v>
      </c>
      <c r="G38" s="8"/>
      <c r="H38" s="24" t="str">
        <f>VLOOKUP(A38,'Inventaire général'!A:K,10,FALSE)</f>
        <v xml:space="preserve"> </v>
      </c>
      <c r="I38" s="24" t="str">
        <f>VLOOKUP(A38,'Inventaire général'!A:K,11,FALSE)</f>
        <v xml:space="preserve"> </v>
      </c>
      <c r="J38" s="11" t="str">
        <f>IF(COUNTIF('Retour emprunteur 3'!$A$3:$A$100,A38)=G38,"OK",IF(COUNTIF('Retour emprunteur 3'!$A$3:$A$100,A38)&lt;G38,"manque "&amp;G38-COUNTIF('Retour emprunteur 3'!$A$3:$A$100,A38),"Pb, + de retour que d'emprunt"))</f>
        <v>OK</v>
      </c>
    </row>
    <row r="39" spans="1:10" x14ac:dyDescent="0.25">
      <c r="A39" s="21" t="s">
        <v>342</v>
      </c>
      <c r="B39" s="22" t="s">
        <v>340</v>
      </c>
      <c r="C39" s="23" t="str">
        <f>VLOOKUP(A39,'Inventaire général'!A:K,2,FALSE)</f>
        <v xml:space="preserve"> </v>
      </c>
      <c r="D39" s="23" t="str">
        <f>VLOOKUP(A39,'Inventaire général'!A:K,3,FALSE)</f>
        <v xml:space="preserve"> </v>
      </c>
      <c r="E39" s="23" t="str">
        <f>VLOOKUP(A39,'Inventaire général'!A:K,4,FALSE)</f>
        <v xml:space="preserve"> </v>
      </c>
      <c r="F39" s="23" t="str">
        <f>VLOOKUP(A39,'Inventaire général'!A:K,5,FALSE)</f>
        <v xml:space="preserve"> </v>
      </c>
      <c r="G39" s="8"/>
      <c r="H39" s="24" t="str">
        <f>VLOOKUP(A39,'Inventaire général'!A:K,10,FALSE)</f>
        <v xml:space="preserve"> </v>
      </c>
      <c r="I39" s="24" t="str">
        <f>VLOOKUP(A39,'Inventaire général'!A:K,11,FALSE)</f>
        <v xml:space="preserve"> </v>
      </c>
      <c r="J39" s="11" t="str">
        <f>IF(COUNTIF('Retour emprunteur 3'!$A$3:$A$100,A39)=G39,"OK",IF(COUNTIF('Retour emprunteur 3'!$A$3:$A$100,A39)&lt;G39,"manque "&amp;G39-COUNTIF('Retour emprunteur 3'!$A$3:$A$100,A39),"Pb, + de retour que d'emprunt"))</f>
        <v>OK</v>
      </c>
    </row>
    <row r="40" spans="1:10" x14ac:dyDescent="0.25">
      <c r="A40" s="21" t="s">
        <v>342</v>
      </c>
      <c r="B40" s="22" t="s">
        <v>340</v>
      </c>
      <c r="C40" s="23" t="str">
        <f>VLOOKUP(A40,'Inventaire général'!A:K,2,FALSE)</f>
        <v xml:space="preserve"> </v>
      </c>
      <c r="D40" s="23" t="str">
        <f>VLOOKUP(A40,'Inventaire général'!A:K,3,FALSE)</f>
        <v xml:space="preserve"> </v>
      </c>
      <c r="E40" s="23" t="str">
        <f>VLOOKUP(A40,'Inventaire général'!A:K,4,FALSE)</f>
        <v xml:space="preserve"> </v>
      </c>
      <c r="F40" s="23" t="str">
        <f>VLOOKUP(A40,'Inventaire général'!A:K,5,FALSE)</f>
        <v xml:space="preserve"> </v>
      </c>
      <c r="G40" s="8"/>
      <c r="H40" s="24" t="str">
        <f>VLOOKUP(A40,'Inventaire général'!A:K,10,FALSE)</f>
        <v xml:space="preserve"> </v>
      </c>
      <c r="I40" s="24" t="str">
        <f>VLOOKUP(A40,'Inventaire général'!A:K,11,FALSE)</f>
        <v xml:space="preserve"> </v>
      </c>
      <c r="J40" s="11" t="str">
        <f>IF(COUNTIF('Retour emprunteur 3'!$A$3:$A$100,A40)=G40,"OK",IF(COUNTIF('Retour emprunteur 3'!$A$3:$A$100,A40)&lt;G40,"manque "&amp;G40-COUNTIF('Retour emprunteur 3'!$A$3:$A$100,A40),"Pb, + de retour que d'emprunt"))</f>
        <v>OK</v>
      </c>
    </row>
    <row r="41" spans="1:10" x14ac:dyDescent="0.25">
      <c r="A41" s="21" t="s">
        <v>342</v>
      </c>
      <c r="B41" s="22" t="s">
        <v>340</v>
      </c>
      <c r="C41" s="23" t="str">
        <f>VLOOKUP(A41,'Inventaire général'!A:K,2,FALSE)</f>
        <v xml:space="preserve"> </v>
      </c>
      <c r="D41" s="23" t="str">
        <f>VLOOKUP(A41,'Inventaire général'!A:K,3,FALSE)</f>
        <v xml:space="preserve"> </v>
      </c>
      <c r="E41" s="23" t="str">
        <f>VLOOKUP(A41,'Inventaire général'!A:K,4,FALSE)</f>
        <v xml:space="preserve"> </v>
      </c>
      <c r="F41" s="23" t="str">
        <f>VLOOKUP(A41,'Inventaire général'!A:K,5,FALSE)</f>
        <v xml:space="preserve"> </v>
      </c>
      <c r="G41" s="8"/>
      <c r="H41" s="24" t="str">
        <f>VLOOKUP(A41,'Inventaire général'!A:K,10,FALSE)</f>
        <v xml:space="preserve"> </v>
      </c>
      <c r="I41" s="24" t="str">
        <f>VLOOKUP(A41,'Inventaire général'!A:K,11,FALSE)</f>
        <v xml:space="preserve"> </v>
      </c>
      <c r="J41" s="11" t="str">
        <f>IF(COUNTIF('Retour emprunteur 3'!$A$3:$A$100,A41)=G41,"OK",IF(COUNTIF('Retour emprunteur 3'!$A$3:$A$100,A41)&lt;G41,"manque "&amp;G41-COUNTIF('Retour emprunteur 3'!$A$3:$A$100,A41),"Pb, + de retour que d'emprunt"))</f>
        <v>OK</v>
      </c>
    </row>
    <row r="42" spans="1:10" x14ac:dyDescent="0.25">
      <c r="A42" s="21" t="s">
        <v>342</v>
      </c>
      <c r="B42" s="22" t="s">
        <v>340</v>
      </c>
      <c r="C42" s="23" t="str">
        <f>VLOOKUP(A42,'Inventaire général'!A:K,2,FALSE)</f>
        <v xml:space="preserve"> </v>
      </c>
      <c r="D42" s="23" t="str">
        <f>VLOOKUP(A42,'Inventaire général'!A:K,3,FALSE)</f>
        <v xml:space="preserve"> </v>
      </c>
      <c r="E42" s="23" t="str">
        <f>VLOOKUP(A42,'Inventaire général'!A:K,4,FALSE)</f>
        <v xml:space="preserve"> </v>
      </c>
      <c r="F42" s="23" t="str">
        <f>VLOOKUP(A42,'Inventaire général'!A:K,5,FALSE)</f>
        <v xml:space="preserve"> </v>
      </c>
      <c r="G42" s="8"/>
      <c r="H42" s="24" t="str">
        <f>VLOOKUP(A42,'Inventaire général'!A:K,10,FALSE)</f>
        <v xml:space="preserve"> </v>
      </c>
      <c r="I42" s="24" t="str">
        <f>VLOOKUP(A42,'Inventaire général'!A:K,11,FALSE)</f>
        <v xml:space="preserve"> </v>
      </c>
      <c r="J42" s="11" t="str">
        <f>IF(COUNTIF('Retour emprunteur 3'!$A$3:$A$100,A42)=G42,"OK",IF(COUNTIF('Retour emprunteur 3'!$A$3:$A$100,A42)&lt;G42,"manque "&amp;G42-COUNTIF('Retour emprunteur 3'!$A$3:$A$100,A42),"Pb, + de retour que d'emprunt"))</f>
        <v>OK</v>
      </c>
    </row>
    <row r="43" spans="1:10" x14ac:dyDescent="0.25">
      <c r="A43" s="21" t="s">
        <v>342</v>
      </c>
      <c r="B43" s="22" t="s">
        <v>340</v>
      </c>
      <c r="C43" s="23" t="str">
        <f>VLOOKUP(A43,'Inventaire général'!A:K,2,FALSE)</f>
        <v xml:space="preserve"> </v>
      </c>
      <c r="D43" s="23" t="str">
        <f>VLOOKUP(A43,'Inventaire général'!A:K,3,FALSE)</f>
        <v xml:space="preserve"> </v>
      </c>
      <c r="E43" s="23" t="str">
        <f>VLOOKUP(A43,'Inventaire général'!A:K,4,FALSE)</f>
        <v xml:space="preserve"> </v>
      </c>
      <c r="F43" s="23" t="str">
        <f>VLOOKUP(A43,'Inventaire général'!A:K,5,FALSE)</f>
        <v xml:space="preserve"> </v>
      </c>
      <c r="G43" s="8"/>
      <c r="H43" s="24" t="str">
        <f>VLOOKUP(A43,'Inventaire général'!A:K,10,FALSE)</f>
        <v xml:space="preserve"> </v>
      </c>
      <c r="I43" s="24" t="str">
        <f>VLOOKUP(A43,'Inventaire général'!A:K,11,FALSE)</f>
        <v xml:space="preserve"> </v>
      </c>
      <c r="J43" s="11" t="str">
        <f>IF(COUNTIF('Retour emprunteur 3'!$A$3:$A$100,A43)=G43,"OK",IF(COUNTIF('Retour emprunteur 3'!$A$3:$A$100,A43)&lt;G43,"manque "&amp;G43-COUNTIF('Retour emprunteur 3'!$A$3:$A$100,A43),"Pb, + de retour que d'emprunt"))</f>
        <v>OK</v>
      </c>
    </row>
    <row r="44" spans="1:10" x14ac:dyDescent="0.25">
      <c r="A44" s="21" t="s">
        <v>342</v>
      </c>
      <c r="B44" s="22" t="s">
        <v>340</v>
      </c>
      <c r="C44" s="23" t="str">
        <f>VLOOKUP(A44,'Inventaire général'!A:K,2,FALSE)</f>
        <v xml:space="preserve"> </v>
      </c>
      <c r="D44" s="23" t="str">
        <f>VLOOKUP(A44,'Inventaire général'!A:K,3,FALSE)</f>
        <v xml:space="preserve"> </v>
      </c>
      <c r="E44" s="23" t="str">
        <f>VLOOKUP(A44,'Inventaire général'!A:K,4,FALSE)</f>
        <v xml:space="preserve"> </v>
      </c>
      <c r="F44" s="23" t="str">
        <f>VLOOKUP(A44,'Inventaire général'!A:K,5,FALSE)</f>
        <v xml:space="preserve"> </v>
      </c>
      <c r="G44" s="8"/>
      <c r="H44" s="24" t="str">
        <f>VLOOKUP(A44,'Inventaire général'!A:K,10,FALSE)</f>
        <v xml:space="preserve"> </v>
      </c>
      <c r="I44" s="24" t="str">
        <f>VLOOKUP(A44,'Inventaire général'!A:K,11,FALSE)</f>
        <v xml:space="preserve"> </v>
      </c>
      <c r="J44" s="11" t="str">
        <f>IF(COUNTIF('Retour emprunteur 3'!$A$3:$A$100,A44)=G44,"OK",IF(COUNTIF('Retour emprunteur 3'!$A$3:$A$100,A44)&lt;G44,"manque "&amp;G44-COUNTIF('Retour emprunteur 3'!$A$3:$A$100,A44),"Pb, + de retour que d'emprunt"))</f>
        <v>OK</v>
      </c>
    </row>
    <row r="45" spans="1:10" x14ac:dyDescent="0.25">
      <c r="A45" s="21" t="s">
        <v>342</v>
      </c>
      <c r="B45" s="22" t="s">
        <v>340</v>
      </c>
      <c r="C45" s="23" t="str">
        <f>VLOOKUP(A45,'Inventaire général'!A:K,2,FALSE)</f>
        <v xml:space="preserve"> </v>
      </c>
      <c r="D45" s="23" t="str">
        <f>VLOOKUP(A45,'Inventaire général'!A:K,3,FALSE)</f>
        <v xml:space="preserve"> </v>
      </c>
      <c r="E45" s="23" t="str">
        <f>VLOOKUP(A45,'Inventaire général'!A:K,4,FALSE)</f>
        <v xml:space="preserve"> </v>
      </c>
      <c r="F45" s="23" t="str">
        <f>VLOOKUP(A45,'Inventaire général'!A:K,5,FALSE)</f>
        <v xml:space="preserve"> </v>
      </c>
      <c r="G45" s="8"/>
      <c r="H45" s="24" t="str">
        <f>VLOOKUP(A45,'Inventaire général'!A:K,10,FALSE)</f>
        <v xml:space="preserve"> </v>
      </c>
      <c r="I45" s="24" t="str">
        <f>VLOOKUP(A45,'Inventaire général'!A:K,11,FALSE)</f>
        <v xml:space="preserve"> </v>
      </c>
      <c r="J45" s="11" t="str">
        <f>IF(COUNTIF('Retour emprunteur 3'!$A$3:$A$100,A45)=G45,"OK",IF(COUNTIF('Retour emprunteur 3'!$A$3:$A$100,A45)&lt;G45,"manque "&amp;G45-COUNTIF('Retour emprunteur 3'!$A$3:$A$100,A45),"Pb, + de retour que d'emprunt"))</f>
        <v>OK</v>
      </c>
    </row>
    <row r="46" spans="1:10" x14ac:dyDescent="0.25">
      <c r="A46" s="21" t="s">
        <v>342</v>
      </c>
      <c r="B46" s="22" t="s">
        <v>340</v>
      </c>
      <c r="C46" s="23" t="str">
        <f>VLOOKUP(A46,'Inventaire général'!A:K,2,FALSE)</f>
        <v xml:space="preserve"> </v>
      </c>
      <c r="D46" s="23" t="str">
        <f>VLOOKUP(A46,'Inventaire général'!A:K,3,FALSE)</f>
        <v xml:space="preserve"> </v>
      </c>
      <c r="E46" s="23" t="str">
        <f>VLOOKUP(A46,'Inventaire général'!A:K,4,FALSE)</f>
        <v xml:space="preserve"> </v>
      </c>
      <c r="F46" s="23" t="str">
        <f>VLOOKUP(A46,'Inventaire général'!A:K,5,FALSE)</f>
        <v xml:space="preserve"> </v>
      </c>
      <c r="G46" s="8"/>
      <c r="H46" s="24" t="str">
        <f>VLOOKUP(A46,'Inventaire général'!A:K,10,FALSE)</f>
        <v xml:space="preserve"> </v>
      </c>
      <c r="I46" s="24" t="str">
        <f>VLOOKUP(A46,'Inventaire général'!A:K,11,FALSE)</f>
        <v xml:space="preserve"> </v>
      </c>
      <c r="J46" s="11" t="str">
        <f>IF(COUNTIF('Retour emprunteur 3'!$A$3:$A$100,A46)=G46,"OK",IF(COUNTIF('Retour emprunteur 3'!$A$3:$A$100,A46)&lt;G46,"manque "&amp;G46-COUNTIF('Retour emprunteur 3'!$A$3:$A$100,A46),"Pb, + de retour que d'emprunt"))</f>
        <v>OK</v>
      </c>
    </row>
    <row r="47" spans="1:10" x14ac:dyDescent="0.25">
      <c r="A47" s="21" t="s">
        <v>342</v>
      </c>
      <c r="B47" s="22" t="s">
        <v>340</v>
      </c>
      <c r="C47" s="23" t="str">
        <f>VLOOKUP(A47,'Inventaire général'!A:K,2,FALSE)</f>
        <v xml:space="preserve"> </v>
      </c>
      <c r="D47" s="23" t="str">
        <f>VLOOKUP(A47,'Inventaire général'!A:K,3,FALSE)</f>
        <v xml:space="preserve"> </v>
      </c>
      <c r="E47" s="23" t="str">
        <f>VLOOKUP(A47,'Inventaire général'!A:K,4,FALSE)</f>
        <v xml:space="preserve"> </v>
      </c>
      <c r="F47" s="23" t="str">
        <f>VLOOKUP(A47,'Inventaire général'!A:K,5,FALSE)</f>
        <v xml:space="preserve"> </v>
      </c>
      <c r="G47" s="8"/>
      <c r="H47" s="24" t="str">
        <f>VLOOKUP(A47,'Inventaire général'!A:K,10,FALSE)</f>
        <v xml:space="preserve"> </v>
      </c>
      <c r="I47" s="24" t="str">
        <f>VLOOKUP(A47,'Inventaire général'!A:K,11,FALSE)</f>
        <v xml:space="preserve"> </v>
      </c>
      <c r="J47" s="11" t="str">
        <f>IF(COUNTIF('Retour emprunteur 3'!$A$3:$A$100,A47)=G47,"OK",IF(COUNTIF('Retour emprunteur 3'!$A$3:$A$100,A47)&lt;G47,"manque "&amp;G47-COUNTIF('Retour emprunteur 3'!$A$3:$A$100,A47),"Pb, + de retour que d'emprunt"))</f>
        <v>OK</v>
      </c>
    </row>
    <row r="48" spans="1:10" x14ac:dyDescent="0.25">
      <c r="A48" s="21" t="s">
        <v>342</v>
      </c>
      <c r="B48" s="22" t="s">
        <v>340</v>
      </c>
      <c r="C48" s="23" t="str">
        <f>VLOOKUP(A48,'Inventaire général'!A:K,2,FALSE)</f>
        <v xml:space="preserve"> </v>
      </c>
      <c r="D48" s="23" t="str">
        <f>VLOOKUP(A48,'Inventaire général'!A:K,3,FALSE)</f>
        <v xml:space="preserve"> </v>
      </c>
      <c r="E48" s="23" t="str">
        <f>VLOOKUP(A48,'Inventaire général'!A:K,4,FALSE)</f>
        <v xml:space="preserve"> </v>
      </c>
      <c r="F48" s="23" t="str">
        <f>VLOOKUP(A48,'Inventaire général'!A:K,5,FALSE)</f>
        <v xml:space="preserve"> </v>
      </c>
      <c r="G48" s="8"/>
      <c r="H48" s="24" t="str">
        <f>VLOOKUP(A48,'Inventaire général'!A:K,10,FALSE)</f>
        <v xml:space="preserve"> </v>
      </c>
      <c r="I48" s="24" t="str">
        <f>VLOOKUP(A48,'Inventaire général'!A:K,11,FALSE)</f>
        <v xml:space="preserve"> </v>
      </c>
      <c r="J48" s="11" t="str">
        <f>IF(COUNTIF('Retour emprunteur 3'!$A$3:$A$100,A48)=G48,"OK",IF(COUNTIF('Retour emprunteur 3'!$A$3:$A$100,A48)&lt;G48,"manque "&amp;G48-COUNTIF('Retour emprunteur 3'!$A$3:$A$100,A48),"Pb, + de retour que d'emprunt"))</f>
        <v>OK</v>
      </c>
    </row>
    <row r="49" spans="1:10" x14ac:dyDescent="0.25">
      <c r="A49" s="21" t="s">
        <v>342</v>
      </c>
      <c r="B49" s="22" t="s">
        <v>340</v>
      </c>
      <c r="C49" s="23" t="str">
        <f>VLOOKUP(A49,'Inventaire général'!A:K,2,FALSE)</f>
        <v xml:space="preserve"> </v>
      </c>
      <c r="D49" s="23" t="str">
        <f>VLOOKUP(A49,'Inventaire général'!A:K,3,FALSE)</f>
        <v xml:space="preserve"> </v>
      </c>
      <c r="E49" s="23" t="str">
        <f>VLOOKUP(A49,'Inventaire général'!A:K,4,FALSE)</f>
        <v xml:space="preserve"> </v>
      </c>
      <c r="F49" s="23" t="str">
        <f>VLOOKUP(A49,'Inventaire général'!A:K,5,FALSE)</f>
        <v xml:space="preserve"> </v>
      </c>
      <c r="G49" s="8"/>
      <c r="H49" s="24" t="str">
        <f>VLOOKUP(A49,'Inventaire général'!A:K,10,FALSE)</f>
        <v xml:space="preserve"> </v>
      </c>
      <c r="I49" s="24" t="str">
        <f>VLOOKUP(A49,'Inventaire général'!A:K,11,FALSE)</f>
        <v xml:space="preserve"> </v>
      </c>
      <c r="J49" s="11" t="str">
        <f>IF(COUNTIF('Retour emprunteur 3'!$A$3:$A$100,A49)=G49,"OK",IF(COUNTIF('Retour emprunteur 3'!$A$3:$A$100,A49)&lt;G49,"manque "&amp;G49-COUNTIF('Retour emprunteur 3'!$A$3:$A$100,A49),"Pb, + de retour que d'emprunt"))</f>
        <v>OK</v>
      </c>
    </row>
    <row r="50" spans="1:10" x14ac:dyDescent="0.25">
      <c r="A50" s="21" t="s">
        <v>342</v>
      </c>
      <c r="B50" s="22" t="s">
        <v>340</v>
      </c>
      <c r="C50" s="23" t="str">
        <f>VLOOKUP(A50,'Inventaire général'!A:K,2,FALSE)</f>
        <v xml:space="preserve"> </v>
      </c>
      <c r="D50" s="23" t="str">
        <f>VLOOKUP(A50,'Inventaire général'!A:K,3,FALSE)</f>
        <v xml:space="preserve"> </v>
      </c>
      <c r="E50" s="23" t="str">
        <f>VLOOKUP(A50,'Inventaire général'!A:K,4,FALSE)</f>
        <v xml:space="preserve"> </v>
      </c>
      <c r="F50" s="23" t="str">
        <f>VLOOKUP(A50,'Inventaire général'!A:K,5,FALSE)</f>
        <v xml:space="preserve"> </v>
      </c>
      <c r="G50" s="8"/>
      <c r="H50" s="24" t="str">
        <f>VLOOKUP(A50,'Inventaire général'!A:K,10,FALSE)</f>
        <v xml:space="preserve"> </v>
      </c>
      <c r="I50" s="24" t="str">
        <f>VLOOKUP(A50,'Inventaire général'!A:K,11,FALSE)</f>
        <v xml:space="preserve"> </v>
      </c>
      <c r="J50" s="11" t="str">
        <f>IF(COUNTIF('Retour emprunteur 3'!$A$3:$A$100,A50)=G50,"OK",IF(COUNTIF('Retour emprunteur 3'!$A$3:$A$100,A50)&lt;G50,"manque "&amp;G50-COUNTIF('Retour emprunteur 3'!$A$3:$A$100,A50),"Pb, + de retour que d'emprunt"))</f>
        <v>OK</v>
      </c>
    </row>
    <row r="51" spans="1:10" x14ac:dyDescent="0.25">
      <c r="A51" s="21" t="s">
        <v>342</v>
      </c>
      <c r="B51" s="22" t="s">
        <v>340</v>
      </c>
      <c r="C51" s="23" t="str">
        <f>VLOOKUP(A51,'Inventaire général'!A:K,2,FALSE)</f>
        <v xml:space="preserve"> </v>
      </c>
      <c r="D51" s="23" t="str">
        <f>VLOOKUP(A51,'Inventaire général'!A:K,3,FALSE)</f>
        <v xml:space="preserve"> </v>
      </c>
      <c r="E51" s="23" t="str">
        <f>VLOOKUP(A51,'Inventaire général'!A:K,4,FALSE)</f>
        <v xml:space="preserve"> </v>
      </c>
      <c r="F51" s="23" t="str">
        <f>VLOOKUP(A51,'Inventaire général'!A:K,5,FALSE)</f>
        <v xml:space="preserve"> </v>
      </c>
      <c r="G51" s="8"/>
      <c r="H51" s="24" t="str">
        <f>VLOOKUP(A51,'Inventaire général'!A:K,10,FALSE)</f>
        <v xml:space="preserve"> </v>
      </c>
      <c r="I51" s="24" t="str">
        <f>VLOOKUP(A51,'Inventaire général'!A:K,11,FALSE)</f>
        <v xml:space="preserve"> </v>
      </c>
      <c r="J51" s="11" t="str">
        <f>IF(COUNTIF('Retour emprunteur 3'!$A$3:$A$100,A51)=G51,"OK",IF(COUNTIF('Retour emprunteur 3'!$A$3:$A$100,A51)&lt;G51,"manque "&amp;G51-COUNTIF('Retour emprunteur 3'!$A$3:$A$100,A51),"Pb, + de retour que d'emprunt"))</f>
        <v>OK</v>
      </c>
    </row>
    <row r="52" spans="1:10" x14ac:dyDescent="0.25">
      <c r="A52" s="21" t="s">
        <v>342</v>
      </c>
      <c r="B52" s="22" t="s">
        <v>340</v>
      </c>
      <c r="C52" s="23" t="str">
        <f>VLOOKUP(A52,'Inventaire général'!A:K,2,FALSE)</f>
        <v xml:space="preserve"> </v>
      </c>
      <c r="D52" s="23" t="str">
        <f>VLOOKUP(A52,'Inventaire général'!A:K,3,FALSE)</f>
        <v xml:space="preserve"> </v>
      </c>
      <c r="E52" s="23" t="str">
        <f>VLOOKUP(A52,'Inventaire général'!A:K,4,FALSE)</f>
        <v xml:space="preserve"> </v>
      </c>
      <c r="F52" s="23" t="str">
        <f>VLOOKUP(A52,'Inventaire général'!A:K,5,FALSE)</f>
        <v xml:space="preserve"> </v>
      </c>
      <c r="G52" s="8"/>
      <c r="H52" s="24" t="str">
        <f>VLOOKUP(A52,'Inventaire général'!A:K,10,FALSE)</f>
        <v xml:space="preserve"> </v>
      </c>
      <c r="I52" s="24" t="str">
        <f>VLOOKUP(A52,'Inventaire général'!A:K,11,FALSE)</f>
        <v xml:space="preserve"> </v>
      </c>
      <c r="J52" s="11" t="str">
        <f>IF(COUNTIF('Retour emprunteur 3'!$A$3:$A$100,A52)=G52,"OK",IF(COUNTIF('Retour emprunteur 3'!$A$3:$A$100,A52)&lt;G52,"manque "&amp;G52-COUNTIF('Retour emprunteur 3'!$A$3:$A$100,A52),"Pb, + de retour que d'emprunt"))</f>
        <v>OK</v>
      </c>
    </row>
    <row r="53" spans="1:10" x14ac:dyDescent="0.25">
      <c r="A53" s="21" t="s">
        <v>342</v>
      </c>
      <c r="B53" s="22" t="s">
        <v>340</v>
      </c>
      <c r="C53" s="23" t="str">
        <f>VLOOKUP(A53,'Inventaire général'!A:K,2,FALSE)</f>
        <v xml:space="preserve"> </v>
      </c>
      <c r="D53" s="23" t="str">
        <f>VLOOKUP(A53,'Inventaire général'!A:K,3,FALSE)</f>
        <v xml:space="preserve"> </v>
      </c>
      <c r="E53" s="23" t="str">
        <f>VLOOKUP(A53,'Inventaire général'!A:K,4,FALSE)</f>
        <v xml:space="preserve"> </v>
      </c>
      <c r="F53" s="23" t="str">
        <f>VLOOKUP(A53,'Inventaire général'!A:K,5,FALSE)</f>
        <v xml:space="preserve"> </v>
      </c>
      <c r="G53" s="8"/>
      <c r="H53" s="24" t="str">
        <f>VLOOKUP(A53,'Inventaire général'!A:K,10,FALSE)</f>
        <v xml:space="preserve"> </v>
      </c>
      <c r="I53" s="24" t="str">
        <f>VLOOKUP(A53,'Inventaire général'!A:K,11,FALSE)</f>
        <v xml:space="preserve"> </v>
      </c>
      <c r="J53" s="11" t="str">
        <f>IF(COUNTIF('Retour emprunteur 3'!$A$3:$A$100,A53)=G53,"OK",IF(COUNTIF('Retour emprunteur 3'!$A$3:$A$100,A53)&lt;G53,"manque "&amp;G53-COUNTIF('Retour emprunteur 3'!$A$3:$A$100,A53),"Pb, + de retour que d'emprunt"))</f>
        <v>OK</v>
      </c>
    </row>
    <row r="54" spans="1:10" x14ac:dyDescent="0.25">
      <c r="A54" s="21" t="s">
        <v>342</v>
      </c>
      <c r="B54" s="22" t="s">
        <v>340</v>
      </c>
      <c r="C54" s="23" t="str">
        <f>VLOOKUP(A54,'Inventaire général'!A:K,2,FALSE)</f>
        <v xml:space="preserve"> </v>
      </c>
      <c r="D54" s="23" t="str">
        <f>VLOOKUP(A54,'Inventaire général'!A:K,3,FALSE)</f>
        <v xml:space="preserve"> </v>
      </c>
      <c r="E54" s="23" t="str">
        <f>VLOOKUP(A54,'Inventaire général'!A:K,4,FALSE)</f>
        <v xml:space="preserve"> </v>
      </c>
      <c r="F54" s="23" t="str">
        <f>VLOOKUP(A54,'Inventaire général'!A:K,5,FALSE)</f>
        <v xml:space="preserve"> </v>
      </c>
      <c r="G54" s="8"/>
      <c r="H54" s="24" t="str">
        <f>VLOOKUP(A54,'Inventaire général'!A:K,10,FALSE)</f>
        <v xml:space="preserve"> </v>
      </c>
      <c r="I54" s="24" t="str">
        <f>VLOOKUP(A54,'Inventaire général'!A:K,11,FALSE)</f>
        <v xml:space="preserve"> </v>
      </c>
      <c r="J54" s="11" t="str">
        <f>IF(COUNTIF('Retour emprunteur 3'!$A$3:$A$100,A54)=G54,"OK",IF(COUNTIF('Retour emprunteur 3'!$A$3:$A$100,A54)&lt;G54,"manque "&amp;G54-COUNTIF('Retour emprunteur 3'!$A$3:$A$100,A54),"Pb, + de retour que d'emprunt"))</f>
        <v>OK</v>
      </c>
    </row>
    <row r="55" spans="1:10" x14ac:dyDescent="0.25">
      <c r="A55" s="21" t="s">
        <v>342</v>
      </c>
      <c r="B55" s="22" t="s">
        <v>340</v>
      </c>
      <c r="C55" s="23" t="str">
        <f>VLOOKUP(A55,'Inventaire général'!A:K,2,FALSE)</f>
        <v xml:space="preserve"> </v>
      </c>
      <c r="D55" s="23" t="str">
        <f>VLOOKUP(A55,'Inventaire général'!A:K,3,FALSE)</f>
        <v xml:space="preserve"> </v>
      </c>
      <c r="E55" s="23" t="str">
        <f>VLOOKUP(A55,'Inventaire général'!A:K,4,FALSE)</f>
        <v xml:space="preserve"> </v>
      </c>
      <c r="F55" s="23" t="str">
        <f>VLOOKUP(A55,'Inventaire général'!A:K,5,FALSE)</f>
        <v xml:space="preserve"> </v>
      </c>
      <c r="G55" s="8"/>
      <c r="H55" s="24" t="str">
        <f>VLOOKUP(A55,'Inventaire général'!A:K,10,FALSE)</f>
        <v xml:space="preserve"> </v>
      </c>
      <c r="I55" s="24" t="str">
        <f>VLOOKUP(A55,'Inventaire général'!A:K,11,FALSE)</f>
        <v xml:space="preserve"> </v>
      </c>
      <c r="J55" s="11" t="str">
        <f>IF(COUNTIF('Retour emprunteur 3'!$A$3:$A$100,A55)=G55,"OK",IF(COUNTIF('Retour emprunteur 3'!$A$3:$A$100,A55)&lt;G55,"manque "&amp;G55-COUNTIF('Retour emprunteur 3'!$A$3:$A$100,A55),"Pb, + de retour que d'emprunt"))</f>
        <v>OK</v>
      </c>
    </row>
    <row r="56" spans="1:10" x14ac:dyDescent="0.25">
      <c r="A56" s="21" t="s">
        <v>342</v>
      </c>
      <c r="B56" s="22" t="s">
        <v>340</v>
      </c>
      <c r="C56" s="23" t="str">
        <f>VLOOKUP(A56,'Inventaire général'!A:K,2,FALSE)</f>
        <v xml:space="preserve"> </v>
      </c>
      <c r="D56" s="23" t="str">
        <f>VLOOKUP(A56,'Inventaire général'!A:K,3,FALSE)</f>
        <v xml:space="preserve"> </v>
      </c>
      <c r="E56" s="23" t="str">
        <f>VLOOKUP(A56,'Inventaire général'!A:K,4,FALSE)</f>
        <v xml:space="preserve"> </v>
      </c>
      <c r="F56" s="23" t="str">
        <f>VLOOKUP(A56,'Inventaire général'!A:K,5,FALSE)</f>
        <v xml:space="preserve"> </v>
      </c>
      <c r="G56" s="8"/>
      <c r="H56" s="24" t="str">
        <f>VLOOKUP(A56,'Inventaire général'!A:K,10,FALSE)</f>
        <v xml:space="preserve"> </v>
      </c>
      <c r="I56" s="24" t="str">
        <f>VLOOKUP(A56,'Inventaire général'!A:K,11,FALSE)</f>
        <v xml:space="preserve"> </v>
      </c>
      <c r="J56" s="11" t="str">
        <f>IF(COUNTIF('Retour emprunteur 3'!$A$3:$A$100,A56)=G56,"OK",IF(COUNTIF('Retour emprunteur 3'!$A$3:$A$100,A56)&lt;G56,"manque "&amp;G56-COUNTIF('Retour emprunteur 3'!$A$3:$A$100,A56),"Pb, + de retour que d'emprunt"))</f>
        <v>OK</v>
      </c>
    </row>
    <row r="57" spans="1:10" x14ac:dyDescent="0.25">
      <c r="A57" s="21" t="s">
        <v>342</v>
      </c>
      <c r="B57" s="22" t="s">
        <v>340</v>
      </c>
      <c r="C57" s="23" t="str">
        <f>VLOOKUP(A57,'Inventaire général'!A:K,2,FALSE)</f>
        <v xml:space="preserve"> </v>
      </c>
      <c r="D57" s="23" t="str">
        <f>VLOOKUP(A57,'Inventaire général'!A:K,3,FALSE)</f>
        <v xml:space="preserve"> </v>
      </c>
      <c r="E57" s="23" t="str">
        <f>VLOOKUP(A57,'Inventaire général'!A:K,4,FALSE)</f>
        <v xml:space="preserve"> </v>
      </c>
      <c r="F57" s="23" t="str">
        <f>VLOOKUP(A57,'Inventaire général'!A:K,5,FALSE)</f>
        <v xml:space="preserve"> </v>
      </c>
      <c r="G57" s="8"/>
      <c r="H57" s="24" t="str">
        <f>VLOOKUP(A57,'Inventaire général'!A:K,10,FALSE)</f>
        <v xml:space="preserve"> </v>
      </c>
      <c r="I57" s="24" t="str">
        <f>VLOOKUP(A57,'Inventaire général'!A:K,11,FALSE)</f>
        <v xml:space="preserve"> </v>
      </c>
      <c r="J57" s="11" t="str">
        <f>IF(COUNTIF('Retour emprunteur 3'!$A$3:$A$100,A57)=G57,"OK",IF(COUNTIF('Retour emprunteur 3'!$A$3:$A$100,A57)&lt;G57,"manque "&amp;G57-COUNTIF('Retour emprunteur 3'!$A$3:$A$100,A57),"Pb, + de retour que d'emprunt"))</f>
        <v>OK</v>
      </c>
    </row>
    <row r="58" spans="1:10" x14ac:dyDescent="0.25">
      <c r="A58" s="21" t="s">
        <v>342</v>
      </c>
      <c r="B58" s="22" t="s">
        <v>340</v>
      </c>
      <c r="C58" s="23" t="str">
        <f>VLOOKUP(A58,'Inventaire général'!A:K,2,FALSE)</f>
        <v xml:space="preserve"> </v>
      </c>
      <c r="D58" s="23" t="str">
        <f>VLOOKUP(A58,'Inventaire général'!A:K,3,FALSE)</f>
        <v xml:space="preserve"> </v>
      </c>
      <c r="E58" s="23" t="str">
        <f>VLOOKUP(A58,'Inventaire général'!A:K,4,FALSE)</f>
        <v xml:space="preserve"> </v>
      </c>
      <c r="F58" s="23" t="str">
        <f>VLOOKUP(A58,'Inventaire général'!A:K,5,FALSE)</f>
        <v xml:space="preserve"> </v>
      </c>
      <c r="G58" s="8"/>
      <c r="H58" s="24" t="str">
        <f>VLOOKUP(A58,'Inventaire général'!A:K,10,FALSE)</f>
        <v xml:space="preserve"> </v>
      </c>
      <c r="I58" s="24" t="str">
        <f>VLOOKUP(A58,'Inventaire général'!A:K,11,FALSE)</f>
        <v xml:space="preserve"> </v>
      </c>
      <c r="J58" s="11" t="str">
        <f>IF(COUNTIF('Retour emprunteur 3'!$A$3:$A$100,A58)=G58,"OK",IF(COUNTIF('Retour emprunteur 3'!$A$3:$A$100,A58)&lt;G58,"manque "&amp;G58-COUNTIF('Retour emprunteur 3'!$A$3:$A$100,A58),"Pb, + de retour que d'emprunt"))</f>
        <v>OK</v>
      </c>
    </row>
    <row r="59" spans="1:10" x14ac:dyDescent="0.25">
      <c r="A59" s="21" t="s">
        <v>342</v>
      </c>
      <c r="B59" s="22" t="s">
        <v>340</v>
      </c>
      <c r="C59" s="23" t="str">
        <f>VLOOKUP(A59,'Inventaire général'!A:K,2,FALSE)</f>
        <v xml:space="preserve"> </v>
      </c>
      <c r="D59" s="23" t="str">
        <f>VLOOKUP(A59,'Inventaire général'!A:K,3,FALSE)</f>
        <v xml:space="preserve"> </v>
      </c>
      <c r="E59" s="23" t="str">
        <f>VLOOKUP(A59,'Inventaire général'!A:K,4,FALSE)</f>
        <v xml:space="preserve"> </v>
      </c>
      <c r="F59" s="23" t="str">
        <f>VLOOKUP(A59,'Inventaire général'!A:K,5,FALSE)</f>
        <v xml:space="preserve"> </v>
      </c>
      <c r="G59" s="8"/>
      <c r="H59" s="24" t="str">
        <f>VLOOKUP(A59,'Inventaire général'!A:K,10,FALSE)</f>
        <v xml:space="preserve"> </v>
      </c>
      <c r="I59" s="24" t="str">
        <f>VLOOKUP(A59,'Inventaire général'!A:K,11,FALSE)</f>
        <v xml:space="preserve"> </v>
      </c>
      <c r="J59" s="11" t="str">
        <f>IF(COUNTIF('Retour emprunteur 3'!$A$3:$A$100,A59)=G59,"OK",IF(COUNTIF('Retour emprunteur 3'!$A$3:$A$100,A59)&lt;G59,"manque "&amp;G59-COUNTIF('Retour emprunteur 3'!$A$3:$A$100,A59),"Pb, + de retour que d'emprunt"))</f>
        <v>OK</v>
      </c>
    </row>
    <row r="60" spans="1:10" x14ac:dyDescent="0.25">
      <c r="A60" s="21" t="s">
        <v>342</v>
      </c>
      <c r="B60" s="22" t="s">
        <v>340</v>
      </c>
      <c r="C60" s="23" t="str">
        <f>VLOOKUP(A60,'Inventaire général'!A:K,2,FALSE)</f>
        <v xml:space="preserve"> </v>
      </c>
      <c r="D60" s="23" t="str">
        <f>VLOOKUP(A60,'Inventaire général'!A:K,3,FALSE)</f>
        <v xml:space="preserve"> </v>
      </c>
      <c r="E60" s="23" t="str">
        <f>VLOOKUP(A60,'Inventaire général'!A:K,4,FALSE)</f>
        <v xml:space="preserve"> </v>
      </c>
      <c r="F60" s="23" t="str">
        <f>VLOOKUP(A60,'Inventaire général'!A:K,5,FALSE)</f>
        <v xml:space="preserve"> </v>
      </c>
      <c r="G60" s="8"/>
      <c r="H60" s="24" t="str">
        <f>VLOOKUP(A60,'Inventaire général'!A:K,10,FALSE)</f>
        <v xml:space="preserve"> </v>
      </c>
      <c r="I60" s="24" t="str">
        <f>VLOOKUP(A60,'Inventaire général'!A:K,11,FALSE)</f>
        <v xml:space="preserve"> </v>
      </c>
      <c r="J60" s="11" t="str">
        <f>IF(COUNTIF('Retour emprunteur 3'!$A$3:$A$100,A60)=G60,"OK",IF(COUNTIF('Retour emprunteur 3'!$A$3:$A$100,A60)&lt;G60,"manque "&amp;G60-COUNTIF('Retour emprunteur 3'!$A$3:$A$100,A60),"Pb, + de retour que d'emprunt"))</f>
        <v>OK</v>
      </c>
    </row>
    <row r="61" spans="1:10" x14ac:dyDescent="0.25">
      <c r="A61" s="21" t="s">
        <v>342</v>
      </c>
      <c r="B61" s="22" t="s">
        <v>340</v>
      </c>
      <c r="C61" s="23" t="str">
        <f>VLOOKUP(A61,'Inventaire général'!A:K,2,FALSE)</f>
        <v xml:space="preserve"> </v>
      </c>
      <c r="D61" s="23" t="str">
        <f>VLOOKUP(A61,'Inventaire général'!A:K,3,FALSE)</f>
        <v xml:space="preserve"> </v>
      </c>
      <c r="E61" s="23" t="str">
        <f>VLOOKUP(A61,'Inventaire général'!A:K,4,FALSE)</f>
        <v xml:space="preserve"> </v>
      </c>
      <c r="F61" s="23" t="str">
        <f>VLOOKUP(A61,'Inventaire général'!A:K,5,FALSE)</f>
        <v xml:space="preserve"> </v>
      </c>
      <c r="G61" s="8"/>
      <c r="H61" s="24" t="str">
        <f>VLOOKUP(A61,'Inventaire général'!A:K,10,FALSE)</f>
        <v xml:space="preserve"> </v>
      </c>
      <c r="I61" s="24" t="str">
        <f>VLOOKUP(A61,'Inventaire général'!A:K,11,FALSE)</f>
        <v xml:space="preserve"> </v>
      </c>
      <c r="J61" s="11" t="str">
        <f>IF(COUNTIF('Retour emprunteur 3'!$A$3:$A$100,A61)=G61,"OK",IF(COUNTIF('Retour emprunteur 3'!$A$3:$A$100,A61)&lt;G61,"manque "&amp;G61-COUNTIF('Retour emprunteur 3'!$A$3:$A$100,A61),"Pb, + de retour que d'emprunt"))</f>
        <v>OK</v>
      </c>
    </row>
    <row r="62" spans="1:10" x14ac:dyDescent="0.25">
      <c r="A62" s="21" t="s">
        <v>342</v>
      </c>
      <c r="B62" s="22" t="s">
        <v>340</v>
      </c>
      <c r="C62" s="23" t="str">
        <f>VLOOKUP(A62,'Inventaire général'!A:K,2,FALSE)</f>
        <v xml:space="preserve"> </v>
      </c>
      <c r="D62" s="23" t="str">
        <f>VLOOKUP(A62,'Inventaire général'!A:K,3,FALSE)</f>
        <v xml:space="preserve"> </v>
      </c>
      <c r="E62" s="23" t="str">
        <f>VLOOKUP(A62,'Inventaire général'!A:K,4,FALSE)</f>
        <v xml:space="preserve"> </v>
      </c>
      <c r="F62" s="23" t="str">
        <f>VLOOKUP(A62,'Inventaire général'!A:K,5,FALSE)</f>
        <v xml:space="preserve"> </v>
      </c>
      <c r="G62" s="8"/>
      <c r="H62" s="24" t="str">
        <f>VLOOKUP(A62,'Inventaire général'!A:K,10,FALSE)</f>
        <v xml:space="preserve"> </v>
      </c>
      <c r="I62" s="24" t="str">
        <f>VLOOKUP(A62,'Inventaire général'!A:K,11,FALSE)</f>
        <v xml:space="preserve"> </v>
      </c>
      <c r="J62" s="11" t="str">
        <f>IF(COUNTIF('Retour emprunteur 3'!$A$3:$A$100,A62)=G62,"OK",IF(COUNTIF('Retour emprunteur 3'!$A$3:$A$100,A62)&lt;G62,"manque "&amp;G62-COUNTIF('Retour emprunteur 3'!$A$3:$A$100,A62),"Pb, + de retour que d'emprunt"))</f>
        <v>OK</v>
      </c>
    </row>
    <row r="63" spans="1:10" x14ac:dyDescent="0.25">
      <c r="A63" s="21" t="s">
        <v>342</v>
      </c>
      <c r="B63" s="22" t="s">
        <v>340</v>
      </c>
      <c r="C63" s="23" t="str">
        <f>VLOOKUP(A63,'Inventaire général'!A:K,2,FALSE)</f>
        <v xml:space="preserve"> </v>
      </c>
      <c r="D63" s="23" t="str">
        <f>VLOOKUP(A63,'Inventaire général'!A:K,3,FALSE)</f>
        <v xml:space="preserve"> </v>
      </c>
      <c r="E63" s="23" t="str">
        <f>VLOOKUP(A63,'Inventaire général'!A:K,4,FALSE)</f>
        <v xml:space="preserve"> </v>
      </c>
      <c r="F63" s="23" t="str">
        <f>VLOOKUP(A63,'Inventaire général'!A:K,5,FALSE)</f>
        <v xml:space="preserve"> </v>
      </c>
      <c r="G63" s="8"/>
      <c r="H63" s="24" t="str">
        <f>VLOOKUP(A63,'Inventaire général'!A:K,10,FALSE)</f>
        <v xml:space="preserve"> </v>
      </c>
      <c r="I63" s="24" t="str">
        <f>VLOOKUP(A63,'Inventaire général'!A:K,11,FALSE)</f>
        <v xml:space="preserve"> </v>
      </c>
      <c r="J63" s="11" t="str">
        <f>IF(COUNTIF('Retour emprunteur 3'!$A$3:$A$100,A63)=G63,"OK",IF(COUNTIF('Retour emprunteur 3'!$A$3:$A$100,A63)&lt;G63,"manque "&amp;G63-COUNTIF('Retour emprunteur 3'!$A$3:$A$100,A63),"Pb, + de retour que d'emprunt"))</f>
        <v>OK</v>
      </c>
    </row>
    <row r="64" spans="1:10" x14ac:dyDescent="0.25">
      <c r="A64" s="21" t="s">
        <v>342</v>
      </c>
      <c r="B64" s="22" t="s">
        <v>340</v>
      </c>
      <c r="C64" s="23" t="str">
        <f>VLOOKUP(A64,'Inventaire général'!A:K,2,FALSE)</f>
        <v xml:space="preserve"> </v>
      </c>
      <c r="D64" s="23" t="str">
        <f>VLOOKUP(A64,'Inventaire général'!A:K,3,FALSE)</f>
        <v xml:space="preserve"> </v>
      </c>
      <c r="E64" s="23" t="str">
        <f>VLOOKUP(A64,'Inventaire général'!A:K,4,FALSE)</f>
        <v xml:space="preserve"> </v>
      </c>
      <c r="F64" s="23" t="str">
        <f>VLOOKUP(A64,'Inventaire général'!A:K,5,FALSE)</f>
        <v xml:space="preserve"> </v>
      </c>
      <c r="G64" s="8"/>
      <c r="H64" s="24" t="str">
        <f>VLOOKUP(A64,'Inventaire général'!A:K,10,FALSE)</f>
        <v xml:space="preserve"> </v>
      </c>
      <c r="I64" s="24" t="str">
        <f>VLOOKUP(A64,'Inventaire général'!A:K,11,FALSE)</f>
        <v xml:space="preserve"> </v>
      </c>
      <c r="J64" s="11" t="str">
        <f>IF(COUNTIF('Retour emprunteur 3'!$A$3:$A$100,A64)=G64,"OK",IF(COUNTIF('Retour emprunteur 3'!$A$3:$A$100,A64)&lt;G64,"manque "&amp;G64-COUNTIF('Retour emprunteur 3'!$A$3:$A$100,A64),"Pb, + de retour que d'emprunt"))</f>
        <v>OK</v>
      </c>
    </row>
    <row r="65" spans="1:10" x14ac:dyDescent="0.25">
      <c r="A65" s="21" t="s">
        <v>342</v>
      </c>
      <c r="B65" s="22" t="s">
        <v>340</v>
      </c>
      <c r="C65" s="23" t="str">
        <f>VLOOKUP(A65,'Inventaire général'!A:K,2,FALSE)</f>
        <v xml:space="preserve"> </v>
      </c>
      <c r="D65" s="23" t="str">
        <f>VLOOKUP(A65,'Inventaire général'!A:K,3,FALSE)</f>
        <v xml:space="preserve"> </v>
      </c>
      <c r="E65" s="23" t="str">
        <f>VLOOKUP(A65,'Inventaire général'!A:K,4,FALSE)</f>
        <v xml:space="preserve"> </v>
      </c>
      <c r="F65" s="23" t="str">
        <f>VLOOKUP(A65,'Inventaire général'!A:K,5,FALSE)</f>
        <v xml:space="preserve"> </v>
      </c>
      <c r="G65" s="8"/>
      <c r="H65" s="24" t="str">
        <f>VLOOKUP(A65,'Inventaire général'!A:K,10,FALSE)</f>
        <v xml:space="preserve"> </v>
      </c>
      <c r="I65" s="24" t="str">
        <f>VLOOKUP(A65,'Inventaire général'!A:K,11,FALSE)</f>
        <v xml:space="preserve"> </v>
      </c>
      <c r="J65" s="11" t="str">
        <f>IF(COUNTIF('Retour emprunteur 3'!$A$3:$A$100,A65)=G65,"OK",IF(COUNTIF('Retour emprunteur 3'!$A$3:$A$100,A65)&lt;G65,"manque "&amp;G65-COUNTIF('Retour emprunteur 3'!$A$3:$A$100,A65),"Pb, + de retour que d'emprunt"))</f>
        <v>OK</v>
      </c>
    </row>
    <row r="66" spans="1:10" x14ac:dyDescent="0.25">
      <c r="A66" s="21" t="s">
        <v>342</v>
      </c>
      <c r="B66" s="22" t="s">
        <v>340</v>
      </c>
      <c r="C66" s="23" t="str">
        <f>VLOOKUP(A66,'Inventaire général'!A:K,2,FALSE)</f>
        <v xml:space="preserve"> </v>
      </c>
      <c r="D66" s="23" t="str">
        <f>VLOOKUP(A66,'Inventaire général'!A:K,3,FALSE)</f>
        <v xml:space="preserve"> </v>
      </c>
      <c r="E66" s="23" t="str">
        <f>VLOOKUP(A66,'Inventaire général'!A:K,4,FALSE)</f>
        <v xml:space="preserve"> </v>
      </c>
      <c r="F66" s="23" t="str">
        <f>VLOOKUP(A66,'Inventaire général'!A:K,5,FALSE)</f>
        <v xml:space="preserve"> </v>
      </c>
      <c r="G66" s="8"/>
      <c r="H66" s="24" t="str">
        <f>VLOOKUP(A66,'Inventaire général'!A:K,10,FALSE)</f>
        <v xml:space="preserve"> </v>
      </c>
      <c r="I66" s="24" t="str">
        <f>VLOOKUP(A66,'Inventaire général'!A:K,11,FALSE)</f>
        <v xml:space="preserve"> </v>
      </c>
      <c r="J66" s="11" t="str">
        <f>IF(COUNTIF('Retour emprunteur 3'!$A$3:$A$100,A66)=G66,"OK",IF(COUNTIF('Retour emprunteur 3'!$A$3:$A$100,A66)&lt;G66,"manque "&amp;G66-COUNTIF('Retour emprunteur 3'!$A$3:$A$100,A66),"Pb, + de retour que d'emprunt"))</f>
        <v>OK</v>
      </c>
    </row>
    <row r="67" spans="1:10" x14ac:dyDescent="0.25">
      <c r="A67" s="21" t="s">
        <v>342</v>
      </c>
      <c r="B67" s="22" t="s">
        <v>340</v>
      </c>
      <c r="C67" s="23" t="str">
        <f>VLOOKUP(A67,'Inventaire général'!A:K,2,FALSE)</f>
        <v xml:space="preserve"> </v>
      </c>
      <c r="D67" s="23" t="str">
        <f>VLOOKUP(A67,'Inventaire général'!A:K,3,FALSE)</f>
        <v xml:space="preserve"> </v>
      </c>
      <c r="E67" s="23" t="str">
        <f>VLOOKUP(A67,'Inventaire général'!A:K,4,FALSE)</f>
        <v xml:space="preserve"> </v>
      </c>
      <c r="F67" s="23" t="str">
        <f>VLOOKUP(A67,'Inventaire général'!A:K,5,FALSE)</f>
        <v xml:space="preserve"> </v>
      </c>
      <c r="G67" s="8"/>
      <c r="H67" s="24" t="str">
        <f>VLOOKUP(A67,'Inventaire général'!A:K,10,FALSE)</f>
        <v xml:space="preserve"> </v>
      </c>
      <c r="I67" s="24" t="str">
        <f>VLOOKUP(A67,'Inventaire général'!A:K,11,FALSE)</f>
        <v xml:space="preserve"> </v>
      </c>
      <c r="J67" s="11" t="str">
        <f>IF(COUNTIF('Retour emprunteur 3'!$A$3:$A$100,A67)=G67,"OK",IF(COUNTIF('Retour emprunteur 3'!$A$3:$A$100,A67)&lt;G67,"manque "&amp;G67-COUNTIF('Retour emprunteur 3'!$A$3:$A$100,A67),"Pb, + de retour que d'emprunt"))</f>
        <v>OK</v>
      </c>
    </row>
    <row r="68" spans="1:10" x14ac:dyDescent="0.25">
      <c r="A68" s="21" t="s">
        <v>342</v>
      </c>
      <c r="B68" s="22" t="s">
        <v>340</v>
      </c>
      <c r="C68" s="23" t="str">
        <f>VLOOKUP(A68,'Inventaire général'!A:K,2,FALSE)</f>
        <v xml:space="preserve"> </v>
      </c>
      <c r="D68" s="23" t="str">
        <f>VLOOKUP(A68,'Inventaire général'!A:K,3,FALSE)</f>
        <v xml:space="preserve"> </v>
      </c>
      <c r="E68" s="23" t="str">
        <f>VLOOKUP(A68,'Inventaire général'!A:K,4,FALSE)</f>
        <v xml:space="preserve"> </v>
      </c>
      <c r="F68" s="23" t="str">
        <f>VLOOKUP(A68,'Inventaire général'!A:K,5,FALSE)</f>
        <v xml:space="preserve"> </v>
      </c>
      <c r="G68" s="8"/>
      <c r="H68" s="24" t="str">
        <f>VLOOKUP(A68,'Inventaire général'!A:K,10,FALSE)</f>
        <v xml:space="preserve"> </v>
      </c>
      <c r="I68" s="24" t="str">
        <f>VLOOKUP(A68,'Inventaire général'!A:K,11,FALSE)</f>
        <v xml:space="preserve"> </v>
      </c>
      <c r="J68" s="11" t="str">
        <f>IF(COUNTIF('Retour emprunteur 3'!$A$3:$A$100,A68)=G68,"OK",IF(COUNTIF('Retour emprunteur 3'!$A$3:$A$100,A68)&lt;G68,"manque "&amp;G68-COUNTIF('Retour emprunteur 3'!$A$3:$A$100,A68),"Pb, + de retour que d'emprunt"))</f>
        <v>OK</v>
      </c>
    </row>
    <row r="69" spans="1:10" x14ac:dyDescent="0.25">
      <c r="A69" s="21" t="s">
        <v>342</v>
      </c>
      <c r="B69" s="22" t="s">
        <v>340</v>
      </c>
      <c r="C69" s="23" t="str">
        <f>VLOOKUP(A69,'Inventaire général'!A:K,2,FALSE)</f>
        <v xml:space="preserve"> </v>
      </c>
      <c r="D69" s="23" t="str">
        <f>VLOOKUP(A69,'Inventaire général'!A:K,3,FALSE)</f>
        <v xml:space="preserve"> </v>
      </c>
      <c r="E69" s="23" t="str">
        <f>VLOOKUP(A69,'Inventaire général'!A:K,4,FALSE)</f>
        <v xml:space="preserve"> </v>
      </c>
      <c r="F69" s="23" t="str">
        <f>VLOOKUP(A69,'Inventaire général'!A:K,5,FALSE)</f>
        <v xml:space="preserve"> </v>
      </c>
      <c r="G69" s="8"/>
      <c r="H69" s="24" t="str">
        <f>VLOOKUP(A69,'Inventaire général'!A:K,10,FALSE)</f>
        <v xml:space="preserve"> </v>
      </c>
      <c r="I69" s="24" t="str">
        <f>VLOOKUP(A69,'Inventaire général'!A:K,11,FALSE)</f>
        <v xml:space="preserve"> </v>
      </c>
      <c r="J69" s="11" t="str">
        <f>IF(COUNTIF('Retour emprunteur 3'!$A$3:$A$100,A69)=G69,"OK",IF(COUNTIF('Retour emprunteur 3'!$A$3:$A$100,A69)&lt;G69,"manque "&amp;G69-COUNTIF('Retour emprunteur 3'!$A$3:$A$100,A69),"Pb, + de retour que d'emprunt"))</f>
        <v>OK</v>
      </c>
    </row>
    <row r="70" spans="1:10" x14ac:dyDescent="0.25">
      <c r="A70" s="21" t="s">
        <v>342</v>
      </c>
      <c r="B70" s="22" t="s">
        <v>340</v>
      </c>
      <c r="C70" s="23" t="str">
        <f>VLOOKUP(A70,'Inventaire général'!A:K,2,FALSE)</f>
        <v xml:space="preserve"> </v>
      </c>
      <c r="D70" s="23" t="str">
        <f>VLOOKUP(A70,'Inventaire général'!A:K,3,FALSE)</f>
        <v xml:space="preserve"> </v>
      </c>
      <c r="E70" s="23" t="str">
        <f>VLOOKUP(A70,'Inventaire général'!A:K,4,FALSE)</f>
        <v xml:space="preserve"> </v>
      </c>
      <c r="F70" s="23" t="str">
        <f>VLOOKUP(A70,'Inventaire général'!A:K,5,FALSE)</f>
        <v xml:space="preserve"> </v>
      </c>
      <c r="G70" s="8"/>
      <c r="H70" s="24" t="str">
        <f>VLOOKUP(A70,'Inventaire général'!A:K,10,FALSE)</f>
        <v xml:space="preserve"> </v>
      </c>
      <c r="I70" s="24" t="str">
        <f>VLOOKUP(A70,'Inventaire général'!A:K,11,FALSE)</f>
        <v xml:space="preserve"> </v>
      </c>
      <c r="J70" s="11" t="str">
        <f>IF(COUNTIF('Retour emprunteur 3'!$A$3:$A$100,A70)=G70,"OK",IF(COUNTIF('Retour emprunteur 3'!$A$3:$A$100,A70)&lt;G70,"manque "&amp;G70-COUNTIF('Retour emprunteur 3'!$A$3:$A$100,A70),"Pb, + de retour que d'emprunt"))</f>
        <v>OK</v>
      </c>
    </row>
    <row r="71" spans="1:10" x14ac:dyDescent="0.25">
      <c r="A71" s="21" t="s">
        <v>342</v>
      </c>
      <c r="B71" s="22" t="s">
        <v>340</v>
      </c>
      <c r="C71" s="23" t="str">
        <f>VLOOKUP(A71,'Inventaire général'!A:K,2,FALSE)</f>
        <v xml:space="preserve"> </v>
      </c>
      <c r="D71" s="23" t="str">
        <f>VLOOKUP(A71,'Inventaire général'!A:K,3,FALSE)</f>
        <v xml:space="preserve"> </v>
      </c>
      <c r="E71" s="23" t="str">
        <f>VLOOKUP(A71,'Inventaire général'!A:K,4,FALSE)</f>
        <v xml:space="preserve"> </v>
      </c>
      <c r="F71" s="23" t="str">
        <f>VLOOKUP(A71,'Inventaire général'!A:K,5,FALSE)</f>
        <v xml:space="preserve"> </v>
      </c>
      <c r="G71" s="8"/>
      <c r="H71" s="24" t="str">
        <f>VLOOKUP(A71,'Inventaire général'!A:K,10,FALSE)</f>
        <v xml:space="preserve"> </v>
      </c>
      <c r="I71" s="24" t="str">
        <f>VLOOKUP(A71,'Inventaire général'!A:K,11,FALSE)</f>
        <v xml:space="preserve"> </v>
      </c>
      <c r="J71" s="11" t="str">
        <f>IF(COUNTIF('Retour emprunteur 3'!$A$3:$A$100,A71)=G71,"OK",IF(COUNTIF('Retour emprunteur 3'!$A$3:$A$100,A71)&lt;G71,"manque "&amp;G71-COUNTIF('Retour emprunteur 3'!$A$3:$A$100,A71),"Pb, + de retour que d'emprunt"))</f>
        <v>OK</v>
      </c>
    </row>
    <row r="72" spans="1:10" x14ac:dyDescent="0.25">
      <c r="A72" s="21" t="s">
        <v>342</v>
      </c>
      <c r="B72" s="22" t="s">
        <v>340</v>
      </c>
      <c r="C72" s="23" t="str">
        <f>VLOOKUP(A72,'Inventaire général'!A:K,2,FALSE)</f>
        <v xml:space="preserve"> </v>
      </c>
      <c r="D72" s="23" t="str">
        <f>VLOOKUP(A72,'Inventaire général'!A:K,3,FALSE)</f>
        <v xml:space="preserve"> </v>
      </c>
      <c r="E72" s="23" t="str">
        <f>VLOOKUP(A72,'Inventaire général'!A:K,4,FALSE)</f>
        <v xml:space="preserve"> </v>
      </c>
      <c r="F72" s="23" t="str">
        <f>VLOOKUP(A72,'Inventaire général'!A:K,5,FALSE)</f>
        <v xml:space="preserve"> </v>
      </c>
      <c r="G72" s="8"/>
      <c r="H72" s="24" t="str">
        <f>VLOOKUP(A72,'Inventaire général'!A:K,10,FALSE)</f>
        <v xml:space="preserve"> </v>
      </c>
      <c r="I72" s="24" t="str">
        <f>VLOOKUP(A72,'Inventaire général'!A:K,11,FALSE)</f>
        <v xml:space="preserve"> </v>
      </c>
      <c r="J72" s="11" t="str">
        <f>IF(COUNTIF('Retour emprunteur 3'!$A$3:$A$100,A72)=G72,"OK",IF(COUNTIF('Retour emprunteur 3'!$A$3:$A$100,A72)&lt;G72,"manque "&amp;G72-COUNTIF('Retour emprunteur 3'!$A$3:$A$100,A72),"Pb, + de retour que d'emprunt"))</f>
        <v>OK</v>
      </c>
    </row>
    <row r="73" spans="1:10" x14ac:dyDescent="0.25">
      <c r="A73" s="21" t="s">
        <v>342</v>
      </c>
      <c r="B73" s="22" t="s">
        <v>340</v>
      </c>
      <c r="C73" s="23" t="str">
        <f>VLOOKUP(A73,'Inventaire général'!A:K,2,FALSE)</f>
        <v xml:space="preserve"> </v>
      </c>
      <c r="D73" s="23" t="str">
        <f>VLOOKUP(A73,'Inventaire général'!A:K,3,FALSE)</f>
        <v xml:space="preserve"> </v>
      </c>
      <c r="E73" s="23" t="str">
        <f>VLOOKUP(A73,'Inventaire général'!A:K,4,FALSE)</f>
        <v xml:space="preserve"> </v>
      </c>
      <c r="F73" s="23" t="str">
        <f>VLOOKUP(A73,'Inventaire général'!A:K,5,FALSE)</f>
        <v xml:space="preserve"> </v>
      </c>
      <c r="G73" s="8"/>
      <c r="H73" s="24" t="str">
        <f>VLOOKUP(A73,'Inventaire général'!A:K,10,FALSE)</f>
        <v xml:space="preserve"> </v>
      </c>
      <c r="I73" s="24" t="str">
        <f>VLOOKUP(A73,'Inventaire général'!A:K,11,FALSE)</f>
        <v xml:space="preserve"> </v>
      </c>
      <c r="J73" s="11" t="str">
        <f>IF(COUNTIF('Retour emprunteur 3'!$A$3:$A$100,A73)=G73,"OK",IF(COUNTIF('Retour emprunteur 3'!$A$3:$A$100,A73)&lt;G73,"manque "&amp;G73-COUNTIF('Retour emprunteur 3'!$A$3:$A$100,A73),"Pb, + de retour que d'emprunt"))</f>
        <v>OK</v>
      </c>
    </row>
    <row r="74" spans="1:10" x14ac:dyDescent="0.25">
      <c r="A74" s="21" t="s">
        <v>342</v>
      </c>
      <c r="B74" s="22" t="s">
        <v>340</v>
      </c>
      <c r="C74" s="23" t="str">
        <f>VLOOKUP(A74,'Inventaire général'!A:K,2,FALSE)</f>
        <v xml:space="preserve"> </v>
      </c>
      <c r="D74" s="23" t="str">
        <f>VLOOKUP(A74,'Inventaire général'!A:K,3,FALSE)</f>
        <v xml:space="preserve"> </v>
      </c>
      <c r="E74" s="23" t="str">
        <f>VLOOKUP(A74,'Inventaire général'!A:K,4,FALSE)</f>
        <v xml:space="preserve"> </v>
      </c>
      <c r="F74" s="23" t="str">
        <f>VLOOKUP(A74,'Inventaire général'!A:K,5,FALSE)</f>
        <v xml:space="preserve"> </v>
      </c>
      <c r="G74" s="8"/>
      <c r="H74" s="24" t="str">
        <f>VLOOKUP(A74,'Inventaire général'!A:K,10,FALSE)</f>
        <v xml:space="preserve"> </v>
      </c>
      <c r="I74" s="24" t="str">
        <f>VLOOKUP(A74,'Inventaire général'!A:K,11,FALSE)</f>
        <v xml:space="preserve"> </v>
      </c>
      <c r="J74" s="11" t="str">
        <f>IF(COUNTIF('Retour emprunteur 3'!$A$3:$A$100,A74)=G74,"OK",IF(COUNTIF('Retour emprunteur 3'!$A$3:$A$100,A74)&lt;G74,"manque "&amp;G74-COUNTIF('Retour emprunteur 3'!$A$3:$A$100,A74),"Pb, + de retour que d'emprunt"))</f>
        <v>OK</v>
      </c>
    </row>
    <row r="75" spans="1:10" x14ac:dyDescent="0.25">
      <c r="A75" s="21" t="s">
        <v>342</v>
      </c>
      <c r="B75" s="22" t="s">
        <v>340</v>
      </c>
      <c r="C75" s="23" t="str">
        <f>VLOOKUP(A75,'Inventaire général'!A:K,2,FALSE)</f>
        <v xml:space="preserve"> </v>
      </c>
      <c r="D75" s="23" t="str">
        <f>VLOOKUP(A75,'Inventaire général'!A:K,3,FALSE)</f>
        <v xml:space="preserve"> </v>
      </c>
      <c r="E75" s="23" t="str">
        <f>VLOOKUP(A75,'Inventaire général'!A:K,4,FALSE)</f>
        <v xml:space="preserve"> </v>
      </c>
      <c r="F75" s="23" t="str">
        <f>VLOOKUP(A75,'Inventaire général'!A:K,5,FALSE)</f>
        <v xml:space="preserve"> </v>
      </c>
      <c r="G75" s="8"/>
      <c r="H75" s="24" t="str">
        <f>VLOOKUP(A75,'Inventaire général'!A:K,10,FALSE)</f>
        <v xml:space="preserve"> </v>
      </c>
      <c r="I75" s="24" t="str">
        <f>VLOOKUP(A75,'Inventaire général'!A:K,11,FALSE)</f>
        <v xml:space="preserve"> </v>
      </c>
      <c r="J75" s="11" t="str">
        <f>IF(COUNTIF('Retour emprunteur 3'!$A$3:$A$100,A75)=G75,"OK",IF(COUNTIF('Retour emprunteur 3'!$A$3:$A$100,A75)&lt;G75,"manque "&amp;G75-COUNTIF('Retour emprunteur 3'!$A$3:$A$100,A75),"Pb, + de retour que d'emprunt"))</f>
        <v>OK</v>
      </c>
    </row>
    <row r="76" spans="1:10" x14ac:dyDescent="0.25">
      <c r="A76" s="21" t="s">
        <v>342</v>
      </c>
      <c r="B76" s="22" t="s">
        <v>340</v>
      </c>
      <c r="C76" s="23" t="str">
        <f>VLOOKUP(A76,'Inventaire général'!A:K,2,FALSE)</f>
        <v xml:space="preserve"> </v>
      </c>
      <c r="D76" s="23" t="str">
        <f>VLOOKUP(A76,'Inventaire général'!A:K,3,FALSE)</f>
        <v xml:space="preserve"> </v>
      </c>
      <c r="E76" s="23" t="str">
        <f>VLOOKUP(A76,'Inventaire général'!A:K,4,FALSE)</f>
        <v xml:space="preserve"> </v>
      </c>
      <c r="F76" s="23" t="str">
        <f>VLOOKUP(A76,'Inventaire général'!A:K,5,FALSE)</f>
        <v xml:space="preserve"> </v>
      </c>
      <c r="G76" s="8"/>
      <c r="H76" s="24" t="str">
        <f>VLOOKUP(A76,'Inventaire général'!A:K,10,FALSE)</f>
        <v xml:space="preserve"> </v>
      </c>
      <c r="I76" s="24" t="str">
        <f>VLOOKUP(A76,'Inventaire général'!A:K,11,FALSE)</f>
        <v xml:space="preserve"> </v>
      </c>
      <c r="J76" s="11" t="str">
        <f>IF(COUNTIF('Retour emprunteur 3'!$A$3:$A$100,A76)=G76,"OK",IF(COUNTIF('Retour emprunteur 3'!$A$3:$A$100,A76)&lt;G76,"manque "&amp;G76-COUNTIF('Retour emprunteur 3'!$A$3:$A$100,A76),"Pb, + de retour que d'emprunt"))</f>
        <v>OK</v>
      </c>
    </row>
    <row r="77" spans="1:10" x14ac:dyDescent="0.25">
      <c r="A77" s="21" t="s">
        <v>342</v>
      </c>
      <c r="B77" s="22" t="s">
        <v>340</v>
      </c>
      <c r="C77" s="23" t="str">
        <f>VLOOKUP(A77,'Inventaire général'!A:K,2,FALSE)</f>
        <v xml:space="preserve"> </v>
      </c>
      <c r="D77" s="23" t="str">
        <f>VLOOKUP(A77,'Inventaire général'!A:K,3,FALSE)</f>
        <v xml:space="preserve"> </v>
      </c>
      <c r="E77" s="23" t="str">
        <f>VLOOKUP(A77,'Inventaire général'!A:K,4,FALSE)</f>
        <v xml:space="preserve"> </v>
      </c>
      <c r="F77" s="23" t="str">
        <f>VLOOKUP(A77,'Inventaire général'!A:K,5,FALSE)</f>
        <v xml:space="preserve"> </v>
      </c>
      <c r="G77" s="8"/>
      <c r="H77" s="24" t="str">
        <f>VLOOKUP(A77,'Inventaire général'!A:K,10,FALSE)</f>
        <v xml:space="preserve"> </v>
      </c>
      <c r="I77" s="24" t="str">
        <f>VLOOKUP(A77,'Inventaire général'!A:K,11,FALSE)</f>
        <v xml:space="preserve"> </v>
      </c>
      <c r="J77" s="11" t="str">
        <f>IF(COUNTIF('Retour emprunteur 3'!$A$3:$A$100,A77)=G77,"OK",IF(COUNTIF('Retour emprunteur 3'!$A$3:$A$100,A77)&lt;G77,"manque "&amp;G77-COUNTIF('Retour emprunteur 3'!$A$3:$A$100,A77),"Pb, + de retour que d'emprunt"))</f>
        <v>OK</v>
      </c>
    </row>
    <row r="78" spans="1:10" x14ac:dyDescent="0.25">
      <c r="A78" s="21" t="s">
        <v>342</v>
      </c>
      <c r="B78" s="22" t="s">
        <v>340</v>
      </c>
      <c r="C78" s="23" t="str">
        <f>VLOOKUP(A78,'Inventaire général'!A:K,2,FALSE)</f>
        <v xml:space="preserve"> </v>
      </c>
      <c r="D78" s="23" t="str">
        <f>VLOOKUP(A78,'Inventaire général'!A:K,3,FALSE)</f>
        <v xml:space="preserve"> </v>
      </c>
      <c r="E78" s="23" t="str">
        <f>VLOOKUP(A78,'Inventaire général'!A:K,4,FALSE)</f>
        <v xml:space="preserve"> </v>
      </c>
      <c r="F78" s="23" t="str">
        <f>VLOOKUP(A78,'Inventaire général'!A:K,5,FALSE)</f>
        <v xml:space="preserve"> </v>
      </c>
      <c r="G78" s="8"/>
      <c r="H78" s="24" t="str">
        <f>VLOOKUP(A78,'Inventaire général'!A:K,10,FALSE)</f>
        <v xml:space="preserve"> </v>
      </c>
      <c r="I78" s="24" t="str">
        <f>VLOOKUP(A78,'Inventaire général'!A:K,11,FALSE)</f>
        <v xml:space="preserve"> </v>
      </c>
      <c r="J78" s="11" t="str">
        <f>IF(COUNTIF('Retour emprunteur 3'!$A$3:$A$100,A78)=G78,"OK",IF(COUNTIF('Retour emprunteur 3'!$A$3:$A$100,A78)&lt;G78,"manque "&amp;G78-COUNTIF('Retour emprunteur 3'!$A$3:$A$100,A78),"Pb, + de retour que d'emprunt"))</f>
        <v>OK</v>
      </c>
    </row>
    <row r="79" spans="1:10" x14ac:dyDescent="0.25">
      <c r="A79" s="21" t="s">
        <v>342</v>
      </c>
      <c r="B79" s="22" t="s">
        <v>340</v>
      </c>
      <c r="C79" s="23" t="str">
        <f>VLOOKUP(A79,'Inventaire général'!A:K,2,FALSE)</f>
        <v xml:space="preserve"> </v>
      </c>
      <c r="D79" s="23" t="str">
        <f>VLOOKUP(A79,'Inventaire général'!A:K,3,FALSE)</f>
        <v xml:space="preserve"> </v>
      </c>
      <c r="E79" s="23" t="str">
        <f>VLOOKUP(A79,'Inventaire général'!A:K,4,FALSE)</f>
        <v xml:space="preserve"> </v>
      </c>
      <c r="F79" s="23" t="str">
        <f>VLOOKUP(A79,'Inventaire général'!A:K,5,FALSE)</f>
        <v xml:space="preserve"> </v>
      </c>
      <c r="G79" s="8"/>
      <c r="H79" s="24" t="str">
        <f>VLOOKUP(A79,'Inventaire général'!A:K,10,FALSE)</f>
        <v xml:space="preserve"> </v>
      </c>
      <c r="I79" s="24" t="str">
        <f>VLOOKUP(A79,'Inventaire général'!A:K,11,FALSE)</f>
        <v xml:space="preserve"> </v>
      </c>
      <c r="J79" s="11" t="str">
        <f>IF(COUNTIF('Retour emprunteur 3'!$A$3:$A$100,A79)=G79,"OK",IF(COUNTIF('Retour emprunteur 3'!$A$3:$A$100,A79)&lt;G79,"manque "&amp;G79-COUNTIF('Retour emprunteur 3'!$A$3:$A$100,A79),"Pb, + de retour que d'emprunt"))</f>
        <v>OK</v>
      </c>
    </row>
    <row r="80" spans="1:10" x14ac:dyDescent="0.25">
      <c r="A80" s="21" t="s">
        <v>342</v>
      </c>
      <c r="B80" s="22" t="s">
        <v>340</v>
      </c>
      <c r="C80" s="23" t="str">
        <f>VLOOKUP(A80,'Inventaire général'!A:K,2,FALSE)</f>
        <v xml:space="preserve"> </v>
      </c>
      <c r="D80" s="23" t="str">
        <f>VLOOKUP(A80,'Inventaire général'!A:K,3,FALSE)</f>
        <v xml:space="preserve"> </v>
      </c>
      <c r="E80" s="23" t="str">
        <f>VLOOKUP(A80,'Inventaire général'!A:K,4,FALSE)</f>
        <v xml:space="preserve"> </v>
      </c>
      <c r="F80" s="23" t="str">
        <f>VLOOKUP(A80,'Inventaire général'!A:K,5,FALSE)</f>
        <v xml:space="preserve"> </v>
      </c>
      <c r="G80" s="8"/>
      <c r="H80" s="24" t="str">
        <f>VLOOKUP(A80,'Inventaire général'!A:K,10,FALSE)</f>
        <v xml:space="preserve"> </v>
      </c>
      <c r="I80" s="24" t="str">
        <f>VLOOKUP(A80,'Inventaire général'!A:K,11,FALSE)</f>
        <v xml:space="preserve"> </v>
      </c>
      <c r="J80" s="11" t="str">
        <f>IF(COUNTIF('Retour emprunteur 3'!$A$3:$A$100,A80)=G80,"OK",IF(COUNTIF('Retour emprunteur 3'!$A$3:$A$100,A80)&lt;G80,"manque "&amp;G80-COUNTIF('Retour emprunteur 3'!$A$3:$A$100,A80),"Pb, + de retour que d'emprunt"))</f>
        <v>OK</v>
      </c>
    </row>
    <row r="81" spans="1:10" x14ac:dyDescent="0.25">
      <c r="A81" s="21" t="s">
        <v>342</v>
      </c>
      <c r="B81" s="22" t="s">
        <v>340</v>
      </c>
      <c r="C81" s="23" t="str">
        <f>VLOOKUP(A81,'Inventaire général'!A:K,2,FALSE)</f>
        <v xml:space="preserve"> </v>
      </c>
      <c r="D81" s="23" t="str">
        <f>VLOOKUP(A81,'Inventaire général'!A:K,3,FALSE)</f>
        <v xml:space="preserve"> </v>
      </c>
      <c r="E81" s="23" t="str">
        <f>VLOOKUP(A81,'Inventaire général'!A:K,4,FALSE)</f>
        <v xml:space="preserve"> </v>
      </c>
      <c r="F81" s="23" t="str">
        <f>VLOOKUP(A81,'Inventaire général'!A:K,5,FALSE)</f>
        <v xml:space="preserve"> </v>
      </c>
      <c r="G81" s="8"/>
      <c r="H81" s="24" t="str">
        <f>VLOOKUP(A81,'Inventaire général'!A:K,10,FALSE)</f>
        <v xml:space="preserve"> </v>
      </c>
      <c r="I81" s="24" t="str">
        <f>VLOOKUP(A81,'Inventaire général'!A:K,11,FALSE)</f>
        <v xml:space="preserve"> </v>
      </c>
      <c r="J81" s="11" t="str">
        <f>IF(COUNTIF('Retour emprunteur 3'!$A$3:$A$100,A81)=G81,"OK",IF(COUNTIF('Retour emprunteur 3'!$A$3:$A$100,A81)&lt;G81,"manque "&amp;G81-COUNTIF('Retour emprunteur 3'!$A$3:$A$100,A81),"Pb, + de retour que d'emprunt"))</f>
        <v>OK</v>
      </c>
    </row>
    <row r="82" spans="1:10" x14ac:dyDescent="0.25">
      <c r="A82" s="21" t="s">
        <v>342</v>
      </c>
      <c r="B82" s="22" t="s">
        <v>340</v>
      </c>
      <c r="C82" s="23" t="str">
        <f>VLOOKUP(A82,'Inventaire général'!A:K,2,FALSE)</f>
        <v xml:space="preserve"> </v>
      </c>
      <c r="D82" s="23" t="str">
        <f>VLOOKUP(A82,'Inventaire général'!A:K,3,FALSE)</f>
        <v xml:space="preserve"> </v>
      </c>
      <c r="E82" s="23" t="str">
        <f>VLOOKUP(A82,'Inventaire général'!A:K,4,FALSE)</f>
        <v xml:space="preserve"> </v>
      </c>
      <c r="F82" s="23" t="str">
        <f>VLOOKUP(A82,'Inventaire général'!A:K,5,FALSE)</f>
        <v xml:space="preserve"> </v>
      </c>
      <c r="G82" s="8"/>
      <c r="H82" s="24" t="str">
        <f>VLOOKUP(A82,'Inventaire général'!A:K,10,FALSE)</f>
        <v xml:space="preserve"> </v>
      </c>
      <c r="I82" s="24" t="str">
        <f>VLOOKUP(A82,'Inventaire général'!A:K,11,FALSE)</f>
        <v xml:space="preserve"> </v>
      </c>
      <c r="J82" s="11" t="str">
        <f>IF(COUNTIF('Retour emprunteur 3'!$A$3:$A$100,A82)=G82,"OK",IF(COUNTIF('Retour emprunteur 3'!$A$3:$A$100,A82)&lt;G82,"manque "&amp;G82-COUNTIF('Retour emprunteur 3'!$A$3:$A$100,A82),"Pb, + de retour que d'emprunt"))</f>
        <v>OK</v>
      </c>
    </row>
    <row r="83" spans="1:10" x14ac:dyDescent="0.25">
      <c r="A83" s="21" t="s">
        <v>342</v>
      </c>
      <c r="B83" s="22" t="s">
        <v>340</v>
      </c>
      <c r="C83" s="23" t="str">
        <f>VLOOKUP(A83,'Inventaire général'!A:K,2,FALSE)</f>
        <v xml:space="preserve"> </v>
      </c>
      <c r="D83" s="23" t="str">
        <f>VLOOKUP(A83,'Inventaire général'!A:K,3,FALSE)</f>
        <v xml:space="preserve"> </v>
      </c>
      <c r="E83" s="23" t="str">
        <f>VLOOKUP(A83,'Inventaire général'!A:K,4,FALSE)</f>
        <v xml:space="preserve"> </v>
      </c>
      <c r="F83" s="23" t="str">
        <f>VLOOKUP(A83,'Inventaire général'!A:K,5,FALSE)</f>
        <v xml:space="preserve"> </v>
      </c>
      <c r="G83" s="8"/>
      <c r="H83" s="24" t="str">
        <f>VLOOKUP(A83,'Inventaire général'!A:K,10,FALSE)</f>
        <v xml:space="preserve"> </v>
      </c>
      <c r="I83" s="24" t="str">
        <f>VLOOKUP(A83,'Inventaire général'!A:K,11,FALSE)</f>
        <v xml:space="preserve"> </v>
      </c>
      <c r="J83" s="11" t="str">
        <f>IF(COUNTIF('Retour emprunteur 3'!$A$3:$A$100,A83)=G83,"OK",IF(COUNTIF('Retour emprunteur 3'!$A$3:$A$100,A83)&lt;G83,"manque "&amp;G83-COUNTIF('Retour emprunteur 3'!$A$3:$A$100,A83),"Pb, + de retour que d'emprunt"))</f>
        <v>OK</v>
      </c>
    </row>
    <row r="84" spans="1:10" x14ac:dyDescent="0.25">
      <c r="A84" s="21" t="s">
        <v>342</v>
      </c>
      <c r="B84" s="22" t="s">
        <v>340</v>
      </c>
      <c r="C84" s="23" t="str">
        <f>VLOOKUP(A84,'Inventaire général'!A:K,2,FALSE)</f>
        <v xml:space="preserve"> </v>
      </c>
      <c r="D84" s="23" t="str">
        <f>VLOOKUP(A84,'Inventaire général'!A:K,3,FALSE)</f>
        <v xml:space="preserve"> </v>
      </c>
      <c r="E84" s="23" t="str">
        <f>VLOOKUP(A84,'Inventaire général'!A:K,4,FALSE)</f>
        <v xml:space="preserve"> </v>
      </c>
      <c r="F84" s="23" t="str">
        <f>VLOOKUP(A84,'Inventaire général'!A:K,5,FALSE)</f>
        <v xml:space="preserve"> </v>
      </c>
      <c r="G84" s="8"/>
      <c r="H84" s="24" t="str">
        <f>VLOOKUP(A84,'Inventaire général'!A:K,10,FALSE)</f>
        <v xml:space="preserve"> </v>
      </c>
      <c r="I84" s="24" t="str">
        <f>VLOOKUP(A84,'Inventaire général'!A:K,11,FALSE)</f>
        <v xml:space="preserve"> </v>
      </c>
      <c r="J84" s="11" t="str">
        <f>IF(COUNTIF('Retour emprunteur 3'!$A$3:$A$100,A84)=G84,"OK",IF(COUNTIF('Retour emprunteur 3'!$A$3:$A$100,A84)&lt;G84,"manque "&amp;G84-COUNTIF('Retour emprunteur 3'!$A$3:$A$100,A84),"Pb, + de retour que d'emprunt"))</f>
        <v>OK</v>
      </c>
    </row>
    <row r="85" spans="1:10" x14ac:dyDescent="0.25">
      <c r="A85" s="21" t="s">
        <v>342</v>
      </c>
      <c r="B85" s="22" t="s">
        <v>340</v>
      </c>
      <c r="C85" s="23" t="str">
        <f>VLOOKUP(A85,'Inventaire général'!A:K,2,FALSE)</f>
        <v xml:space="preserve"> </v>
      </c>
      <c r="D85" s="23" t="str">
        <f>VLOOKUP(A85,'Inventaire général'!A:K,3,FALSE)</f>
        <v xml:space="preserve"> </v>
      </c>
      <c r="E85" s="23" t="str">
        <f>VLOOKUP(A85,'Inventaire général'!A:K,4,FALSE)</f>
        <v xml:space="preserve"> </v>
      </c>
      <c r="F85" s="23" t="str">
        <f>VLOOKUP(A85,'Inventaire général'!A:K,5,FALSE)</f>
        <v xml:space="preserve"> </v>
      </c>
      <c r="G85" s="8"/>
      <c r="H85" s="24" t="str">
        <f>VLOOKUP(A85,'Inventaire général'!A:K,10,FALSE)</f>
        <v xml:space="preserve"> </v>
      </c>
      <c r="I85" s="24" t="str">
        <f>VLOOKUP(A85,'Inventaire général'!A:K,11,FALSE)</f>
        <v xml:space="preserve"> </v>
      </c>
      <c r="J85" s="11" t="str">
        <f>IF(COUNTIF('Retour emprunteur 3'!$A$3:$A$100,A85)=G85,"OK",IF(COUNTIF('Retour emprunteur 3'!$A$3:$A$100,A85)&lt;G85,"manque "&amp;G85-COUNTIF('Retour emprunteur 3'!$A$3:$A$100,A85),"Pb, + de retour que d'emprunt"))</f>
        <v>OK</v>
      </c>
    </row>
    <row r="86" spans="1:10" x14ac:dyDescent="0.25">
      <c r="A86" s="21" t="s">
        <v>342</v>
      </c>
      <c r="B86" s="22" t="s">
        <v>340</v>
      </c>
      <c r="C86" s="23" t="str">
        <f>VLOOKUP(A86,'Inventaire général'!A:K,2,FALSE)</f>
        <v xml:space="preserve"> </v>
      </c>
      <c r="D86" s="23" t="str">
        <f>VLOOKUP(A86,'Inventaire général'!A:K,3,FALSE)</f>
        <v xml:space="preserve"> </v>
      </c>
      <c r="E86" s="23" t="str">
        <f>VLOOKUP(A86,'Inventaire général'!A:K,4,FALSE)</f>
        <v xml:space="preserve"> </v>
      </c>
      <c r="F86" s="23" t="str">
        <f>VLOOKUP(A86,'Inventaire général'!A:K,5,FALSE)</f>
        <v xml:space="preserve"> </v>
      </c>
      <c r="G86" s="8"/>
      <c r="H86" s="24" t="str">
        <f>VLOOKUP(A86,'Inventaire général'!A:K,10,FALSE)</f>
        <v xml:space="preserve"> </v>
      </c>
      <c r="I86" s="24" t="str">
        <f>VLOOKUP(A86,'Inventaire général'!A:K,11,FALSE)</f>
        <v xml:space="preserve"> </v>
      </c>
      <c r="J86" s="11" t="str">
        <f>IF(COUNTIF('Retour emprunteur 3'!$A$3:$A$100,A86)=G86,"OK",IF(COUNTIF('Retour emprunteur 3'!$A$3:$A$100,A86)&lt;G86,"manque "&amp;G86-COUNTIF('Retour emprunteur 3'!$A$3:$A$100,A86),"Pb, + de retour que d'emprunt"))</f>
        <v>OK</v>
      </c>
    </row>
    <row r="87" spans="1:10" x14ac:dyDescent="0.25">
      <c r="A87" s="21" t="s">
        <v>342</v>
      </c>
      <c r="B87" s="22" t="s">
        <v>340</v>
      </c>
      <c r="C87" s="23" t="str">
        <f>VLOOKUP(A87,'Inventaire général'!A:K,2,FALSE)</f>
        <v xml:space="preserve"> </v>
      </c>
      <c r="D87" s="23" t="str">
        <f>VLOOKUP(A87,'Inventaire général'!A:K,3,FALSE)</f>
        <v xml:space="preserve"> </v>
      </c>
      <c r="E87" s="23" t="str">
        <f>VLOOKUP(A87,'Inventaire général'!A:K,4,FALSE)</f>
        <v xml:space="preserve"> </v>
      </c>
      <c r="F87" s="23" t="str">
        <f>VLOOKUP(A87,'Inventaire général'!A:K,5,FALSE)</f>
        <v xml:space="preserve"> </v>
      </c>
      <c r="G87" s="8"/>
      <c r="H87" s="24" t="str">
        <f>VLOOKUP(A87,'Inventaire général'!A:K,10,FALSE)</f>
        <v xml:space="preserve"> </v>
      </c>
      <c r="I87" s="24" t="str">
        <f>VLOOKUP(A87,'Inventaire général'!A:K,11,FALSE)</f>
        <v xml:space="preserve"> </v>
      </c>
      <c r="J87" s="11" t="str">
        <f>IF(COUNTIF('Retour emprunteur 3'!$A$3:$A$100,A87)=G87,"OK",IF(COUNTIF('Retour emprunteur 3'!$A$3:$A$100,A87)&lt;G87,"manque "&amp;G87-COUNTIF('Retour emprunteur 3'!$A$3:$A$100,A87),"Pb, + de retour que d'emprunt"))</f>
        <v>OK</v>
      </c>
    </row>
    <row r="88" spans="1:10" x14ac:dyDescent="0.25">
      <c r="A88" s="21" t="s">
        <v>342</v>
      </c>
      <c r="B88" s="22" t="s">
        <v>340</v>
      </c>
      <c r="C88" s="23" t="str">
        <f>VLOOKUP(A88,'Inventaire général'!A:K,2,FALSE)</f>
        <v xml:space="preserve"> </v>
      </c>
      <c r="D88" s="23" t="str">
        <f>VLOOKUP(A88,'Inventaire général'!A:K,3,FALSE)</f>
        <v xml:space="preserve"> </v>
      </c>
      <c r="E88" s="23" t="str">
        <f>VLOOKUP(A88,'Inventaire général'!A:K,4,FALSE)</f>
        <v xml:space="preserve"> </v>
      </c>
      <c r="F88" s="23" t="str">
        <f>VLOOKUP(A88,'Inventaire général'!A:K,5,FALSE)</f>
        <v xml:space="preserve"> </v>
      </c>
      <c r="G88" s="8"/>
      <c r="H88" s="24" t="str">
        <f>VLOOKUP(A88,'Inventaire général'!A:K,10,FALSE)</f>
        <v xml:space="preserve"> </v>
      </c>
      <c r="I88" s="24" t="str">
        <f>VLOOKUP(A88,'Inventaire général'!A:K,11,FALSE)</f>
        <v xml:space="preserve"> </v>
      </c>
      <c r="J88" s="11" t="str">
        <f>IF(COUNTIF('Retour emprunteur 3'!$A$3:$A$100,A88)=G88,"OK",IF(COUNTIF('Retour emprunteur 3'!$A$3:$A$100,A88)&lt;G88,"manque "&amp;G88-COUNTIF('Retour emprunteur 3'!$A$3:$A$100,A88),"Pb, + de retour que d'emprunt"))</f>
        <v>OK</v>
      </c>
    </row>
    <row r="89" spans="1:10" x14ac:dyDescent="0.25">
      <c r="A89" s="21" t="s">
        <v>342</v>
      </c>
      <c r="B89" s="22" t="s">
        <v>340</v>
      </c>
      <c r="C89" s="23" t="str">
        <f>VLOOKUP(A89,'Inventaire général'!A:K,2,FALSE)</f>
        <v xml:space="preserve"> </v>
      </c>
      <c r="D89" s="23" t="str">
        <f>VLOOKUP(A89,'Inventaire général'!A:K,3,FALSE)</f>
        <v xml:space="preserve"> </v>
      </c>
      <c r="E89" s="23" t="str">
        <f>VLOOKUP(A89,'Inventaire général'!A:K,4,FALSE)</f>
        <v xml:space="preserve"> </v>
      </c>
      <c r="F89" s="23" t="str">
        <f>VLOOKUP(A89,'Inventaire général'!A:K,5,FALSE)</f>
        <v xml:space="preserve"> </v>
      </c>
      <c r="G89" s="8"/>
      <c r="H89" s="24" t="str">
        <f>VLOOKUP(A89,'Inventaire général'!A:K,10,FALSE)</f>
        <v xml:space="preserve"> </v>
      </c>
      <c r="I89" s="24" t="str">
        <f>VLOOKUP(A89,'Inventaire général'!A:K,11,FALSE)</f>
        <v xml:space="preserve"> </v>
      </c>
      <c r="J89" s="11" t="str">
        <f>IF(COUNTIF('Retour emprunteur 3'!$A$3:$A$100,A89)=G89,"OK",IF(COUNTIF('Retour emprunteur 3'!$A$3:$A$100,A89)&lt;G89,"manque "&amp;G89-COUNTIF('Retour emprunteur 3'!$A$3:$A$100,A89),"Pb, + de retour que d'emprunt"))</f>
        <v>OK</v>
      </c>
    </row>
    <row r="90" spans="1:10" x14ac:dyDescent="0.25">
      <c r="A90" s="21" t="s">
        <v>342</v>
      </c>
      <c r="B90" s="22" t="s">
        <v>340</v>
      </c>
      <c r="C90" s="23" t="str">
        <f>VLOOKUP(A90,'Inventaire général'!A:K,2,FALSE)</f>
        <v xml:space="preserve"> </v>
      </c>
      <c r="D90" s="23" t="str">
        <f>VLOOKUP(A90,'Inventaire général'!A:K,3,FALSE)</f>
        <v xml:space="preserve"> </v>
      </c>
      <c r="E90" s="23" t="str">
        <f>VLOOKUP(A90,'Inventaire général'!A:K,4,FALSE)</f>
        <v xml:space="preserve"> </v>
      </c>
      <c r="F90" s="23" t="str">
        <f>VLOOKUP(A90,'Inventaire général'!A:K,5,FALSE)</f>
        <v xml:space="preserve"> </v>
      </c>
      <c r="G90" s="8"/>
      <c r="H90" s="24" t="str">
        <f>VLOOKUP(A90,'Inventaire général'!A:K,10,FALSE)</f>
        <v xml:space="preserve"> </v>
      </c>
      <c r="I90" s="24" t="str">
        <f>VLOOKUP(A90,'Inventaire général'!A:K,11,FALSE)</f>
        <v xml:space="preserve"> </v>
      </c>
      <c r="J90" s="11" t="str">
        <f>IF(COUNTIF('Retour emprunteur 3'!$A$3:$A$100,A90)=G90,"OK",IF(COUNTIF('Retour emprunteur 3'!$A$3:$A$100,A90)&lt;G90,"manque "&amp;G90-COUNTIF('Retour emprunteur 3'!$A$3:$A$100,A90),"Pb, + de retour que d'emprunt"))</f>
        <v>OK</v>
      </c>
    </row>
    <row r="91" spans="1:10" x14ac:dyDescent="0.25">
      <c r="A91" s="21" t="s">
        <v>342</v>
      </c>
      <c r="B91" s="22" t="s">
        <v>340</v>
      </c>
      <c r="C91" s="23" t="str">
        <f>VLOOKUP(A91,'Inventaire général'!A:K,2,FALSE)</f>
        <v xml:space="preserve"> </v>
      </c>
      <c r="D91" s="23" t="str">
        <f>VLOOKUP(A91,'Inventaire général'!A:K,3,FALSE)</f>
        <v xml:space="preserve"> </v>
      </c>
      <c r="E91" s="23" t="str">
        <f>VLOOKUP(A91,'Inventaire général'!A:K,4,FALSE)</f>
        <v xml:space="preserve"> </v>
      </c>
      <c r="F91" s="23" t="str">
        <f>VLOOKUP(A91,'Inventaire général'!A:K,5,FALSE)</f>
        <v xml:space="preserve"> </v>
      </c>
      <c r="G91" s="8"/>
      <c r="H91" s="24" t="str">
        <f>VLOOKUP(A91,'Inventaire général'!A:K,10,FALSE)</f>
        <v xml:space="preserve"> </v>
      </c>
      <c r="I91" s="24" t="str">
        <f>VLOOKUP(A91,'Inventaire général'!A:K,11,FALSE)</f>
        <v xml:space="preserve"> </v>
      </c>
      <c r="J91" s="11" t="str">
        <f>IF(COUNTIF('Retour emprunteur 3'!$A$3:$A$100,A91)=G91,"OK",IF(COUNTIF('Retour emprunteur 3'!$A$3:$A$100,A91)&lt;G91,"manque "&amp;G91-COUNTIF('Retour emprunteur 3'!$A$3:$A$100,A91),"Pb, + de retour que d'emprunt"))</f>
        <v>OK</v>
      </c>
    </row>
    <row r="92" spans="1:10" x14ac:dyDescent="0.25">
      <c r="A92" s="21" t="s">
        <v>342</v>
      </c>
      <c r="B92" s="22" t="s">
        <v>340</v>
      </c>
      <c r="C92" s="23" t="str">
        <f>VLOOKUP(A92,'Inventaire général'!A:K,2,FALSE)</f>
        <v xml:space="preserve"> </v>
      </c>
      <c r="D92" s="23" t="str">
        <f>VLOOKUP(A92,'Inventaire général'!A:K,3,FALSE)</f>
        <v xml:space="preserve"> </v>
      </c>
      <c r="E92" s="23" t="str">
        <f>VLOOKUP(A92,'Inventaire général'!A:K,4,FALSE)</f>
        <v xml:space="preserve"> </v>
      </c>
      <c r="F92" s="23" t="str">
        <f>VLOOKUP(A92,'Inventaire général'!A:K,5,FALSE)</f>
        <v xml:space="preserve"> </v>
      </c>
      <c r="G92" s="8"/>
      <c r="H92" s="24" t="str">
        <f>VLOOKUP(A92,'Inventaire général'!A:K,10,FALSE)</f>
        <v xml:space="preserve"> </v>
      </c>
      <c r="I92" s="24" t="str">
        <f>VLOOKUP(A92,'Inventaire général'!A:K,11,FALSE)</f>
        <v xml:space="preserve"> </v>
      </c>
      <c r="J92" s="11" t="str">
        <f>IF(COUNTIF('Retour emprunteur 3'!$A$3:$A$100,A92)=G92,"OK",IF(COUNTIF('Retour emprunteur 3'!$A$3:$A$100,A92)&lt;G92,"manque "&amp;G92-COUNTIF('Retour emprunteur 3'!$A$3:$A$100,A92),"Pb, + de retour que d'emprunt"))</f>
        <v>OK</v>
      </c>
    </row>
    <row r="93" spans="1:10" x14ac:dyDescent="0.25">
      <c r="A93" s="21" t="s">
        <v>342</v>
      </c>
      <c r="B93" s="22" t="s">
        <v>340</v>
      </c>
      <c r="C93" s="23" t="str">
        <f>VLOOKUP(A93,'Inventaire général'!A:K,2,FALSE)</f>
        <v xml:space="preserve"> </v>
      </c>
      <c r="D93" s="23" t="str">
        <f>VLOOKUP(A93,'Inventaire général'!A:K,3,FALSE)</f>
        <v xml:space="preserve"> </v>
      </c>
      <c r="E93" s="23" t="str">
        <f>VLOOKUP(A93,'Inventaire général'!A:K,4,FALSE)</f>
        <v xml:space="preserve"> </v>
      </c>
      <c r="F93" s="23" t="str">
        <f>VLOOKUP(A93,'Inventaire général'!A:K,5,FALSE)</f>
        <v xml:space="preserve"> </v>
      </c>
      <c r="G93" s="8"/>
      <c r="H93" s="24" t="str">
        <f>VLOOKUP(A93,'Inventaire général'!A:K,10,FALSE)</f>
        <v xml:space="preserve"> </v>
      </c>
      <c r="I93" s="24" t="str">
        <f>VLOOKUP(A93,'Inventaire général'!A:K,11,FALSE)</f>
        <v xml:space="preserve"> </v>
      </c>
      <c r="J93" s="11" t="str">
        <f>IF(COUNTIF('Retour emprunteur 3'!$A$3:$A$100,A93)=G93,"OK",IF(COUNTIF('Retour emprunteur 3'!$A$3:$A$100,A93)&lt;G93,"manque "&amp;G93-COUNTIF('Retour emprunteur 3'!$A$3:$A$100,A93),"Pb, + de retour que d'emprunt"))</f>
        <v>OK</v>
      </c>
    </row>
    <row r="94" spans="1:10" x14ac:dyDescent="0.25">
      <c r="A94" s="21" t="s">
        <v>342</v>
      </c>
      <c r="B94" s="22" t="s">
        <v>340</v>
      </c>
      <c r="C94" s="23" t="str">
        <f>VLOOKUP(A94,'Inventaire général'!A:K,2,FALSE)</f>
        <v xml:space="preserve"> </v>
      </c>
      <c r="D94" s="23" t="str">
        <f>VLOOKUP(A94,'Inventaire général'!A:K,3,FALSE)</f>
        <v xml:space="preserve"> </v>
      </c>
      <c r="E94" s="23" t="str">
        <f>VLOOKUP(A94,'Inventaire général'!A:K,4,FALSE)</f>
        <v xml:space="preserve"> </v>
      </c>
      <c r="F94" s="23" t="str">
        <f>VLOOKUP(A94,'Inventaire général'!A:K,5,FALSE)</f>
        <v xml:space="preserve"> </v>
      </c>
      <c r="G94" s="8"/>
      <c r="H94" s="24" t="str">
        <f>VLOOKUP(A94,'Inventaire général'!A:K,10,FALSE)</f>
        <v xml:space="preserve"> </v>
      </c>
      <c r="I94" s="24" t="str">
        <f>VLOOKUP(A94,'Inventaire général'!A:K,11,FALSE)</f>
        <v xml:space="preserve"> </v>
      </c>
      <c r="J94" s="11" t="str">
        <f>IF(COUNTIF('Retour emprunteur 3'!$A$3:$A$100,A94)=G94,"OK",IF(COUNTIF('Retour emprunteur 3'!$A$3:$A$100,A94)&lt;G94,"manque "&amp;G94-COUNTIF('Retour emprunteur 3'!$A$3:$A$100,A94),"Pb, + de retour que d'emprunt"))</f>
        <v>OK</v>
      </c>
    </row>
    <row r="95" spans="1:10" x14ac:dyDescent="0.25">
      <c r="A95" s="21" t="s">
        <v>342</v>
      </c>
      <c r="B95" s="22" t="s">
        <v>340</v>
      </c>
      <c r="C95" s="23" t="str">
        <f>VLOOKUP(A95,'Inventaire général'!A:K,2,FALSE)</f>
        <v xml:space="preserve"> </v>
      </c>
      <c r="D95" s="23" t="str">
        <f>VLOOKUP(A95,'Inventaire général'!A:K,3,FALSE)</f>
        <v xml:space="preserve"> </v>
      </c>
      <c r="E95" s="23" t="str">
        <f>VLOOKUP(A95,'Inventaire général'!A:K,4,FALSE)</f>
        <v xml:space="preserve"> </v>
      </c>
      <c r="F95" s="23" t="str">
        <f>VLOOKUP(A95,'Inventaire général'!A:K,5,FALSE)</f>
        <v xml:space="preserve"> </v>
      </c>
      <c r="G95" s="8"/>
      <c r="H95" s="24" t="str">
        <f>VLOOKUP(A95,'Inventaire général'!A:K,10,FALSE)</f>
        <v xml:space="preserve"> </v>
      </c>
      <c r="I95" s="24" t="str">
        <f>VLOOKUP(A95,'Inventaire général'!A:K,11,FALSE)</f>
        <v xml:space="preserve"> </v>
      </c>
      <c r="J95" s="11" t="str">
        <f>IF(COUNTIF('Retour emprunteur 3'!$A$3:$A$100,A95)=G95,"OK",IF(COUNTIF('Retour emprunteur 3'!$A$3:$A$100,A95)&lt;G95,"manque "&amp;G95-COUNTIF('Retour emprunteur 3'!$A$3:$A$100,A95),"Pb, + de retour que d'emprunt"))</f>
        <v>OK</v>
      </c>
    </row>
    <row r="96" spans="1:10" x14ac:dyDescent="0.25">
      <c r="A96" s="21" t="s">
        <v>342</v>
      </c>
      <c r="B96" s="22" t="s">
        <v>340</v>
      </c>
      <c r="C96" s="23" t="str">
        <f>VLOOKUP(A96,'Inventaire général'!A:K,2,FALSE)</f>
        <v xml:space="preserve"> </v>
      </c>
      <c r="D96" s="23" t="str">
        <f>VLOOKUP(A96,'Inventaire général'!A:K,3,FALSE)</f>
        <v xml:space="preserve"> </v>
      </c>
      <c r="E96" s="23" t="str">
        <f>VLOOKUP(A96,'Inventaire général'!A:K,4,FALSE)</f>
        <v xml:space="preserve"> </v>
      </c>
      <c r="F96" s="23" t="str">
        <f>VLOOKUP(A96,'Inventaire général'!A:K,5,FALSE)</f>
        <v xml:space="preserve"> </v>
      </c>
      <c r="G96" s="8"/>
      <c r="H96" s="24" t="str">
        <f>VLOOKUP(A96,'Inventaire général'!A:K,10,FALSE)</f>
        <v xml:space="preserve"> </v>
      </c>
      <c r="I96" s="24" t="str">
        <f>VLOOKUP(A96,'Inventaire général'!A:K,11,FALSE)</f>
        <v xml:space="preserve"> </v>
      </c>
      <c r="J96" s="11" t="str">
        <f>IF(COUNTIF('Retour emprunteur 3'!$A$3:$A$100,A96)=G96,"OK",IF(COUNTIF('Retour emprunteur 3'!$A$3:$A$100,A96)&lt;G96,"manque "&amp;G96-COUNTIF('Retour emprunteur 3'!$A$3:$A$100,A96),"Pb, + de retour que d'emprunt"))</f>
        <v>OK</v>
      </c>
    </row>
    <row r="97" spans="1:10" x14ac:dyDescent="0.25">
      <c r="A97" s="21" t="s">
        <v>342</v>
      </c>
      <c r="B97" s="22" t="s">
        <v>340</v>
      </c>
      <c r="C97" s="23" t="str">
        <f>VLOOKUP(A97,'Inventaire général'!A:K,2,FALSE)</f>
        <v xml:space="preserve"> </v>
      </c>
      <c r="D97" s="23" t="str">
        <f>VLOOKUP(A97,'Inventaire général'!A:K,3,FALSE)</f>
        <v xml:space="preserve"> </v>
      </c>
      <c r="E97" s="23" t="str">
        <f>VLOOKUP(A97,'Inventaire général'!A:K,4,FALSE)</f>
        <v xml:space="preserve"> </v>
      </c>
      <c r="F97" s="23" t="str">
        <f>VLOOKUP(A97,'Inventaire général'!A:K,5,FALSE)</f>
        <v xml:space="preserve"> </v>
      </c>
      <c r="G97" s="8"/>
      <c r="H97" s="24" t="str">
        <f>VLOOKUP(A97,'Inventaire général'!A:K,10,FALSE)</f>
        <v xml:space="preserve"> </v>
      </c>
      <c r="I97" s="24" t="str">
        <f>VLOOKUP(A97,'Inventaire général'!A:K,11,FALSE)</f>
        <v xml:space="preserve"> </v>
      </c>
      <c r="J97" s="11" t="str">
        <f>IF(COUNTIF('Retour emprunteur 3'!$A$3:$A$100,A97)=G97,"OK",IF(COUNTIF('Retour emprunteur 3'!$A$3:$A$100,A97)&lt;G97,"manque "&amp;G97-COUNTIF('Retour emprunteur 3'!$A$3:$A$100,A97),"Pb, + de retour que d'emprunt"))</f>
        <v>OK</v>
      </c>
    </row>
    <row r="98" spans="1:10" x14ac:dyDescent="0.25">
      <c r="A98" s="21" t="s">
        <v>342</v>
      </c>
      <c r="B98" s="22" t="s">
        <v>340</v>
      </c>
      <c r="C98" s="23" t="str">
        <f>VLOOKUP(A98,'Inventaire général'!A:K,2,FALSE)</f>
        <v xml:space="preserve"> </v>
      </c>
      <c r="D98" s="23" t="str">
        <f>VLOOKUP(A98,'Inventaire général'!A:K,3,FALSE)</f>
        <v xml:space="preserve"> </v>
      </c>
      <c r="E98" s="23" t="str">
        <f>VLOOKUP(A98,'Inventaire général'!A:K,4,FALSE)</f>
        <v xml:space="preserve"> </v>
      </c>
      <c r="F98" s="23" t="str">
        <f>VLOOKUP(A98,'Inventaire général'!A:K,5,FALSE)</f>
        <v xml:space="preserve"> </v>
      </c>
      <c r="G98" s="8"/>
      <c r="H98" s="24" t="str">
        <f>VLOOKUP(A98,'Inventaire général'!A:K,10,FALSE)</f>
        <v xml:space="preserve"> </v>
      </c>
      <c r="I98" s="24" t="str">
        <f>VLOOKUP(A98,'Inventaire général'!A:K,11,FALSE)</f>
        <v xml:space="preserve"> </v>
      </c>
      <c r="J98" s="11" t="str">
        <f>IF(COUNTIF('Retour emprunteur 3'!$A$3:$A$100,A98)=G98,"OK",IF(COUNTIF('Retour emprunteur 3'!$A$3:$A$100,A98)&lt;G98,"manque "&amp;G98-COUNTIF('Retour emprunteur 3'!$A$3:$A$100,A98),"Pb, + de retour que d'emprunt"))</f>
        <v>OK</v>
      </c>
    </row>
    <row r="99" spans="1:10" x14ac:dyDescent="0.25">
      <c r="A99" s="21" t="s">
        <v>342</v>
      </c>
      <c r="B99" s="22" t="s">
        <v>340</v>
      </c>
      <c r="C99" s="23" t="str">
        <f>VLOOKUP(A99,'Inventaire général'!A:K,2,FALSE)</f>
        <v xml:space="preserve"> </v>
      </c>
      <c r="D99" s="23" t="str">
        <f>VLOOKUP(A99,'Inventaire général'!A:K,3,FALSE)</f>
        <v xml:space="preserve"> </v>
      </c>
      <c r="E99" s="23" t="str">
        <f>VLOOKUP(A99,'Inventaire général'!A:K,4,FALSE)</f>
        <v xml:space="preserve"> </v>
      </c>
      <c r="F99" s="23" t="str">
        <f>VLOOKUP(A99,'Inventaire général'!A:K,5,FALSE)</f>
        <v xml:space="preserve"> </v>
      </c>
      <c r="G99" s="8"/>
      <c r="H99" s="24" t="str">
        <f>VLOOKUP(A99,'Inventaire général'!A:K,10,FALSE)</f>
        <v xml:space="preserve"> </v>
      </c>
      <c r="I99" s="24" t="str">
        <f>VLOOKUP(A99,'Inventaire général'!A:K,11,FALSE)</f>
        <v xml:space="preserve"> </v>
      </c>
      <c r="J99" s="11" t="str">
        <f>IF(COUNTIF('Retour emprunteur 3'!$A$3:$A$100,A99)=G99,"OK",IF(COUNTIF('Retour emprunteur 3'!$A$3:$A$100,A99)&lt;G99,"manque "&amp;G99-COUNTIF('Retour emprunteur 3'!$A$3:$A$100,A99),"Pb, + de retour que d'emprunt"))</f>
        <v>OK</v>
      </c>
    </row>
    <row r="100" spans="1:10" ht="15.75" thickBot="1" x14ac:dyDescent="0.3">
      <c r="A100" s="25" t="s">
        <v>342</v>
      </c>
      <c r="B100" s="26" t="s">
        <v>340</v>
      </c>
      <c r="C100" s="27" t="str">
        <f>VLOOKUP(A100,'Inventaire général'!A:K,2,FALSE)</f>
        <v xml:space="preserve"> </v>
      </c>
      <c r="D100" s="27" t="str">
        <f>VLOOKUP(A100,'Inventaire général'!A:K,3,FALSE)</f>
        <v xml:space="preserve"> </v>
      </c>
      <c r="E100" s="27" t="str">
        <f>VLOOKUP(A100,'Inventaire général'!A:K,4,FALSE)</f>
        <v xml:space="preserve"> </v>
      </c>
      <c r="F100" s="27" t="str">
        <f>VLOOKUP(A100,'Inventaire général'!A:K,5,FALSE)</f>
        <v xml:space="preserve"> </v>
      </c>
      <c r="G100" s="28"/>
      <c r="H100" s="29" t="str">
        <f>VLOOKUP(A100,'Inventaire général'!A:K,10,FALSE)</f>
        <v xml:space="preserve"> </v>
      </c>
      <c r="I100" s="29" t="str">
        <f>VLOOKUP(A100,'Inventaire général'!A:K,11,FALSE)</f>
        <v xml:space="preserve"> </v>
      </c>
      <c r="J100" s="170" t="str">
        <f>IF(COUNTIF('Retour emprunteur 3'!$A$3:$A$100,A100)=G100,"OK",IF(COUNTIF('Retour emprunteur 3'!$A$3:$A$100,A100)&lt;G100,"manque "&amp;G100-COUNTIF('Retour emprunteur 3'!$A$3:$A$100,A100),"Pb, + de retour que d'emprunt"))</f>
        <v>OK</v>
      </c>
    </row>
  </sheetData>
  <sheetProtection sheet="1" objects="1" scenarios="1" selectLockedCells="1"/>
  <mergeCells count="7">
    <mergeCell ref="I2:J2"/>
    <mergeCell ref="H4:J4"/>
    <mergeCell ref="A2:D2"/>
    <mergeCell ref="E2:F2"/>
    <mergeCell ref="A4:A5"/>
    <mergeCell ref="B4:B5"/>
    <mergeCell ref="C4:G4"/>
  </mergeCells>
  <pageMargins left="0.70866141732283472" right="0.70866141732283472" top="0.74803149606299213" bottom="0.74803149606299213" header="0.31496062992125984" footer="0.31496062992125984"/>
  <pageSetup paperSize="8" scale="86" fitToHeight="2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100"/>
  <sheetViews>
    <sheetView workbookViewId="0">
      <selection activeCell="A8" sqref="A8"/>
    </sheetView>
  </sheetViews>
  <sheetFormatPr baseColWidth="10" defaultColWidth="11.42578125" defaultRowHeight="15" x14ac:dyDescent="0.25"/>
  <cols>
    <col min="1" max="1" width="10.140625" style="15" customWidth="1"/>
    <col min="2" max="16384" width="11.42578125" style="30"/>
  </cols>
  <sheetData>
    <row r="1" spans="1:1" ht="15" customHeight="1" x14ac:dyDescent="0.25">
      <c r="A1" s="186" t="s">
        <v>440</v>
      </c>
    </row>
    <row r="2" spans="1:1" ht="30" customHeight="1" x14ac:dyDescent="0.25">
      <c r="A2" s="187"/>
    </row>
    <row r="3" spans="1:1" x14ac:dyDescent="0.25">
      <c r="A3" s="16"/>
    </row>
    <row r="4" spans="1:1" x14ac:dyDescent="0.25">
      <c r="A4" s="16"/>
    </row>
    <row r="5" spans="1:1" x14ac:dyDescent="0.25">
      <c r="A5" s="16"/>
    </row>
    <row r="6" spans="1:1" x14ac:dyDescent="0.25">
      <c r="A6" s="16"/>
    </row>
    <row r="7" spans="1:1" x14ac:dyDescent="0.25">
      <c r="A7" s="16"/>
    </row>
    <row r="8" spans="1:1" x14ac:dyDescent="0.25">
      <c r="A8" s="16"/>
    </row>
    <row r="9" spans="1:1" x14ac:dyDescent="0.25">
      <c r="A9" s="16"/>
    </row>
    <row r="10" spans="1:1" x14ac:dyDescent="0.25">
      <c r="A10" s="16"/>
    </row>
    <row r="11" spans="1:1" x14ac:dyDescent="0.25">
      <c r="A11" s="16"/>
    </row>
    <row r="12" spans="1:1" x14ac:dyDescent="0.25">
      <c r="A12" s="16"/>
    </row>
    <row r="13" spans="1:1" x14ac:dyDescent="0.25">
      <c r="A13" s="16"/>
    </row>
    <row r="14" spans="1:1" x14ac:dyDescent="0.25">
      <c r="A14" s="16"/>
    </row>
    <row r="15" spans="1:1" x14ac:dyDescent="0.25">
      <c r="A15" s="16"/>
    </row>
    <row r="16" spans="1:1" x14ac:dyDescent="0.25">
      <c r="A16" s="16"/>
    </row>
    <row r="17" spans="1:1" x14ac:dyDescent="0.25">
      <c r="A17" s="16"/>
    </row>
    <row r="18" spans="1:1" x14ac:dyDescent="0.25">
      <c r="A18" s="16"/>
    </row>
    <row r="19" spans="1:1" x14ac:dyDescent="0.25">
      <c r="A19" s="16"/>
    </row>
    <row r="20" spans="1:1" x14ac:dyDescent="0.25">
      <c r="A20" s="16"/>
    </row>
    <row r="21" spans="1:1" x14ac:dyDescent="0.25">
      <c r="A21" s="16"/>
    </row>
    <row r="22" spans="1:1" x14ac:dyDescent="0.25">
      <c r="A22" s="16"/>
    </row>
    <row r="23" spans="1:1" x14ac:dyDescent="0.25">
      <c r="A23" s="16"/>
    </row>
    <row r="24" spans="1:1" x14ac:dyDescent="0.25">
      <c r="A24" s="16"/>
    </row>
    <row r="25" spans="1:1" x14ac:dyDescent="0.25">
      <c r="A25" s="16"/>
    </row>
    <row r="26" spans="1:1" x14ac:dyDescent="0.25">
      <c r="A26" s="16"/>
    </row>
    <row r="27" spans="1:1" x14ac:dyDescent="0.25">
      <c r="A27" s="16"/>
    </row>
    <row r="28" spans="1:1" x14ac:dyDescent="0.25">
      <c r="A28" s="16"/>
    </row>
    <row r="29" spans="1:1" x14ac:dyDescent="0.25">
      <c r="A29" s="16"/>
    </row>
    <row r="30" spans="1:1" x14ac:dyDescent="0.25">
      <c r="A30" s="16"/>
    </row>
    <row r="31" spans="1:1" x14ac:dyDescent="0.25">
      <c r="A31" s="16"/>
    </row>
    <row r="32" spans="1:1" x14ac:dyDescent="0.25">
      <c r="A32" s="16"/>
    </row>
    <row r="33" spans="1:1" x14ac:dyDescent="0.25">
      <c r="A33" s="16"/>
    </row>
    <row r="34" spans="1:1" x14ac:dyDescent="0.25">
      <c r="A34" s="16"/>
    </row>
    <row r="35" spans="1:1" x14ac:dyDescent="0.25">
      <c r="A35" s="16"/>
    </row>
    <row r="36" spans="1:1" x14ac:dyDescent="0.25">
      <c r="A36" s="16"/>
    </row>
    <row r="37" spans="1:1" x14ac:dyDescent="0.25">
      <c r="A37" s="16"/>
    </row>
    <row r="38" spans="1:1" x14ac:dyDescent="0.25">
      <c r="A38" s="16"/>
    </row>
    <row r="39" spans="1:1" x14ac:dyDescent="0.25">
      <c r="A39" s="16"/>
    </row>
    <row r="40" spans="1:1" x14ac:dyDescent="0.25">
      <c r="A40" s="16"/>
    </row>
    <row r="41" spans="1:1" x14ac:dyDescent="0.25">
      <c r="A41" s="16"/>
    </row>
    <row r="42" spans="1:1" x14ac:dyDescent="0.25">
      <c r="A42" s="31"/>
    </row>
    <row r="43" spans="1:1" x14ac:dyDescent="0.25">
      <c r="A43" s="31"/>
    </row>
    <row r="44" spans="1:1" x14ac:dyDescent="0.25">
      <c r="A44" s="31"/>
    </row>
    <row r="45" spans="1:1" x14ac:dyDescent="0.25">
      <c r="A45" s="31"/>
    </row>
    <row r="46" spans="1:1" x14ac:dyDescent="0.25">
      <c r="A46" s="31"/>
    </row>
    <row r="47" spans="1:1" x14ac:dyDescent="0.25">
      <c r="A47" s="31"/>
    </row>
    <row r="48" spans="1:1" x14ac:dyDescent="0.25">
      <c r="A48" s="31"/>
    </row>
    <row r="49" spans="1:1" x14ac:dyDescent="0.25">
      <c r="A49" s="31"/>
    </row>
    <row r="50" spans="1:1" x14ac:dyDescent="0.25">
      <c r="A50" s="31"/>
    </row>
    <row r="51" spans="1:1" x14ac:dyDescent="0.25">
      <c r="A51" s="31"/>
    </row>
    <row r="52" spans="1:1" x14ac:dyDescent="0.25">
      <c r="A52" s="31"/>
    </row>
    <row r="53" spans="1:1" x14ac:dyDescent="0.25">
      <c r="A53" s="31"/>
    </row>
    <row r="54" spans="1:1" x14ac:dyDescent="0.25">
      <c r="A54" s="31"/>
    </row>
    <row r="55" spans="1:1" x14ac:dyDescent="0.25">
      <c r="A55" s="31"/>
    </row>
    <row r="56" spans="1:1" x14ac:dyDescent="0.25">
      <c r="A56" s="31"/>
    </row>
    <row r="57" spans="1:1" x14ac:dyDescent="0.25">
      <c r="A57" s="31"/>
    </row>
    <row r="58" spans="1:1" x14ac:dyDescent="0.25">
      <c r="A58" s="31"/>
    </row>
    <row r="59" spans="1:1" x14ac:dyDescent="0.25">
      <c r="A59" s="31"/>
    </row>
    <row r="60" spans="1:1" x14ac:dyDescent="0.25">
      <c r="A60" s="31"/>
    </row>
    <row r="61" spans="1:1" x14ac:dyDescent="0.25">
      <c r="A61" s="31"/>
    </row>
    <row r="62" spans="1:1" x14ac:dyDescent="0.25">
      <c r="A62" s="31"/>
    </row>
    <row r="63" spans="1:1" x14ac:dyDescent="0.25">
      <c r="A63" s="31"/>
    </row>
    <row r="64" spans="1:1" x14ac:dyDescent="0.25">
      <c r="A64" s="31"/>
    </row>
    <row r="65" spans="1:1" x14ac:dyDescent="0.25">
      <c r="A65" s="31"/>
    </row>
    <row r="66" spans="1:1" x14ac:dyDescent="0.25">
      <c r="A66" s="31"/>
    </row>
    <row r="67" spans="1:1" x14ac:dyDescent="0.25">
      <c r="A67" s="31"/>
    </row>
    <row r="68" spans="1:1" x14ac:dyDescent="0.25">
      <c r="A68" s="31"/>
    </row>
    <row r="69" spans="1:1" x14ac:dyDescent="0.25">
      <c r="A69" s="31"/>
    </row>
    <row r="70" spans="1:1" x14ac:dyDescent="0.25">
      <c r="A70" s="31"/>
    </row>
    <row r="71" spans="1:1" x14ac:dyDescent="0.25">
      <c r="A71" s="31"/>
    </row>
    <row r="72" spans="1:1" x14ac:dyDescent="0.25">
      <c r="A72" s="31"/>
    </row>
    <row r="73" spans="1:1" x14ac:dyDescent="0.25">
      <c r="A73" s="31"/>
    </row>
    <row r="74" spans="1:1" x14ac:dyDescent="0.25">
      <c r="A74" s="31"/>
    </row>
    <row r="75" spans="1:1" x14ac:dyDescent="0.25">
      <c r="A75" s="31"/>
    </row>
    <row r="76" spans="1:1" x14ac:dyDescent="0.25">
      <c r="A76" s="31"/>
    </row>
    <row r="77" spans="1:1" x14ac:dyDescent="0.25">
      <c r="A77" s="31"/>
    </row>
    <row r="78" spans="1:1" x14ac:dyDescent="0.25">
      <c r="A78" s="31"/>
    </row>
    <row r="79" spans="1:1" x14ac:dyDescent="0.25">
      <c r="A79" s="31"/>
    </row>
    <row r="80" spans="1:1" x14ac:dyDescent="0.25">
      <c r="A80" s="31"/>
    </row>
    <row r="81" spans="1:1" x14ac:dyDescent="0.25">
      <c r="A81" s="31"/>
    </row>
    <row r="82" spans="1:1" x14ac:dyDescent="0.25">
      <c r="A82" s="31"/>
    </row>
    <row r="83" spans="1:1" x14ac:dyDescent="0.25">
      <c r="A83" s="31"/>
    </row>
    <row r="84" spans="1:1" x14ac:dyDescent="0.25">
      <c r="A84" s="31"/>
    </row>
    <row r="85" spans="1:1" x14ac:dyDescent="0.25">
      <c r="A85" s="31"/>
    </row>
    <row r="86" spans="1:1" x14ac:dyDescent="0.25">
      <c r="A86" s="31"/>
    </row>
    <row r="87" spans="1:1" x14ac:dyDescent="0.25">
      <c r="A87" s="31"/>
    </row>
    <row r="88" spans="1:1" x14ac:dyDescent="0.25">
      <c r="A88" s="31"/>
    </row>
    <row r="89" spans="1:1" x14ac:dyDescent="0.25">
      <c r="A89" s="31"/>
    </row>
    <row r="90" spans="1:1" x14ac:dyDescent="0.25">
      <c r="A90" s="31"/>
    </row>
    <row r="91" spans="1:1" x14ac:dyDescent="0.25">
      <c r="A91" s="31"/>
    </row>
    <row r="92" spans="1:1" x14ac:dyDescent="0.25">
      <c r="A92" s="31"/>
    </row>
    <row r="93" spans="1:1" x14ac:dyDescent="0.25">
      <c r="A93" s="31"/>
    </row>
    <row r="94" spans="1:1" x14ac:dyDescent="0.25">
      <c r="A94" s="31"/>
    </row>
    <row r="95" spans="1:1" x14ac:dyDescent="0.25">
      <c r="A95" s="31"/>
    </row>
    <row r="96" spans="1:1" x14ac:dyDescent="0.25">
      <c r="A96" s="31"/>
    </row>
    <row r="97" spans="1:1" x14ac:dyDescent="0.25">
      <c r="A97" s="31"/>
    </row>
    <row r="98" spans="1:1" x14ac:dyDescent="0.25">
      <c r="A98" s="31"/>
    </row>
    <row r="99" spans="1:1" x14ac:dyDescent="0.25">
      <c r="A99" s="31"/>
    </row>
    <row r="100" spans="1:1" x14ac:dyDescent="0.25">
      <c r="A100" s="31"/>
    </row>
  </sheetData>
  <sheetProtection sheet="1" objects="1" scenarios="1" selectLockedCells="1"/>
  <mergeCells count="1">
    <mergeCell ref="A1:A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C000"/>
  </sheetPr>
  <dimension ref="A1:G40"/>
  <sheetViews>
    <sheetView workbookViewId="0">
      <selection activeCell="M43" sqref="M43"/>
    </sheetView>
  </sheetViews>
  <sheetFormatPr baseColWidth="10" defaultRowHeight="15" x14ac:dyDescent="0.25"/>
  <sheetData>
    <row r="1" spans="1:6" x14ac:dyDescent="0.25">
      <c r="A1" s="212" t="s">
        <v>1098</v>
      </c>
      <c r="B1" s="213"/>
      <c r="C1" s="214"/>
      <c r="D1" s="196" t="s">
        <v>1099</v>
      </c>
      <c r="E1" s="220"/>
      <c r="F1" s="197"/>
    </row>
    <row r="2" spans="1:6" x14ac:dyDescent="0.25">
      <c r="A2" s="215"/>
      <c r="B2" s="216"/>
      <c r="C2" s="217"/>
      <c r="D2" s="198"/>
      <c r="E2" s="221"/>
      <c r="F2" s="199"/>
    </row>
    <row r="3" spans="1:6" x14ac:dyDescent="0.25">
      <c r="A3" s="215"/>
      <c r="B3" s="216"/>
      <c r="C3" s="217"/>
      <c r="D3" s="198"/>
      <c r="E3" s="221"/>
      <c r="F3" s="199"/>
    </row>
    <row r="4" spans="1:6" x14ac:dyDescent="0.25">
      <c r="A4" s="215"/>
      <c r="B4" s="216"/>
      <c r="C4" s="217"/>
      <c r="D4" s="198"/>
      <c r="E4" s="221"/>
      <c r="F4" s="199"/>
    </row>
    <row r="5" spans="1:6" x14ac:dyDescent="0.25">
      <c r="A5" s="215"/>
      <c r="B5" s="216"/>
      <c r="C5" s="217"/>
      <c r="D5" s="198"/>
      <c r="E5" s="221"/>
      <c r="F5" s="199"/>
    </row>
    <row r="6" spans="1:6" x14ac:dyDescent="0.25">
      <c r="A6" s="215"/>
      <c r="B6" s="216"/>
      <c r="C6" s="217"/>
      <c r="D6" s="198"/>
      <c r="E6" s="221"/>
      <c r="F6" s="199"/>
    </row>
    <row r="7" spans="1:6" x14ac:dyDescent="0.25">
      <c r="A7" s="215"/>
      <c r="B7" s="216"/>
      <c r="C7" s="217"/>
      <c r="D7" s="198"/>
      <c r="E7" s="221"/>
      <c r="F7" s="199"/>
    </row>
    <row r="8" spans="1:6" x14ac:dyDescent="0.25">
      <c r="A8" s="215"/>
      <c r="B8" s="216"/>
      <c r="C8" s="217"/>
      <c r="D8" s="198"/>
      <c r="E8" s="221"/>
      <c r="F8" s="199"/>
    </row>
    <row r="9" spans="1:6" x14ac:dyDescent="0.25">
      <c r="A9" s="215"/>
      <c r="B9" s="216"/>
      <c r="C9" s="217"/>
      <c r="D9" s="198"/>
      <c r="E9" s="221"/>
      <c r="F9" s="199"/>
    </row>
    <row r="10" spans="1:6" x14ac:dyDescent="0.25">
      <c r="A10" s="215"/>
      <c r="B10" s="216"/>
      <c r="C10" s="217"/>
      <c r="D10" s="198"/>
      <c r="E10" s="221"/>
      <c r="F10" s="199"/>
    </row>
    <row r="11" spans="1:6" x14ac:dyDescent="0.25">
      <c r="A11" s="215"/>
      <c r="B11" s="216"/>
      <c r="C11" s="217"/>
      <c r="D11" s="198"/>
      <c r="E11" s="221"/>
      <c r="F11" s="199"/>
    </row>
    <row r="12" spans="1:6" x14ac:dyDescent="0.25">
      <c r="A12" s="215"/>
      <c r="B12" s="216"/>
      <c r="C12" s="217"/>
      <c r="D12" s="198"/>
      <c r="E12" s="221"/>
      <c r="F12" s="199"/>
    </row>
    <row r="13" spans="1:6" x14ac:dyDescent="0.25">
      <c r="A13" s="215"/>
      <c r="B13" s="216"/>
      <c r="C13" s="217"/>
      <c r="D13" s="198"/>
      <c r="E13" s="221"/>
      <c r="F13" s="199"/>
    </row>
    <row r="14" spans="1:6" x14ac:dyDescent="0.25">
      <c r="A14" s="215"/>
      <c r="B14" s="216"/>
      <c r="C14" s="217"/>
      <c r="D14" s="198"/>
      <c r="E14" s="221"/>
      <c r="F14" s="199"/>
    </row>
    <row r="15" spans="1:6" x14ac:dyDescent="0.25">
      <c r="A15" s="215"/>
      <c r="B15" s="216"/>
      <c r="C15" s="217"/>
      <c r="D15" s="198"/>
      <c r="E15" s="221"/>
      <c r="F15" s="199"/>
    </row>
    <row r="16" spans="1:6" x14ac:dyDescent="0.25">
      <c r="A16" s="215"/>
      <c r="B16" s="216"/>
      <c r="C16" s="217"/>
      <c r="D16" s="198"/>
      <c r="E16" s="221"/>
      <c r="F16" s="199"/>
    </row>
    <row r="17" spans="1:7" x14ac:dyDescent="0.25">
      <c r="A17" s="215"/>
      <c r="B17" s="216"/>
      <c r="C17" s="217"/>
      <c r="D17" s="198"/>
      <c r="E17" s="221"/>
      <c r="F17" s="199"/>
    </row>
    <row r="18" spans="1:7" x14ac:dyDescent="0.25">
      <c r="A18" s="215"/>
      <c r="B18" s="216"/>
      <c r="C18" s="217"/>
      <c r="D18" s="198"/>
      <c r="E18" s="221"/>
      <c r="F18" s="199"/>
      <c r="G18" s="50"/>
    </row>
    <row r="19" spans="1:7" x14ac:dyDescent="0.25">
      <c r="A19" s="215"/>
      <c r="B19" s="216"/>
      <c r="C19" s="217"/>
      <c r="D19" s="198"/>
      <c r="E19" s="221"/>
      <c r="F19" s="199"/>
      <c r="G19" s="50"/>
    </row>
    <row r="20" spans="1:7" x14ac:dyDescent="0.25">
      <c r="A20" s="215"/>
      <c r="B20" s="216"/>
      <c r="C20" s="217"/>
      <c r="D20" s="198"/>
      <c r="E20" s="221"/>
      <c r="F20" s="199"/>
      <c r="G20" s="50"/>
    </row>
    <row r="21" spans="1:7" x14ac:dyDescent="0.25">
      <c r="A21" s="215"/>
      <c r="B21" s="216"/>
      <c r="C21" s="217"/>
      <c r="D21" s="198"/>
      <c r="E21" s="221"/>
      <c r="F21" s="199"/>
      <c r="G21" s="50"/>
    </row>
    <row r="22" spans="1:7" x14ac:dyDescent="0.25">
      <c r="A22" s="215"/>
      <c r="B22" s="216"/>
      <c r="C22" s="217"/>
      <c r="D22" s="198"/>
      <c r="E22" s="221"/>
      <c r="F22" s="199"/>
      <c r="G22" s="50"/>
    </row>
    <row r="23" spans="1:7" x14ac:dyDescent="0.25">
      <c r="A23" s="215"/>
      <c r="B23" s="216"/>
      <c r="C23" s="217"/>
      <c r="D23" s="198"/>
      <c r="E23" s="221"/>
      <c r="F23" s="199"/>
      <c r="G23" s="50"/>
    </row>
    <row r="24" spans="1:7" x14ac:dyDescent="0.25">
      <c r="A24" s="218"/>
      <c r="B24" s="219"/>
      <c r="C24" s="222" t="s">
        <v>539</v>
      </c>
      <c r="D24" s="223"/>
      <c r="E24" s="223"/>
      <c r="F24" s="224"/>
      <c r="G24" s="50"/>
    </row>
    <row r="25" spans="1:7" x14ac:dyDescent="0.25">
      <c r="A25" s="208" t="s">
        <v>564</v>
      </c>
      <c r="B25" s="208"/>
      <c r="C25" s="225"/>
      <c r="D25" s="226"/>
      <c r="E25" s="226"/>
      <c r="F25" s="227"/>
    </row>
    <row r="26" spans="1:7" x14ac:dyDescent="0.25">
      <c r="A26" s="209"/>
      <c r="B26" s="210"/>
      <c r="C26" s="225"/>
      <c r="D26" s="226"/>
      <c r="E26" s="226"/>
      <c r="F26" s="227"/>
    </row>
    <row r="27" spans="1:7" x14ac:dyDescent="0.25">
      <c r="A27" s="209"/>
      <c r="B27" s="210"/>
      <c r="C27" s="225"/>
      <c r="D27" s="226"/>
      <c r="E27" s="226"/>
      <c r="F27" s="227"/>
    </row>
    <row r="28" spans="1:7" x14ac:dyDescent="0.25">
      <c r="A28" s="209"/>
      <c r="B28" s="210"/>
      <c r="C28" s="225"/>
      <c r="D28" s="226"/>
      <c r="E28" s="226"/>
      <c r="F28" s="227"/>
    </row>
    <row r="29" spans="1:7" x14ac:dyDescent="0.25">
      <c r="A29" s="209"/>
      <c r="B29" s="210"/>
      <c r="C29" s="225"/>
      <c r="D29" s="226"/>
      <c r="E29" s="226"/>
      <c r="F29" s="227"/>
    </row>
    <row r="30" spans="1:7" x14ac:dyDescent="0.25">
      <c r="A30" s="209"/>
      <c r="B30" s="210"/>
      <c r="C30" s="225"/>
      <c r="D30" s="226"/>
      <c r="E30" s="226"/>
      <c r="F30" s="227"/>
    </row>
    <row r="31" spans="1:7" x14ac:dyDescent="0.25">
      <c r="A31" s="211"/>
      <c r="B31" s="211"/>
      <c r="C31" s="228"/>
      <c r="D31" s="229"/>
      <c r="E31" s="229"/>
      <c r="F31" s="230"/>
    </row>
    <row r="32" spans="1:7" x14ac:dyDescent="0.25">
      <c r="A32" s="231" t="s">
        <v>562</v>
      </c>
      <c r="B32" s="51"/>
      <c r="C32" s="196" t="s">
        <v>1097</v>
      </c>
      <c r="D32" s="197"/>
      <c r="E32" s="202" t="s">
        <v>561</v>
      </c>
      <c r="F32" s="203"/>
    </row>
    <row r="33" spans="1:6" x14ac:dyDescent="0.25">
      <c r="A33" s="232"/>
      <c r="B33" s="51"/>
      <c r="C33" s="198"/>
      <c r="D33" s="199"/>
      <c r="E33" s="204"/>
      <c r="F33" s="205"/>
    </row>
    <row r="34" spans="1:6" x14ac:dyDescent="0.25">
      <c r="A34" s="232"/>
      <c r="B34" s="51"/>
      <c r="C34" s="198"/>
      <c r="D34" s="199"/>
      <c r="E34" s="204"/>
      <c r="F34" s="205"/>
    </row>
    <row r="35" spans="1:6" x14ac:dyDescent="0.25">
      <c r="A35" s="232"/>
      <c r="B35" s="51"/>
      <c r="C35" s="198"/>
      <c r="D35" s="199"/>
      <c r="E35" s="204"/>
      <c r="F35" s="205"/>
    </row>
    <row r="36" spans="1:6" x14ac:dyDescent="0.25">
      <c r="A36" s="232"/>
      <c r="B36" s="52" t="s">
        <v>565</v>
      </c>
      <c r="C36" s="198"/>
      <c r="D36" s="199"/>
      <c r="E36" s="204"/>
      <c r="F36" s="205"/>
    </row>
    <row r="37" spans="1:6" x14ac:dyDescent="0.25">
      <c r="A37" s="232"/>
      <c r="B37" s="51"/>
      <c r="C37" s="198"/>
      <c r="D37" s="199"/>
      <c r="E37" s="204"/>
      <c r="F37" s="205"/>
    </row>
    <row r="38" spans="1:6" x14ac:dyDescent="0.25">
      <c r="A38" s="233"/>
      <c r="B38" s="51"/>
      <c r="C38" s="198"/>
      <c r="D38" s="199"/>
      <c r="E38" s="204"/>
      <c r="F38" s="205"/>
    </row>
    <row r="39" spans="1:6" x14ac:dyDescent="0.25">
      <c r="A39" s="194" t="s">
        <v>563</v>
      </c>
      <c r="B39" s="51"/>
      <c r="C39" s="198"/>
      <c r="D39" s="199"/>
      <c r="E39" s="204"/>
      <c r="F39" s="205"/>
    </row>
    <row r="40" spans="1:6" x14ac:dyDescent="0.25">
      <c r="A40" s="195"/>
      <c r="B40" s="51"/>
      <c r="C40" s="200"/>
      <c r="D40" s="201"/>
      <c r="E40" s="206"/>
      <c r="F40" s="207"/>
    </row>
  </sheetData>
  <mergeCells count="9">
    <mergeCell ref="A39:A40"/>
    <mergeCell ref="C32:D40"/>
    <mergeCell ref="E32:F40"/>
    <mergeCell ref="A25:B31"/>
    <mergeCell ref="A1:C23"/>
    <mergeCell ref="A24:B24"/>
    <mergeCell ref="D1:F23"/>
    <mergeCell ref="C24:F31"/>
    <mergeCell ref="A32:A38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A1:J28"/>
  <sheetViews>
    <sheetView workbookViewId="0">
      <selection activeCell="J13" sqref="J13"/>
    </sheetView>
  </sheetViews>
  <sheetFormatPr baseColWidth="10" defaultRowHeight="15" x14ac:dyDescent="0.25"/>
  <cols>
    <col min="2" max="10" width="24.140625" customWidth="1"/>
  </cols>
  <sheetData>
    <row r="1" spans="1:10" ht="15.75" thickBot="1" x14ac:dyDescent="0.3"/>
    <row r="2" spans="1:10" ht="15.75" customHeight="1" x14ac:dyDescent="0.25">
      <c r="A2" s="234" t="s">
        <v>6</v>
      </c>
      <c r="B2" s="54" t="s">
        <v>314</v>
      </c>
      <c r="C2" s="55" t="s">
        <v>315</v>
      </c>
      <c r="D2" s="55" t="s">
        <v>290</v>
      </c>
      <c r="E2" s="55" t="s">
        <v>318</v>
      </c>
      <c r="F2" s="55" t="s">
        <v>316</v>
      </c>
      <c r="G2" s="55" t="s">
        <v>626</v>
      </c>
      <c r="H2" s="56" t="s">
        <v>321</v>
      </c>
      <c r="I2" s="55" t="s">
        <v>347</v>
      </c>
      <c r="J2" s="57" t="s">
        <v>532</v>
      </c>
    </row>
    <row r="3" spans="1:10" x14ac:dyDescent="0.25">
      <c r="A3" s="235"/>
      <c r="B3" s="58" t="s">
        <v>291</v>
      </c>
      <c r="C3" s="53" t="s">
        <v>294</v>
      </c>
      <c r="D3" s="53" t="s">
        <v>640</v>
      </c>
      <c r="E3" s="53" t="s">
        <v>298</v>
      </c>
      <c r="F3" s="53" t="s">
        <v>302</v>
      </c>
      <c r="G3" s="53" t="s">
        <v>306</v>
      </c>
      <c r="H3" s="53" t="s">
        <v>309</v>
      </c>
      <c r="I3" s="53" t="s">
        <v>571</v>
      </c>
      <c r="J3" s="59" t="s">
        <v>315</v>
      </c>
    </row>
    <row r="4" spans="1:10" x14ac:dyDescent="0.25">
      <c r="A4" s="235"/>
      <c r="B4" s="58" t="s">
        <v>292</v>
      </c>
      <c r="C4" s="53" t="s">
        <v>295</v>
      </c>
      <c r="D4" s="53" t="s">
        <v>313</v>
      </c>
      <c r="E4" s="53" t="s">
        <v>299</v>
      </c>
      <c r="F4" s="53" t="s">
        <v>303</v>
      </c>
      <c r="G4" s="53" t="s">
        <v>627</v>
      </c>
      <c r="H4" s="53" t="s">
        <v>646</v>
      </c>
      <c r="I4" s="53" t="s">
        <v>665</v>
      </c>
      <c r="J4" s="59" t="s">
        <v>296</v>
      </c>
    </row>
    <row r="5" spans="1:10" x14ac:dyDescent="0.25">
      <c r="A5" s="235"/>
      <c r="B5" s="58" t="s">
        <v>293</v>
      </c>
      <c r="C5" s="53" t="s">
        <v>296</v>
      </c>
      <c r="D5" s="53" t="s">
        <v>294</v>
      </c>
      <c r="E5" s="53" t="s">
        <v>300</v>
      </c>
      <c r="F5" s="53" t="s">
        <v>304</v>
      </c>
      <c r="G5" s="53" t="s">
        <v>629</v>
      </c>
      <c r="H5" s="53" t="s">
        <v>310</v>
      </c>
      <c r="I5" s="53" t="s">
        <v>666</v>
      </c>
      <c r="J5" s="59" t="s">
        <v>890</v>
      </c>
    </row>
    <row r="6" spans="1:10" x14ac:dyDescent="0.25">
      <c r="A6" s="235"/>
      <c r="B6" s="58" t="s">
        <v>882</v>
      </c>
      <c r="C6" s="53" t="s">
        <v>305</v>
      </c>
      <c r="D6" s="53" t="s">
        <v>638</v>
      </c>
      <c r="E6" s="53" t="s">
        <v>301</v>
      </c>
      <c r="F6" s="53" t="s">
        <v>307</v>
      </c>
      <c r="G6" s="53"/>
      <c r="H6" s="53" t="s">
        <v>553</v>
      </c>
      <c r="I6" s="53" t="s">
        <v>626</v>
      </c>
      <c r="J6" s="59" t="s">
        <v>316</v>
      </c>
    </row>
    <row r="7" spans="1:10" x14ac:dyDescent="0.25">
      <c r="A7" s="235"/>
      <c r="B7" s="58" t="s">
        <v>296</v>
      </c>
      <c r="C7" s="53"/>
      <c r="D7" s="53" t="s">
        <v>659</v>
      </c>
      <c r="E7" s="53" t="s">
        <v>311</v>
      </c>
      <c r="F7" s="53" t="s">
        <v>308</v>
      </c>
      <c r="G7" s="53"/>
      <c r="H7" s="53" t="s">
        <v>849</v>
      </c>
      <c r="I7" s="53" t="s">
        <v>974</v>
      </c>
      <c r="J7" s="59" t="s">
        <v>891</v>
      </c>
    </row>
    <row r="8" spans="1:10" x14ac:dyDescent="0.25">
      <c r="A8" s="235"/>
      <c r="B8" s="58" t="s">
        <v>306</v>
      </c>
      <c r="C8" s="53"/>
      <c r="D8" s="53"/>
      <c r="E8" s="53" t="s">
        <v>843</v>
      </c>
      <c r="F8" s="53" t="s">
        <v>591</v>
      </c>
      <c r="G8" s="53"/>
      <c r="H8" s="53"/>
      <c r="I8" s="53"/>
      <c r="J8" s="59" t="s">
        <v>892</v>
      </c>
    </row>
    <row r="9" spans="1:10" x14ac:dyDescent="0.25">
      <c r="A9" s="235"/>
      <c r="B9" s="58" t="s">
        <v>652</v>
      </c>
      <c r="C9" s="53"/>
      <c r="D9" s="53"/>
      <c r="E9" s="53" t="s">
        <v>312</v>
      </c>
      <c r="F9" s="53" t="s">
        <v>635</v>
      </c>
      <c r="G9" s="53"/>
      <c r="H9" s="53"/>
      <c r="I9" s="53"/>
      <c r="J9" s="59" t="s">
        <v>899</v>
      </c>
    </row>
    <row r="10" spans="1:10" x14ac:dyDescent="0.25">
      <c r="A10" s="235"/>
      <c r="B10" s="58" t="s">
        <v>347</v>
      </c>
      <c r="C10" s="53"/>
      <c r="D10" s="53"/>
      <c r="E10" s="53" t="s">
        <v>590</v>
      </c>
      <c r="F10" s="53" t="s">
        <v>590</v>
      </c>
      <c r="G10" s="53"/>
      <c r="H10" s="53"/>
      <c r="I10" s="53"/>
      <c r="J10" s="59" t="s">
        <v>971</v>
      </c>
    </row>
    <row r="11" spans="1:10" x14ac:dyDescent="0.25">
      <c r="A11" s="235"/>
      <c r="B11" s="58"/>
      <c r="C11" s="53"/>
      <c r="D11" s="53"/>
      <c r="E11" s="53"/>
      <c r="F11" s="53"/>
      <c r="G11" s="53"/>
      <c r="H11" s="53"/>
      <c r="I11" s="53"/>
      <c r="J11" s="59" t="s">
        <v>295</v>
      </c>
    </row>
    <row r="12" spans="1:10" x14ac:dyDescent="0.25">
      <c r="A12" s="235"/>
      <c r="B12" s="58"/>
      <c r="C12" s="53"/>
      <c r="D12" s="53"/>
      <c r="E12" s="53"/>
      <c r="F12" s="53"/>
      <c r="G12" s="53"/>
      <c r="H12" s="53"/>
      <c r="I12" s="53"/>
      <c r="J12" s="59" t="s">
        <v>314</v>
      </c>
    </row>
    <row r="13" spans="1:10" x14ac:dyDescent="0.25">
      <c r="A13" s="235"/>
      <c r="B13" s="58"/>
      <c r="C13" s="53"/>
      <c r="D13" s="53"/>
      <c r="E13" s="53"/>
      <c r="F13" s="53"/>
      <c r="G13" s="53"/>
      <c r="H13" s="53"/>
      <c r="I13" s="53"/>
      <c r="J13" s="59"/>
    </row>
    <row r="14" spans="1:10" ht="15.75" thickBot="1" x14ac:dyDescent="0.3">
      <c r="A14" s="235"/>
      <c r="B14" s="60"/>
      <c r="C14" s="61"/>
      <c r="D14" s="61"/>
      <c r="E14" s="61"/>
      <c r="F14" s="61"/>
      <c r="G14" s="61"/>
      <c r="H14" s="61"/>
      <c r="I14" s="61"/>
      <c r="J14" s="62"/>
    </row>
    <row r="15" spans="1:10" ht="15.75" thickBot="1" x14ac:dyDescent="0.3"/>
    <row r="16" spans="1:10" ht="15" customHeight="1" x14ac:dyDescent="0.25">
      <c r="A16" s="236" t="s">
        <v>8</v>
      </c>
      <c r="B16" s="64" t="s">
        <v>322</v>
      </c>
      <c r="C16" s="65" t="s">
        <v>567</v>
      </c>
      <c r="D16" s="65" t="s">
        <v>323</v>
      </c>
      <c r="E16" s="65" t="s">
        <v>324</v>
      </c>
      <c r="F16" s="65" t="s">
        <v>325</v>
      </c>
      <c r="G16" s="65" t="s">
        <v>633</v>
      </c>
      <c r="H16" s="65" t="s">
        <v>326</v>
      </c>
      <c r="I16" s="65" t="s">
        <v>592</v>
      </c>
      <c r="J16" s="66"/>
    </row>
    <row r="17" spans="1:10" x14ac:dyDescent="0.25">
      <c r="A17" s="237"/>
      <c r="B17" s="67" t="s">
        <v>327</v>
      </c>
      <c r="C17" s="63"/>
      <c r="D17" s="63" t="s">
        <v>693</v>
      </c>
      <c r="E17" s="63" t="s">
        <v>841</v>
      </c>
      <c r="F17" s="63"/>
      <c r="G17" s="63"/>
      <c r="H17" s="63" t="s">
        <v>332</v>
      </c>
      <c r="I17" s="63" t="s">
        <v>593</v>
      </c>
      <c r="J17" s="68"/>
    </row>
    <row r="18" spans="1:10" x14ac:dyDescent="0.25">
      <c r="A18" s="237"/>
      <c r="B18" s="67" t="s">
        <v>328</v>
      </c>
      <c r="C18" s="63"/>
      <c r="D18" s="63" t="s">
        <v>694</v>
      </c>
      <c r="E18" s="63" t="s">
        <v>842</v>
      </c>
      <c r="F18" s="63"/>
      <c r="G18" s="63"/>
      <c r="H18" s="63" t="s">
        <v>333</v>
      </c>
      <c r="I18" s="63" t="s">
        <v>630</v>
      </c>
      <c r="J18" s="68"/>
    </row>
    <row r="19" spans="1:10" x14ac:dyDescent="0.25">
      <c r="A19" s="237"/>
      <c r="B19" s="67" t="s">
        <v>562</v>
      </c>
      <c r="C19" s="63"/>
      <c r="D19" s="63" t="s">
        <v>695</v>
      </c>
      <c r="E19" s="63"/>
      <c r="F19" s="63"/>
      <c r="G19" s="63"/>
      <c r="H19" s="63"/>
      <c r="I19" s="63" t="s">
        <v>631</v>
      </c>
      <c r="J19" s="68"/>
    </row>
    <row r="20" spans="1:10" x14ac:dyDescent="0.25">
      <c r="A20" s="237"/>
      <c r="B20" s="67" t="s">
        <v>539</v>
      </c>
      <c r="C20" s="63"/>
      <c r="D20" s="63" t="s">
        <v>330</v>
      </c>
      <c r="E20" s="63"/>
      <c r="F20" s="63"/>
      <c r="G20" s="63"/>
      <c r="H20" s="63"/>
      <c r="I20" s="63" t="s">
        <v>632</v>
      </c>
      <c r="J20" s="68"/>
    </row>
    <row r="21" spans="1:10" x14ac:dyDescent="0.25">
      <c r="A21" s="237"/>
      <c r="B21" s="67" t="s">
        <v>538</v>
      </c>
      <c r="C21" s="63"/>
      <c r="D21" s="63" t="s">
        <v>696</v>
      </c>
      <c r="E21" s="63"/>
      <c r="F21" s="63"/>
      <c r="G21" s="63"/>
      <c r="H21" s="63"/>
      <c r="I21" s="63" t="s">
        <v>594</v>
      </c>
      <c r="J21" s="68"/>
    </row>
    <row r="22" spans="1:10" x14ac:dyDescent="0.25">
      <c r="A22" s="237"/>
      <c r="B22" s="67" t="s">
        <v>540</v>
      </c>
      <c r="C22" s="63"/>
      <c r="D22" s="63" t="s">
        <v>331</v>
      </c>
      <c r="E22" s="63"/>
      <c r="F22" s="63"/>
      <c r="G22" s="63"/>
      <c r="H22" s="63"/>
      <c r="I22" s="63"/>
      <c r="J22" s="68"/>
    </row>
    <row r="23" spans="1:10" x14ac:dyDescent="0.25">
      <c r="A23" s="237"/>
      <c r="B23" s="67" t="s">
        <v>335</v>
      </c>
      <c r="C23" s="63"/>
      <c r="D23" s="63" t="s">
        <v>773</v>
      </c>
      <c r="E23" s="63"/>
      <c r="F23" s="63"/>
      <c r="G23" s="63"/>
      <c r="H23" s="63"/>
      <c r="I23" s="63"/>
      <c r="J23" s="68"/>
    </row>
    <row r="24" spans="1:10" x14ac:dyDescent="0.25">
      <c r="A24" s="237"/>
      <c r="B24" s="67" t="s">
        <v>564</v>
      </c>
      <c r="C24" s="63"/>
      <c r="D24" s="63" t="s">
        <v>543</v>
      </c>
      <c r="E24" s="63"/>
      <c r="F24" s="63"/>
      <c r="G24" s="63"/>
      <c r="H24" s="63"/>
      <c r="I24" s="63"/>
      <c r="J24" s="68"/>
    </row>
    <row r="25" spans="1:10" x14ac:dyDescent="0.25">
      <c r="A25" s="237"/>
      <c r="B25" s="67"/>
      <c r="C25" s="63"/>
      <c r="D25" s="63"/>
      <c r="E25" s="63"/>
      <c r="F25" s="63"/>
      <c r="G25" s="63"/>
      <c r="H25" s="63"/>
      <c r="I25" s="63"/>
      <c r="J25" s="68"/>
    </row>
    <row r="26" spans="1:10" x14ac:dyDescent="0.25">
      <c r="A26" s="237"/>
      <c r="B26" s="67"/>
      <c r="C26" s="63"/>
      <c r="D26" s="63"/>
      <c r="E26" s="63"/>
      <c r="F26" s="63"/>
      <c r="G26" s="63"/>
      <c r="H26" s="63"/>
      <c r="I26" s="63"/>
      <c r="J26" s="68"/>
    </row>
    <row r="27" spans="1:10" x14ac:dyDescent="0.25">
      <c r="A27" s="237"/>
      <c r="B27" s="67"/>
      <c r="C27" s="63"/>
      <c r="D27" s="63"/>
      <c r="E27" s="63"/>
      <c r="F27" s="63"/>
      <c r="G27" s="63"/>
      <c r="H27" s="63"/>
      <c r="I27" s="63"/>
      <c r="J27" s="68"/>
    </row>
    <row r="28" spans="1:10" ht="15.75" thickBot="1" x14ac:dyDescent="0.3">
      <c r="A28" s="237"/>
      <c r="B28" s="69"/>
      <c r="C28" s="70"/>
      <c r="D28" s="70"/>
      <c r="E28" s="70"/>
      <c r="F28" s="70"/>
      <c r="G28" s="70"/>
      <c r="H28" s="70"/>
      <c r="I28" s="70"/>
      <c r="J28" s="71"/>
    </row>
  </sheetData>
  <sheetProtection selectLockedCells="1"/>
  <mergeCells count="2">
    <mergeCell ref="A2:A14"/>
    <mergeCell ref="A16:A28"/>
  </mergeCells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22</vt:i4>
      </vt:variant>
    </vt:vector>
  </HeadingPairs>
  <TitlesOfParts>
    <vt:vector size="38" baseType="lpstr">
      <vt:lpstr>Inventaire général</vt:lpstr>
      <vt:lpstr>Malle cirque</vt:lpstr>
      <vt:lpstr>Malle cuisine</vt:lpstr>
      <vt:lpstr>Malle entretien</vt:lpstr>
      <vt:lpstr>Malle plein air</vt:lpstr>
      <vt:lpstr>Malle péda</vt:lpstr>
      <vt:lpstr>Malle sports</vt:lpstr>
      <vt:lpstr>Malle sécurité routière</vt:lpstr>
      <vt:lpstr>Emprunteur 1</vt:lpstr>
      <vt:lpstr>Retour emprunteur 1</vt:lpstr>
      <vt:lpstr>Emprunteur 2</vt:lpstr>
      <vt:lpstr>Retour emprunteur 2</vt:lpstr>
      <vt:lpstr>Emprunteur 3</vt:lpstr>
      <vt:lpstr>Retour emprunteur 3</vt:lpstr>
      <vt:lpstr>plan grenier</vt:lpstr>
      <vt:lpstr>Listes</vt:lpstr>
      <vt:lpstr>Abri_jardin</vt:lpstr>
      <vt:lpstr>Ameublement</vt:lpstr>
      <vt:lpstr>Autre</vt:lpstr>
      <vt:lpstr>Bricolage_et_Extérieur</vt:lpstr>
      <vt:lpstr>Camping</vt:lpstr>
      <vt:lpstr>Catégorie</vt:lpstr>
      <vt:lpstr>Cuisine</vt:lpstr>
      <vt:lpstr>Divers</vt:lpstr>
      <vt:lpstr>Ecole_JP</vt:lpstr>
      <vt:lpstr>Electroménager</vt:lpstr>
      <vt:lpstr>Espace_préados</vt:lpstr>
      <vt:lpstr>Grenier</vt:lpstr>
      <vt:lpstr>Local</vt:lpstr>
      <vt:lpstr>Malle</vt:lpstr>
      <vt:lpstr>Péda</vt:lpstr>
      <vt:lpstr>Périscolaire</vt:lpstr>
      <vt:lpstr>Resto_scolaire</vt:lpstr>
      <vt:lpstr>Salle_Bulle</vt:lpstr>
      <vt:lpstr>Technologie</vt:lpstr>
      <vt:lpstr>'Emprunteur 1'!Zone_d_impression</vt:lpstr>
      <vt:lpstr>'Emprunteur 2'!Zone_d_impression</vt:lpstr>
      <vt:lpstr>'Inventaire général'!Zone_d_impression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JersMath</cp:lastModifiedBy>
  <cp:lastPrinted>2017-12-22T08:53:42Z</cp:lastPrinted>
  <dcterms:created xsi:type="dcterms:W3CDTF">2015-10-17T22:29:37Z</dcterms:created>
  <dcterms:modified xsi:type="dcterms:W3CDTF">2018-01-24T19:30:30Z</dcterms:modified>
</cp:coreProperties>
</file>