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4240" windowHeight="12210" activeTab="4"/>
  </bookViews>
  <sheets>
    <sheet name="BASE PARC" sheetId="1" r:id="rId1"/>
    <sheet name="BASE VISITES" sheetId="5" r:id="rId2"/>
    <sheet name="Synthese" sheetId="6" r:id="rId3"/>
    <sheet name="Liste Donnees" sheetId="2" r:id="rId4"/>
    <sheet name="Liste Schema" sheetId="7" r:id="rId5"/>
  </sheets>
  <definedNames>
    <definedName name="CONFIG">Tableau4[CONFIG]</definedName>
    <definedName name="DELAIS">Tableau6[DELAIS]</definedName>
    <definedName name="IMMAT">TabBaseParc[IMMAT]</definedName>
    <definedName name="ListeImage">Tableau7[Chassis]</definedName>
    <definedName name="Schema">OFFSET('Liste Schema'!$B$2,MATCH(Synthese!$D$8,ListeImage,0)-1,)</definedName>
    <definedName name="TAILLEPNEUS">Tableau5[TAILLE PNEUS]</definedName>
    <definedName name="TYPE">Tableau3[TYPE]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4" i="6" l="1"/>
  <c r="A15" i="6" s="1"/>
  <c r="N15" i="6" s="1"/>
  <c r="M15" i="6" l="1"/>
  <c r="M14" i="6"/>
  <c r="N14" i="6"/>
  <c r="I15" i="6"/>
  <c r="E15" i="6"/>
  <c r="L15" i="6"/>
  <c r="H15" i="6"/>
  <c r="D15" i="6"/>
  <c r="K15" i="6"/>
  <c r="G15" i="6"/>
  <c r="C15" i="6"/>
  <c r="J15" i="6"/>
  <c r="F15" i="6"/>
  <c r="B15" i="6"/>
  <c r="D14" i="6"/>
  <c r="H14" i="6"/>
  <c r="L14" i="6"/>
  <c r="E14" i="6"/>
  <c r="I14" i="6"/>
  <c r="F14" i="6"/>
  <c r="J14" i="6"/>
  <c r="C14" i="6"/>
  <c r="G14" i="6"/>
  <c r="K14" i="6"/>
  <c r="B14" i="6"/>
  <c r="A16" i="6"/>
  <c r="M16" i="6" l="1"/>
  <c r="N16" i="6"/>
  <c r="C16" i="6"/>
  <c r="G16" i="6"/>
  <c r="K16" i="6"/>
  <c r="D16" i="6"/>
  <c r="H16" i="6"/>
  <c r="L16" i="6"/>
  <c r="E16" i="6"/>
  <c r="I16" i="6"/>
  <c r="B16" i="6"/>
  <c r="F16" i="6"/>
  <c r="J16" i="6"/>
  <c r="A17" i="6"/>
  <c r="N17" i="6" l="1"/>
  <c r="M17" i="6"/>
  <c r="D17" i="6"/>
  <c r="H17" i="6"/>
  <c r="L17" i="6"/>
  <c r="E17" i="6"/>
  <c r="I17" i="6"/>
  <c r="B17" i="6"/>
  <c r="F17" i="6"/>
  <c r="J17" i="6"/>
  <c r="C17" i="6"/>
  <c r="G17" i="6"/>
  <c r="K17" i="6"/>
  <c r="A18" i="6"/>
  <c r="M18" i="6" l="1"/>
  <c r="N18" i="6"/>
  <c r="E18" i="6"/>
  <c r="I18" i="6"/>
  <c r="B18" i="6"/>
  <c r="F18" i="6"/>
  <c r="J18" i="6"/>
  <c r="C18" i="6"/>
  <c r="G18" i="6"/>
  <c r="K18" i="6"/>
  <c r="D18" i="6"/>
  <c r="H18" i="6"/>
  <c r="L18" i="6"/>
  <c r="A19" i="6"/>
  <c r="D10" i="6"/>
  <c r="D9" i="6"/>
  <c r="D8" i="6"/>
  <c r="D7" i="6"/>
  <c r="D4" i="6"/>
  <c r="D3" i="6"/>
  <c r="N19" i="6" l="1"/>
  <c r="M19" i="6"/>
  <c r="B19" i="6"/>
  <c r="F19" i="6"/>
  <c r="J19" i="6"/>
  <c r="C19" i="6"/>
  <c r="G19" i="6"/>
  <c r="K19" i="6"/>
  <c r="D19" i="6"/>
  <c r="H19" i="6"/>
  <c r="L19" i="6"/>
  <c r="E19" i="6"/>
  <c r="I19" i="6"/>
  <c r="A20" i="6"/>
  <c r="M20" i="6" l="1"/>
  <c r="N20" i="6"/>
  <c r="C20" i="6"/>
  <c r="G20" i="6"/>
  <c r="K20" i="6"/>
  <c r="D20" i="6"/>
  <c r="H20" i="6"/>
  <c r="L20" i="6"/>
  <c r="E20" i="6"/>
  <c r="I20" i="6"/>
  <c r="B20" i="6"/>
  <c r="F20" i="6"/>
  <c r="J20" i="6"/>
  <c r="A21" i="6"/>
  <c r="N21" i="6" l="1"/>
  <c r="M21" i="6"/>
  <c r="D21" i="6"/>
  <c r="H21" i="6"/>
  <c r="L21" i="6"/>
  <c r="E21" i="6"/>
  <c r="I21" i="6"/>
  <c r="B21" i="6"/>
  <c r="F21" i="6"/>
  <c r="J21" i="6"/>
  <c r="C21" i="6"/>
  <c r="G21" i="6"/>
  <c r="K21" i="6"/>
  <c r="A22" i="6"/>
  <c r="M22" i="6" l="1"/>
  <c r="N22" i="6"/>
  <c r="E22" i="6"/>
  <c r="I22" i="6"/>
  <c r="B22" i="6"/>
  <c r="F22" i="6"/>
  <c r="J22" i="6"/>
  <c r="C22" i="6"/>
  <c r="G22" i="6"/>
  <c r="K22" i="6"/>
  <c r="D22" i="6"/>
  <c r="H22" i="6"/>
  <c r="L22" i="6"/>
  <c r="A23" i="6"/>
  <c r="N23" i="6" l="1"/>
  <c r="M23" i="6"/>
  <c r="B23" i="6"/>
  <c r="F23" i="6"/>
  <c r="J23" i="6"/>
  <c r="C23" i="6"/>
  <c r="G23" i="6"/>
  <c r="K23" i="6"/>
  <c r="D23" i="6"/>
  <c r="H23" i="6"/>
  <c r="L23" i="6"/>
  <c r="E23" i="6"/>
  <c r="I23" i="6"/>
  <c r="A24" i="6"/>
  <c r="M24" i="6" l="1"/>
  <c r="N24" i="6"/>
  <c r="C24" i="6"/>
  <c r="G24" i="6"/>
  <c r="K24" i="6"/>
  <c r="D24" i="6"/>
  <c r="H24" i="6"/>
  <c r="L24" i="6"/>
  <c r="E24" i="6"/>
  <c r="I24" i="6"/>
  <c r="B24" i="6"/>
  <c r="F24" i="6"/>
  <c r="J24" i="6"/>
  <c r="A25" i="6"/>
  <c r="N25" i="6" l="1"/>
  <c r="M25" i="6"/>
  <c r="D25" i="6"/>
  <c r="H25" i="6"/>
  <c r="L25" i="6"/>
  <c r="E25" i="6"/>
  <c r="I25" i="6"/>
  <c r="B25" i="6"/>
  <c r="F25" i="6"/>
  <c r="J25" i="6"/>
  <c r="C25" i="6"/>
  <c r="G25" i="6"/>
  <c r="K25" i="6"/>
  <c r="A26" i="6"/>
  <c r="M26" i="6" l="1"/>
  <c r="N26" i="6"/>
  <c r="E26" i="6"/>
  <c r="I26" i="6"/>
  <c r="B26" i="6"/>
  <c r="F26" i="6"/>
  <c r="J26" i="6"/>
  <c r="C26" i="6"/>
  <c r="G26" i="6"/>
  <c r="K26" i="6"/>
  <c r="D26" i="6"/>
  <c r="H26" i="6"/>
  <c r="L26" i="6"/>
  <c r="A27" i="6"/>
  <c r="N27" i="6" l="1"/>
  <c r="M27" i="6"/>
  <c r="B27" i="6"/>
  <c r="F27" i="6"/>
  <c r="J27" i="6"/>
  <c r="C27" i="6"/>
  <c r="G27" i="6"/>
  <c r="K27" i="6"/>
  <c r="D27" i="6"/>
  <c r="H27" i="6"/>
  <c r="L27" i="6"/>
  <c r="E27" i="6"/>
  <c r="I27" i="6"/>
  <c r="A28" i="6"/>
  <c r="M28" i="6" l="1"/>
  <c r="N28" i="6"/>
  <c r="C28" i="6"/>
  <c r="G28" i="6"/>
  <c r="K28" i="6"/>
  <c r="D28" i="6"/>
  <c r="H28" i="6"/>
  <c r="L28" i="6"/>
  <c r="E28" i="6"/>
  <c r="I28" i="6"/>
  <c r="B28" i="6"/>
  <c r="F28" i="6"/>
  <c r="J28" i="6"/>
  <c r="A29" i="6"/>
  <c r="N29" i="6" l="1"/>
  <c r="M29" i="6"/>
  <c r="D29" i="6"/>
  <c r="H29" i="6"/>
  <c r="L29" i="6"/>
  <c r="E29" i="6"/>
  <c r="I29" i="6"/>
  <c r="B29" i="6"/>
  <c r="F29" i="6"/>
  <c r="J29" i="6"/>
  <c r="C29" i="6"/>
  <c r="G29" i="6"/>
  <c r="K29" i="6"/>
  <c r="A30" i="6"/>
  <c r="M30" i="6" l="1"/>
  <c r="N30" i="6"/>
  <c r="E30" i="6"/>
  <c r="I30" i="6"/>
  <c r="B30" i="6"/>
  <c r="F30" i="6"/>
  <c r="J30" i="6"/>
  <c r="C30" i="6"/>
  <c r="G30" i="6"/>
  <c r="K30" i="6"/>
  <c r="D30" i="6"/>
  <c r="H30" i="6"/>
  <c r="L30" i="6"/>
  <c r="A31" i="6"/>
  <c r="N31" i="6" l="1"/>
  <c r="M31" i="6"/>
  <c r="B31" i="6"/>
  <c r="F31" i="6"/>
  <c r="J31" i="6"/>
  <c r="C31" i="6"/>
  <c r="G31" i="6"/>
  <c r="K31" i="6"/>
  <c r="D31" i="6"/>
  <c r="H31" i="6"/>
  <c r="L31" i="6"/>
  <c r="E31" i="6"/>
  <c r="I31" i="6"/>
  <c r="A32" i="6"/>
  <c r="M32" i="6" l="1"/>
  <c r="N32" i="6"/>
  <c r="C32" i="6"/>
  <c r="G32" i="6"/>
  <c r="K32" i="6"/>
  <c r="D32" i="6"/>
  <c r="H32" i="6"/>
  <c r="L32" i="6"/>
  <c r="E32" i="6"/>
  <c r="I32" i="6"/>
  <c r="B32" i="6"/>
  <c r="F32" i="6"/>
  <c r="J32" i="6"/>
  <c r="A33" i="6"/>
  <c r="N33" i="6" l="1"/>
  <c r="M33" i="6"/>
  <c r="D33" i="6"/>
  <c r="H33" i="6"/>
  <c r="L33" i="6"/>
  <c r="E33" i="6"/>
  <c r="I33" i="6"/>
  <c r="B33" i="6"/>
  <c r="F33" i="6"/>
  <c r="J33" i="6"/>
  <c r="C33" i="6"/>
  <c r="G33" i="6"/>
  <c r="K33" i="6"/>
  <c r="A34" i="6"/>
  <c r="M34" i="6" l="1"/>
  <c r="N34" i="6"/>
  <c r="E34" i="6"/>
  <c r="I34" i="6"/>
  <c r="B34" i="6"/>
  <c r="F34" i="6"/>
  <c r="J34" i="6"/>
  <c r="C34" i="6"/>
  <c r="G34" i="6"/>
  <c r="K34" i="6"/>
  <c r="D34" i="6"/>
  <c r="H34" i="6"/>
  <c r="L34" i="6"/>
  <c r="A35" i="6"/>
  <c r="N35" i="6" l="1"/>
  <c r="M35" i="6"/>
  <c r="B35" i="6"/>
  <c r="F35" i="6"/>
  <c r="J35" i="6"/>
  <c r="C35" i="6"/>
  <c r="G35" i="6"/>
  <c r="K35" i="6"/>
  <c r="D35" i="6"/>
  <c r="H35" i="6"/>
  <c r="L35" i="6"/>
  <c r="E35" i="6"/>
  <c r="I35" i="6"/>
  <c r="A36" i="6"/>
  <c r="N3" i="6" l="1"/>
  <c r="N8" i="6"/>
  <c r="N7" i="6"/>
  <c r="N5" i="6"/>
  <c r="N9" i="6"/>
  <c r="N4" i="6"/>
  <c r="N6" i="6"/>
  <c r="N10" i="6"/>
  <c r="L4" i="6"/>
  <c r="L3" i="6"/>
  <c r="L7" i="6"/>
  <c r="L10" i="6"/>
  <c r="L9" i="6"/>
  <c r="L5" i="6"/>
  <c r="L8" i="6"/>
  <c r="L6" i="6"/>
  <c r="M36" i="6"/>
  <c r="N36" i="6"/>
  <c r="C36" i="6"/>
  <c r="G36" i="6"/>
  <c r="D36" i="6"/>
  <c r="H36" i="6"/>
  <c r="L36" i="6"/>
  <c r="I36" i="6"/>
  <c r="E36" i="6"/>
  <c r="B36" i="6"/>
  <c r="F36" i="6"/>
  <c r="J36" i="6"/>
  <c r="K36" i="6"/>
</calcChain>
</file>

<file path=xl/sharedStrings.xml><?xml version="1.0" encoding="utf-8"?>
<sst xmlns="http://schemas.openxmlformats.org/spreadsheetml/2006/main" count="209" uniqueCount="121">
  <si>
    <t>IMMAT</t>
  </si>
  <si>
    <t>TYPE</t>
  </si>
  <si>
    <t>CONFIG</t>
  </si>
  <si>
    <t>TAILLE PNEUS AVANT</t>
  </si>
  <si>
    <t>TAILLE PNEUS ARRIERE</t>
  </si>
  <si>
    <t>CLIENT</t>
  </si>
  <si>
    <t>LIEU CLIENT</t>
  </si>
  <si>
    <t>DELAIS</t>
  </si>
  <si>
    <t>Porteur</t>
  </si>
  <si>
    <t>6X2-2</t>
  </si>
  <si>
    <t>Non</t>
  </si>
  <si>
    <t>Tracteur</t>
  </si>
  <si>
    <t>4X2</t>
  </si>
  <si>
    <t>Oui</t>
  </si>
  <si>
    <t>4x 315/80 R22,5</t>
  </si>
  <si>
    <t>2 mois</t>
  </si>
  <si>
    <t>4x R 315/80 R 22,5 XDE 2e essieu</t>
  </si>
  <si>
    <t>DOT 2e essieu 2008</t>
  </si>
  <si>
    <t>Permut et R/J 2GE et 2DE</t>
  </si>
  <si>
    <t>6X2 B</t>
  </si>
  <si>
    <t>8X4</t>
  </si>
  <si>
    <t>2x 315/80 R 22,5 XZY</t>
  </si>
  <si>
    <t>6X4</t>
  </si>
  <si>
    <t>TAILLE PNEUS</t>
  </si>
  <si>
    <t>Client</t>
  </si>
  <si>
    <t>LIEU Parc</t>
  </si>
  <si>
    <t>Travaux a faire</t>
  </si>
  <si>
    <t>Lieu</t>
  </si>
  <si>
    <t>2-4 A</t>
  </si>
  <si>
    <t xml:space="preserve">11 R 22.5 </t>
  </si>
  <si>
    <t>1 mois</t>
  </si>
  <si>
    <t>Semi remorque</t>
  </si>
  <si>
    <t>2-4 B</t>
  </si>
  <si>
    <t xml:space="preserve">13 R 22.5 </t>
  </si>
  <si>
    <t>Remorque</t>
  </si>
  <si>
    <t>2-8 B</t>
  </si>
  <si>
    <t xml:space="preserve">315/80 R 22.5 </t>
  </si>
  <si>
    <t>3 mois</t>
  </si>
  <si>
    <t>Remorque a timon</t>
  </si>
  <si>
    <t>3X6</t>
  </si>
  <si>
    <t xml:space="preserve">445/65 R 22.5 </t>
  </si>
  <si>
    <t>4 mois</t>
  </si>
  <si>
    <t>URGENT</t>
  </si>
  <si>
    <t>385/65 R 22.5</t>
  </si>
  <si>
    <t>4X3</t>
  </si>
  <si>
    <t>3-6 C</t>
  </si>
  <si>
    <t>4X4</t>
  </si>
  <si>
    <t>1G</t>
  </si>
  <si>
    <t>1D</t>
  </si>
  <si>
    <t>2GE</t>
  </si>
  <si>
    <t>2GI</t>
  </si>
  <si>
    <t>2DI</t>
  </si>
  <si>
    <t>2DE</t>
  </si>
  <si>
    <t>3G</t>
  </si>
  <si>
    <t>3D</t>
  </si>
  <si>
    <t>AA-001-AA</t>
  </si>
  <si>
    <t>AA-002-AA</t>
  </si>
  <si>
    <t>AA-003-AA</t>
  </si>
  <si>
    <t>AA-004-AA</t>
  </si>
  <si>
    <t>AA-005-AA</t>
  </si>
  <si>
    <t>AA-006-AA</t>
  </si>
  <si>
    <t>AA-007-AA</t>
  </si>
  <si>
    <t>AA-008-AA</t>
  </si>
  <si>
    <t>AA-009-AA</t>
  </si>
  <si>
    <t>AA-010-AA</t>
  </si>
  <si>
    <t>AA-011-AA</t>
  </si>
  <si>
    <t>AA-012-AA</t>
  </si>
  <si>
    <t>AA-013-AA</t>
  </si>
  <si>
    <t xml:space="preserve">385/55 R 22.5 </t>
  </si>
  <si>
    <t>Type</t>
  </si>
  <si>
    <t>Immatriculation</t>
  </si>
  <si>
    <t>Site</t>
  </si>
  <si>
    <t>Config</t>
  </si>
  <si>
    <t>Infos Technique</t>
  </si>
  <si>
    <t>Infos Générales</t>
  </si>
  <si>
    <t>Schema</t>
  </si>
  <si>
    <t>Dim. Pneus Avant</t>
  </si>
  <si>
    <t>Dim. Pneus Arrière</t>
  </si>
  <si>
    <t>Historique des visites</t>
  </si>
  <si>
    <t>Date de visite</t>
  </si>
  <si>
    <t>Travaux à faire</t>
  </si>
  <si>
    <t>Nature des travaux</t>
  </si>
  <si>
    <t>Remplacement</t>
  </si>
  <si>
    <t>Permut</t>
  </si>
  <si>
    <t>Recreusage</t>
  </si>
  <si>
    <t>Retour/j</t>
  </si>
  <si>
    <t>Commentaires</t>
  </si>
  <si>
    <t>Délai</t>
  </si>
  <si>
    <t>Date dernier travaux</t>
  </si>
  <si>
    <t>Dernier travaux réalisés</t>
  </si>
  <si>
    <t>Lieu intervention</t>
  </si>
  <si>
    <t>aa</t>
  </si>
  <si>
    <t>Paris</t>
  </si>
  <si>
    <t>le contenu dess cellules A15:A37  peut être masqué</t>
  </si>
  <si>
    <t>Ref</t>
  </si>
  <si>
    <t>mm</t>
  </si>
  <si>
    <t>1G (marque)</t>
  </si>
  <si>
    <t>1D (marque)</t>
  </si>
  <si>
    <t>2GE (marque)</t>
  </si>
  <si>
    <t>2GI (marque)</t>
  </si>
  <si>
    <t>2DI (marque)</t>
  </si>
  <si>
    <t>2DE (marque)</t>
  </si>
  <si>
    <t>3G (marque)</t>
  </si>
  <si>
    <t>3D (marque)</t>
  </si>
  <si>
    <t>1G (mm)</t>
  </si>
  <si>
    <t>1D (mm)</t>
  </si>
  <si>
    <t>2GE (mm)</t>
  </si>
  <si>
    <t>2GI (mm)</t>
  </si>
  <si>
    <t>2DI (mm)</t>
  </si>
  <si>
    <t>2DE (mm)</t>
  </si>
  <si>
    <t>3G (mm)</t>
  </si>
  <si>
    <t>3D (mm)</t>
  </si>
  <si>
    <t>Immat</t>
  </si>
  <si>
    <t>paris</t>
  </si>
  <si>
    <t>lille</t>
  </si>
  <si>
    <t>nantes</t>
  </si>
  <si>
    <t>marque</t>
  </si>
  <si>
    <t>toto</t>
  </si>
  <si>
    <t>titi</t>
  </si>
  <si>
    <t>Image</t>
  </si>
  <si>
    <t>Chassis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</si>
</sst>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/>
    <xf numFmtId="0" fontId="0" fillId="0" borderId="0" xfId="0" applyFont="1" applyBorder="1"/>
    <xf numFmtId="0" fontId="0" fillId="0" borderId="0" xfId="2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2" applyFont="1" applyFill="1" applyBorder="1" applyAlignment="1">
      <alignment horizontal="center"/>
    </xf>
    <xf numFmtId="164" fontId="0" fillId="0" borderId="0" xfId="2" applyNumberFormat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164" fontId="0" fillId="0" borderId="0" xfId="0" applyNumberFormat="1" applyFont="1" applyFill="1" applyBorder="1" applyAlignment="1">
      <alignment horizontal="center"/>
    </xf>
    <xf numFmtId="0" fontId="0" fillId="0" borderId="0" xfId="2" applyFont="1" applyFill="1" applyBorder="1"/>
    <xf numFmtId="0" fontId="2" fillId="0" borderId="0" xfId="0" applyFont="1" applyFill="1" applyBorder="1" applyAlignment="1">
      <alignment horizontal="center" vertical="top" wrapText="1"/>
    </xf>
    <xf numFmtId="164" fontId="2" fillId="0" borderId="0" xfId="0" applyNumberFormat="1" applyFont="1" applyFill="1" applyBorder="1" applyAlignment="1">
      <alignment horizontal="center" vertical="top" wrapText="1"/>
    </xf>
    <xf numFmtId="0" fontId="2" fillId="0" borderId="0" xfId="3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Alignment="1">
      <alignment wrapText="1"/>
    </xf>
    <xf numFmtId="0" fontId="0" fillId="0" borderId="0" xfId="0" applyFill="1" applyBorder="1" applyAlignment="1"/>
    <xf numFmtId="0" fontId="0" fillId="8" borderId="1" xfId="0" applyFill="1" applyBorder="1" applyAlignment="1">
      <alignment horizontal="center" vertical="top" wrapText="1"/>
    </xf>
    <xf numFmtId="164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10" borderId="0" xfId="0" applyFill="1" applyAlignment="1">
      <alignment horizontal="left" wrapText="1"/>
    </xf>
    <xf numFmtId="0" fontId="0" fillId="0" borderId="9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4" fillId="0" borderId="0" xfId="0" applyFont="1" applyBorder="1" applyAlignment="1">
      <alignment horizontal="left" vertical="center" indent="1"/>
    </xf>
    <xf numFmtId="0" fontId="4" fillId="0" borderId="8" xfId="0" applyFont="1" applyBorder="1" applyAlignment="1">
      <alignment horizontal="left" vertical="center" indent="1"/>
    </xf>
    <xf numFmtId="0" fontId="0" fillId="9" borderId="0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4" fillId="0" borderId="10" xfId="0" applyFont="1" applyBorder="1" applyAlignment="1">
      <alignment horizontal="left" vertical="center" indent="1"/>
    </xf>
    <xf numFmtId="0" fontId="4" fillId="0" borderId="11" xfId="0" applyFont="1" applyBorder="1" applyAlignment="1">
      <alignment horizontal="left" vertical="center" indent="1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 indent="1"/>
    </xf>
    <xf numFmtId="0" fontId="0" fillId="8" borderId="1" xfId="0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0" xfId="2" applyFont="1" applyFill="1" applyAlignment="1">
      <alignment horizontal="center"/>
    </xf>
    <xf numFmtId="0" fontId="2" fillId="0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/>
  </cellXfs>
  <cellStyles count="4">
    <cellStyle name="40 % - Accent1" xfId="2" builtinId="31"/>
    <cellStyle name="Accent1" xfId="1" builtinId="29"/>
    <cellStyle name="Accent2" xfId="3" builtinId="33"/>
    <cellStyle name="Normal" xfId="0" builtinId="0"/>
  </cellStyles>
  <dxfs count="50">
    <dxf>
      <font>
        <color theme="0" tint="-4.9989318521683403E-2"/>
      </font>
      <fill>
        <patternFill>
          <bgColor theme="0" tint="-4.9989318521683403E-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ill>
        <patternFill>
          <bgColor theme="0" tint="-4.9989318521683403E-2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auto="1"/>
        </patternFill>
      </fill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123825</xdr:colOff>
          <xdr:row>1</xdr:row>
          <xdr:rowOff>38100</xdr:rowOff>
        </xdr:from>
        <xdr:to>
          <xdr:col>9</xdr:col>
          <xdr:colOff>714375</xdr:colOff>
          <xdr:row>9</xdr:row>
          <xdr:rowOff>209550</xdr:rowOff>
        </xdr:to>
        <xdr:pic>
          <xdr:nvPicPr>
            <xdr:cNvPr id="6" name="Image 5"/>
            <xdr:cNvPicPr>
              <a:picLocks noChangeAspect="1"/>
              <a:extLst>
                <a:ext uri="{84589F7E-364E-4C9E-8A38-B11213B215E9}">
                  <a14:cameraTool cellRange="Schema" spid="_x0000_s1031"/>
                </a:ext>
              </a:extLst>
            </xdr:cNvPicPr>
          </xdr:nvPicPr>
          <xdr:blipFill rotWithShape="1">
            <a:blip xmlns:r="http://schemas.openxmlformats.org/officeDocument/2006/relationships" r:embed="rId1"/>
            <a:srcRect/>
            <a:stretch>
              <a:fillRect/>
            </a:stretch>
          </xdr:blipFill>
          <xdr:spPr>
            <a:xfrm>
              <a:off x="3952875" y="228600"/>
              <a:ext cx="2981325" cy="2152650"/>
            </a:xfrm>
            <a:prstGeom prst="rect">
              <a:avLst/>
            </a:prstGeom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5</xdr:row>
      <xdr:rowOff>38099</xdr:rowOff>
    </xdr:from>
    <xdr:to>
      <xdr:col>1</xdr:col>
      <xdr:colOff>2978756</xdr:colOff>
      <xdr:row>5</xdr:row>
      <xdr:rowOff>2124075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90575" y="8839199"/>
          <a:ext cx="2950181" cy="2085976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</xdr:row>
      <xdr:rowOff>28575</xdr:rowOff>
    </xdr:from>
    <xdr:to>
      <xdr:col>1</xdr:col>
      <xdr:colOff>2978897</xdr:colOff>
      <xdr:row>2</xdr:row>
      <xdr:rowOff>2076450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1050" y="2371725"/>
          <a:ext cx="2959847" cy="20478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BaseParc" displayName="TabBaseParc" ref="A1:G14" totalsRowShown="0" headerRowDxfId="49" dataDxfId="48" dataCellStyle="40 % - Accent1">
  <autoFilter ref="A1:G14"/>
  <tableColumns count="7">
    <tableColumn id="1" name="IMMAT" dataDxfId="47" dataCellStyle="40 % - Accent1"/>
    <tableColumn id="2" name="TYPE" dataDxfId="46" dataCellStyle="40 % - Accent1"/>
    <tableColumn id="3" name="CONFIG" dataDxfId="45" dataCellStyle="40 % - Accent1"/>
    <tableColumn id="4" name="TAILLE PNEUS AVANT" dataDxfId="44"/>
    <tableColumn id="5" name="TAILLE PNEUS ARRIERE" dataDxfId="43"/>
    <tableColumn id="6" name="CLIENT" dataDxfId="42" dataCellStyle="40 % - Accent1"/>
    <tableColumn id="7" name="LIEU CLIENT" dataDxfId="41" dataCellStyle="40 % - Accent1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id="2" name="TabBaseVisites" displayName="TabBaseVisites" ref="A1:AC14" totalsRowShown="0" headerRowDxfId="40" dataDxfId="39" dataCellStyle="40 % - Accent1">
  <autoFilter ref="A1:AC14"/>
  <tableColumns count="29">
    <tableColumn id="1" name="Immat" dataDxfId="38" dataCellStyle="40 % - Accent1"/>
    <tableColumn id="8" name="Date de visite" dataDxfId="37" dataCellStyle="40 % - Accent1"/>
    <tableColumn id="9" name="Travaux à faire" dataDxfId="36" dataCellStyle="40 % - Accent1"/>
    <tableColumn id="10" name="Nature des travaux" dataDxfId="35" dataCellStyle="Accent1"/>
    <tableColumn id="11" name="Remplacement" dataDxfId="34" dataCellStyle="40 % - Accent1"/>
    <tableColumn id="12" name="Permut" dataDxfId="33" dataCellStyle="40 % - Accent1"/>
    <tableColumn id="13" name="Recreusage" dataDxfId="32" dataCellStyle="40 % - Accent1"/>
    <tableColumn id="14" name="Retour/j" dataDxfId="31" dataCellStyle="40 % - Accent1"/>
    <tableColumn id="15" name="Commentaires" dataDxfId="30" dataCellStyle="40 % - Accent1"/>
    <tableColumn id="16" name="Délai" dataDxfId="29" dataCellStyle="40 % - Accent1"/>
    <tableColumn id="17" name="Date dernier travaux" dataDxfId="28" dataCellStyle="40 % - Accent1"/>
    <tableColumn id="18" name="Dernier travaux réalisés" dataDxfId="27" dataCellStyle="40 % - Accent1"/>
    <tableColumn id="19" name="Lieu intervention" dataDxfId="26" dataCellStyle="40 % - Accent1"/>
    <tableColumn id="2" name="1G (marque)" dataDxfId="23" dataCellStyle="40 % - Accent1"/>
    <tableColumn id="22" name="1G (mm)" dataDxfId="15" dataCellStyle="40 % - Accent1"/>
    <tableColumn id="3" name="1D (marque)" dataDxfId="22" dataCellStyle="40 % - Accent1"/>
    <tableColumn id="23" name="1D (mm)" dataDxfId="14" dataCellStyle="40 % - Accent1"/>
    <tableColumn id="4" name="2GE (marque)" dataDxfId="21" dataCellStyle="40 % - Accent1"/>
    <tableColumn id="24" name="2GE (mm)" dataDxfId="13" dataCellStyle="40 % - Accent1"/>
    <tableColumn id="5" name="2GI (marque)" dataDxfId="20" dataCellStyle="40 % - Accent1"/>
    <tableColumn id="25" name="2GI (mm)" dataDxfId="12" dataCellStyle="40 % - Accent1"/>
    <tableColumn id="6" name="2DI (marque)" dataDxfId="19" dataCellStyle="40 % - Accent1"/>
    <tableColumn id="26" name="2DI (mm)" dataDxfId="11" dataCellStyle="40 % - Accent1"/>
    <tableColumn id="7" name="2DE (marque)" dataDxfId="18" dataCellStyle="40 % - Accent1"/>
    <tableColumn id="27" name="2DE (mm)" dataDxfId="10" dataCellStyle="40 % - Accent1"/>
    <tableColumn id="20" name="3G (marque)" dataDxfId="17" dataCellStyle="40 % - Accent1"/>
    <tableColumn id="29" name="3G (mm)" dataDxfId="8" dataCellStyle="40 % - Accent1"/>
    <tableColumn id="28" name="3D (marque)" dataDxfId="9" dataCellStyle="40 % - Accent1"/>
    <tableColumn id="21" name="3D (mm)" dataDxfId="16" dataCellStyle="40 % - Accent1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A6" totalsRowShown="0">
  <autoFilter ref="A1:A6"/>
  <tableColumns count="1">
    <tableColumn id="1" name="TYPE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B1:B14" totalsRowShown="0">
  <autoFilter ref="B1:B14"/>
  <tableColumns count="1">
    <tableColumn id="1" name="CONFIG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C1:C7" totalsRowShown="0" dataDxfId="25">
  <autoFilter ref="C1:C7"/>
  <tableColumns count="1">
    <tableColumn id="1" name="TAILLE PNEUS" dataDxfId="24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H1:H6" totalsRowShown="0">
  <autoFilter ref="H1:H6"/>
  <tableColumns count="1">
    <tableColumn id="1" name="DELAIS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1:B14" totalsRowShown="0">
  <autoFilter ref="A1:B14"/>
  <tableColumns count="2">
    <tableColumn id="1" name="Chassis"/>
    <tableColumn id="2" name="Imag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4" Type="http://schemas.openxmlformats.org/officeDocument/2006/relationships/table" Target="../tables/table6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C2" sqref="C2"/>
    </sheetView>
  </sheetViews>
  <sheetFormatPr baseColWidth="10" defaultRowHeight="15" x14ac:dyDescent="0.25"/>
  <cols>
    <col min="2" max="2" width="18.5703125" customWidth="1"/>
    <col min="4" max="4" width="12.85546875" customWidth="1"/>
    <col min="5" max="5" width="13.42578125" customWidth="1"/>
    <col min="6" max="6" width="18.7109375" customWidth="1"/>
    <col min="7" max="7" width="19.5703125" customWidth="1"/>
  </cols>
  <sheetData>
    <row r="1" spans="1:7" ht="42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</row>
    <row r="2" spans="1:7" x14ac:dyDescent="0.25">
      <c r="A2" s="4" t="s">
        <v>55</v>
      </c>
      <c r="B2" s="6" t="s">
        <v>8</v>
      </c>
      <c r="C2" s="6" t="s">
        <v>32</v>
      </c>
      <c r="D2" s="6"/>
      <c r="E2" s="6"/>
      <c r="F2" s="6"/>
      <c r="G2" s="6"/>
    </row>
    <row r="3" spans="1:7" x14ac:dyDescent="0.25">
      <c r="A3" s="4" t="s">
        <v>56</v>
      </c>
      <c r="B3" s="9" t="s">
        <v>8</v>
      </c>
      <c r="C3" s="9" t="s">
        <v>9</v>
      </c>
      <c r="D3" s="10"/>
      <c r="E3" s="10"/>
      <c r="F3" s="9"/>
      <c r="G3" s="9"/>
    </row>
    <row r="4" spans="1:7" x14ac:dyDescent="0.25">
      <c r="A4" s="4" t="s">
        <v>57</v>
      </c>
      <c r="B4" s="6" t="s">
        <v>11</v>
      </c>
      <c r="C4" s="6" t="s">
        <v>12</v>
      </c>
      <c r="D4" s="6" t="s">
        <v>29</v>
      </c>
      <c r="E4" s="6" t="s">
        <v>36</v>
      </c>
      <c r="F4" s="6" t="s">
        <v>91</v>
      </c>
      <c r="G4" s="6" t="s">
        <v>92</v>
      </c>
    </row>
    <row r="5" spans="1:7" x14ac:dyDescent="0.25">
      <c r="A5" s="4" t="s">
        <v>58</v>
      </c>
      <c r="B5" s="9" t="s">
        <v>11</v>
      </c>
      <c r="C5" s="9" t="s">
        <v>12</v>
      </c>
      <c r="D5" s="10"/>
      <c r="E5" s="10"/>
      <c r="F5" s="9"/>
      <c r="G5" s="9"/>
    </row>
    <row r="6" spans="1:7" x14ac:dyDescent="0.25">
      <c r="A6" s="4" t="s">
        <v>59</v>
      </c>
      <c r="B6" s="6" t="s">
        <v>11</v>
      </c>
      <c r="C6" s="6" t="s">
        <v>12</v>
      </c>
      <c r="D6" s="6"/>
      <c r="E6" s="6"/>
      <c r="F6" s="6"/>
      <c r="G6" s="6"/>
    </row>
    <row r="7" spans="1:7" x14ac:dyDescent="0.25">
      <c r="A7" s="4" t="s">
        <v>60</v>
      </c>
      <c r="B7" s="9" t="s">
        <v>11</v>
      </c>
      <c r="C7" s="9" t="s">
        <v>12</v>
      </c>
      <c r="D7" s="10"/>
      <c r="E7" s="10"/>
      <c r="F7" s="9"/>
      <c r="G7" s="9"/>
    </row>
    <row r="8" spans="1:7" x14ac:dyDescent="0.25">
      <c r="A8" s="4" t="s">
        <v>61</v>
      </c>
      <c r="B8" s="6" t="s">
        <v>11</v>
      </c>
      <c r="C8" s="6" t="s">
        <v>12</v>
      </c>
      <c r="D8" s="6"/>
      <c r="E8" s="6"/>
      <c r="F8" s="6"/>
      <c r="G8" s="6"/>
    </row>
    <row r="9" spans="1:7" x14ac:dyDescent="0.25">
      <c r="A9" s="4" t="s">
        <v>62</v>
      </c>
      <c r="B9" s="9" t="s">
        <v>11</v>
      </c>
      <c r="C9" s="9" t="s">
        <v>12</v>
      </c>
      <c r="D9" s="10"/>
      <c r="E9" s="10"/>
      <c r="F9" s="9"/>
      <c r="G9" s="9"/>
    </row>
    <row r="10" spans="1:7" x14ac:dyDescent="0.25">
      <c r="A10" s="4" t="s">
        <v>63</v>
      </c>
      <c r="B10" s="6" t="s">
        <v>8</v>
      </c>
      <c r="C10" s="6" t="s">
        <v>12</v>
      </c>
      <c r="D10" s="6"/>
      <c r="E10" s="6"/>
      <c r="F10" s="6"/>
      <c r="G10" s="6"/>
    </row>
    <row r="11" spans="1:7" x14ac:dyDescent="0.25">
      <c r="A11" s="4" t="s">
        <v>64</v>
      </c>
      <c r="B11" s="9" t="s">
        <v>8</v>
      </c>
      <c r="C11" s="9" t="s">
        <v>12</v>
      </c>
      <c r="D11" s="10"/>
      <c r="E11" s="10"/>
      <c r="F11" s="9"/>
      <c r="G11" s="9"/>
    </row>
    <row r="12" spans="1:7" x14ac:dyDescent="0.25">
      <c r="A12" s="4" t="s">
        <v>65</v>
      </c>
      <c r="B12" s="6" t="s">
        <v>8</v>
      </c>
      <c r="C12" s="6" t="s">
        <v>19</v>
      </c>
      <c r="D12" s="6"/>
      <c r="E12" s="6"/>
      <c r="F12" s="6"/>
      <c r="G12" s="6"/>
    </row>
    <row r="13" spans="1:7" x14ac:dyDescent="0.25">
      <c r="A13" s="4" t="s">
        <v>66</v>
      </c>
      <c r="B13" s="9" t="s">
        <v>8</v>
      </c>
      <c r="C13" s="9" t="s">
        <v>20</v>
      </c>
      <c r="D13" s="10"/>
      <c r="E13" s="10"/>
      <c r="F13" s="9"/>
      <c r="G13" s="9"/>
    </row>
    <row r="14" spans="1:7" x14ac:dyDescent="0.25">
      <c r="A14" s="4" t="s">
        <v>67</v>
      </c>
      <c r="B14" s="6" t="s">
        <v>8</v>
      </c>
      <c r="C14" s="6" t="s">
        <v>22</v>
      </c>
      <c r="D14" s="12"/>
      <c r="E14" s="12"/>
      <c r="F14" s="6"/>
      <c r="G14" s="6"/>
    </row>
  </sheetData>
  <dataValidations count="5">
    <dataValidation type="list" allowBlank="1" showInputMessage="1" showErrorMessage="1" sqref="G2:G14">
      <formula1>Lieu_parc</formula1>
    </dataValidation>
    <dataValidation type="list" allowBlank="1" showInputMessage="1" showErrorMessage="1" sqref="F2:F14">
      <formula1>client</formula1>
    </dataValidation>
    <dataValidation type="list" allowBlank="1" showInputMessage="1" showErrorMessage="1" sqref="C2:C14">
      <formula1>CONFIG</formula1>
    </dataValidation>
    <dataValidation type="list" allowBlank="1" showInputMessage="1" showErrorMessage="1" sqref="B2:B14">
      <formula1>TYPE</formula1>
    </dataValidation>
    <dataValidation type="list" allowBlank="1" showInputMessage="1" showErrorMessage="1" sqref="D2:E14">
      <formula1>TAILLEPNEUS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"/>
  <sheetViews>
    <sheetView topLeftCell="I1" workbookViewId="0">
      <selection activeCell="AB12" sqref="AB12"/>
    </sheetView>
  </sheetViews>
  <sheetFormatPr baseColWidth="10" defaultRowHeight="15" x14ac:dyDescent="0.25"/>
  <cols>
    <col min="2" max="2" width="10.42578125" customWidth="1"/>
    <col min="3" max="3" width="9.7109375" customWidth="1"/>
    <col min="4" max="4" width="13.5703125" customWidth="1"/>
    <col min="5" max="5" width="7.7109375" customWidth="1"/>
    <col min="6" max="6" width="9.28515625" customWidth="1"/>
    <col min="7" max="7" width="7.28515625" customWidth="1"/>
    <col min="8" max="8" width="11.85546875" customWidth="1"/>
    <col min="9" max="9" width="29.42578125" bestFit="1" customWidth="1"/>
    <col min="10" max="10" width="10.140625" customWidth="1"/>
    <col min="11" max="11" width="11.7109375" customWidth="1"/>
    <col min="12" max="12" width="12.7109375" customWidth="1"/>
    <col min="13" max="13" width="18.140625" customWidth="1"/>
    <col min="15" max="15" width="5.7109375" customWidth="1"/>
    <col min="17" max="17" width="5.7109375" customWidth="1"/>
    <col min="19" max="19" width="5.7109375" customWidth="1"/>
    <col min="21" max="21" width="5.7109375" customWidth="1"/>
    <col min="23" max="23" width="5.7109375" customWidth="1"/>
    <col min="25" max="25" width="5.7109375" customWidth="1"/>
    <col min="27" max="27" width="5.7109375" customWidth="1"/>
    <col min="29" max="29" width="5.7109375" customWidth="1"/>
  </cols>
  <sheetData>
    <row r="1" spans="1:29" ht="51" customHeight="1" x14ac:dyDescent="0.25">
      <c r="A1" s="13" t="s">
        <v>112</v>
      </c>
      <c r="B1" s="14" t="s">
        <v>79</v>
      </c>
      <c r="C1" s="13" t="s">
        <v>80</v>
      </c>
      <c r="D1" s="15" t="s">
        <v>81</v>
      </c>
      <c r="E1" s="15" t="s">
        <v>82</v>
      </c>
      <c r="F1" s="15" t="s">
        <v>83</v>
      </c>
      <c r="G1" s="15" t="s">
        <v>84</v>
      </c>
      <c r="H1" s="15" t="s">
        <v>85</v>
      </c>
      <c r="I1" s="13" t="s">
        <v>86</v>
      </c>
      <c r="J1" s="13" t="s">
        <v>87</v>
      </c>
      <c r="K1" s="14" t="s">
        <v>88</v>
      </c>
      <c r="L1" s="13" t="s">
        <v>89</v>
      </c>
      <c r="M1" s="13" t="s">
        <v>90</v>
      </c>
      <c r="N1" s="49" t="s">
        <v>96</v>
      </c>
      <c r="O1" s="49" t="s">
        <v>104</v>
      </c>
      <c r="P1" s="49" t="s">
        <v>97</v>
      </c>
      <c r="Q1" s="49" t="s">
        <v>105</v>
      </c>
      <c r="R1" s="49" t="s">
        <v>98</v>
      </c>
      <c r="S1" s="49" t="s">
        <v>106</v>
      </c>
      <c r="T1" s="49" t="s">
        <v>99</v>
      </c>
      <c r="U1" s="49" t="s">
        <v>107</v>
      </c>
      <c r="V1" s="49" t="s">
        <v>100</v>
      </c>
      <c r="W1" s="49" t="s">
        <v>108</v>
      </c>
      <c r="X1" s="49" t="s">
        <v>101</v>
      </c>
      <c r="Y1" s="49" t="s">
        <v>109</v>
      </c>
      <c r="Z1" s="49" t="s">
        <v>102</v>
      </c>
      <c r="AA1" s="49" t="s">
        <v>110</v>
      </c>
      <c r="AB1" s="49" t="s">
        <v>103</v>
      </c>
      <c r="AC1" s="49" t="s">
        <v>111</v>
      </c>
    </row>
    <row r="2" spans="1:29" x14ac:dyDescent="0.25">
      <c r="A2" s="4" t="s">
        <v>55</v>
      </c>
      <c r="B2" s="7">
        <v>43015</v>
      </c>
      <c r="C2" s="6" t="s">
        <v>10</v>
      </c>
      <c r="D2" s="8"/>
      <c r="E2" s="6"/>
      <c r="F2" s="6"/>
      <c r="G2" s="6"/>
      <c r="H2" s="6"/>
      <c r="I2" s="6"/>
      <c r="J2" s="6"/>
      <c r="K2" s="7"/>
      <c r="L2" s="6"/>
      <c r="M2" s="6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</row>
    <row r="3" spans="1:29" x14ac:dyDescent="0.25">
      <c r="A3" s="4" t="s">
        <v>56</v>
      </c>
      <c r="B3" s="11">
        <v>43018</v>
      </c>
      <c r="C3" s="9"/>
      <c r="D3" s="8"/>
      <c r="E3" s="9"/>
      <c r="F3" s="9"/>
      <c r="G3" s="9"/>
      <c r="H3" s="9"/>
      <c r="I3" s="9"/>
      <c r="J3" s="9"/>
      <c r="K3" s="11"/>
      <c r="L3" s="9"/>
      <c r="M3" s="9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</row>
    <row r="4" spans="1:29" x14ac:dyDescent="0.25">
      <c r="A4" s="4" t="s">
        <v>57</v>
      </c>
      <c r="B4" s="7">
        <v>43022</v>
      </c>
      <c r="C4" s="6"/>
      <c r="D4" s="8"/>
      <c r="E4" s="6"/>
      <c r="F4" s="6"/>
      <c r="G4" s="6"/>
      <c r="H4" s="6"/>
      <c r="I4" s="6"/>
      <c r="J4" s="6"/>
      <c r="K4" s="7"/>
      <c r="L4" s="6"/>
      <c r="M4" s="6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</row>
    <row r="5" spans="1:29" x14ac:dyDescent="0.25">
      <c r="A5" s="4" t="s">
        <v>57</v>
      </c>
      <c r="B5" s="11">
        <v>43022</v>
      </c>
      <c r="C5" s="9" t="s">
        <v>13</v>
      </c>
      <c r="D5" s="8"/>
      <c r="E5" s="9" t="s">
        <v>13</v>
      </c>
      <c r="F5" s="9"/>
      <c r="G5" s="9"/>
      <c r="H5" s="9"/>
      <c r="I5" s="9" t="s">
        <v>14</v>
      </c>
      <c r="J5" s="9" t="s">
        <v>15</v>
      </c>
      <c r="K5" s="11"/>
      <c r="L5" s="9"/>
      <c r="M5" s="9" t="s">
        <v>113</v>
      </c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</row>
    <row r="6" spans="1:29" x14ac:dyDescent="0.25">
      <c r="A6" s="4" t="s">
        <v>57</v>
      </c>
      <c r="B6" s="7">
        <v>43053</v>
      </c>
      <c r="C6" s="6"/>
      <c r="D6" s="8"/>
      <c r="E6" s="6"/>
      <c r="F6" s="6"/>
      <c r="G6" s="6"/>
      <c r="H6" s="6"/>
      <c r="I6" s="6"/>
      <c r="J6" s="6"/>
      <c r="K6" s="7"/>
      <c r="L6" s="6"/>
      <c r="M6" s="6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</row>
    <row r="7" spans="1:29" x14ac:dyDescent="0.25">
      <c r="A7" s="4" t="s">
        <v>60</v>
      </c>
      <c r="B7" s="11">
        <v>43022</v>
      </c>
      <c r="C7" s="9" t="s">
        <v>10</v>
      </c>
      <c r="D7" s="8"/>
      <c r="E7" s="9"/>
      <c r="F7" s="9"/>
      <c r="G7" s="9"/>
      <c r="H7" s="9"/>
      <c r="I7" s="9"/>
      <c r="J7" s="9"/>
      <c r="K7" s="11"/>
      <c r="L7" s="9"/>
      <c r="M7" s="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</row>
    <row r="8" spans="1:29" x14ac:dyDescent="0.25">
      <c r="A8" s="4" t="s">
        <v>61</v>
      </c>
      <c r="B8" s="7">
        <v>43022</v>
      </c>
      <c r="C8" s="6" t="s">
        <v>13</v>
      </c>
      <c r="D8" s="8"/>
      <c r="E8" s="6" t="s">
        <v>13</v>
      </c>
      <c r="F8" s="6"/>
      <c r="G8" s="6"/>
      <c r="H8" s="6"/>
      <c r="I8" s="6" t="s">
        <v>16</v>
      </c>
      <c r="J8" s="6"/>
      <c r="K8" s="7"/>
      <c r="L8" s="6"/>
      <c r="M8" s="6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</row>
    <row r="9" spans="1:29" x14ac:dyDescent="0.25">
      <c r="A9" s="4" t="s">
        <v>62</v>
      </c>
      <c r="B9" s="11">
        <v>43071</v>
      </c>
      <c r="C9" s="9" t="s">
        <v>10</v>
      </c>
      <c r="D9" s="8"/>
      <c r="E9" s="9"/>
      <c r="F9" s="9"/>
      <c r="G9" s="9"/>
      <c r="H9" s="9"/>
      <c r="I9" s="9"/>
      <c r="J9" s="9"/>
      <c r="K9" s="11"/>
      <c r="L9" s="9"/>
      <c r="M9" s="9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</row>
    <row r="10" spans="1:29" x14ac:dyDescent="0.25">
      <c r="A10" s="4" t="s">
        <v>57</v>
      </c>
      <c r="B10" s="7">
        <v>43015</v>
      </c>
      <c r="C10" s="6" t="s">
        <v>10</v>
      </c>
      <c r="D10" s="8"/>
      <c r="E10" s="6"/>
      <c r="F10" s="6"/>
      <c r="G10" s="6"/>
      <c r="H10" s="6"/>
      <c r="I10" s="6" t="s">
        <v>17</v>
      </c>
      <c r="J10" s="6"/>
      <c r="K10" s="7"/>
      <c r="L10" s="6"/>
      <c r="M10" s="6" t="s">
        <v>114</v>
      </c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</row>
    <row r="11" spans="1:29" x14ac:dyDescent="0.25">
      <c r="A11" s="4" t="s">
        <v>57</v>
      </c>
      <c r="B11" s="11">
        <v>43015</v>
      </c>
      <c r="C11" s="9" t="s">
        <v>13</v>
      </c>
      <c r="D11" s="8"/>
      <c r="E11" s="9"/>
      <c r="F11" s="9" t="s">
        <v>13</v>
      </c>
      <c r="G11" s="9"/>
      <c r="H11" s="9" t="s">
        <v>13</v>
      </c>
      <c r="I11" s="9" t="s">
        <v>18</v>
      </c>
      <c r="J11" s="9"/>
      <c r="K11" s="11"/>
      <c r="L11" s="9"/>
      <c r="M11" s="9" t="s">
        <v>115</v>
      </c>
      <c r="N11" s="48" t="s">
        <v>117</v>
      </c>
      <c r="O11" s="48">
        <v>10</v>
      </c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 t="s">
        <v>118</v>
      </c>
      <c r="AC11" s="48">
        <v>11</v>
      </c>
    </row>
    <row r="12" spans="1:29" x14ac:dyDescent="0.25">
      <c r="A12" s="4" t="s">
        <v>65</v>
      </c>
      <c r="B12" s="7">
        <v>43015</v>
      </c>
      <c r="C12" s="6" t="s">
        <v>10</v>
      </c>
      <c r="D12" s="8"/>
      <c r="E12" s="6"/>
      <c r="F12" s="6"/>
      <c r="G12" s="6"/>
      <c r="H12" s="6"/>
      <c r="I12" s="6"/>
      <c r="J12" s="6"/>
      <c r="K12" s="7"/>
      <c r="L12" s="6"/>
      <c r="M12" s="6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</row>
    <row r="13" spans="1:29" x14ac:dyDescent="0.25">
      <c r="A13" s="4" t="s">
        <v>66</v>
      </c>
      <c r="B13" s="11">
        <v>43022</v>
      </c>
      <c r="C13" s="9" t="s">
        <v>13</v>
      </c>
      <c r="D13" s="8"/>
      <c r="E13" s="9" t="s">
        <v>13</v>
      </c>
      <c r="F13" s="9" t="s">
        <v>13</v>
      </c>
      <c r="G13" s="9"/>
      <c r="H13" s="9"/>
      <c r="I13" s="9" t="s">
        <v>21</v>
      </c>
      <c r="J13" s="9"/>
      <c r="K13" s="11"/>
      <c r="L13" s="9"/>
      <c r="M13" s="9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</row>
    <row r="14" spans="1:29" x14ac:dyDescent="0.25">
      <c r="A14" s="4" t="s">
        <v>67</v>
      </c>
      <c r="B14" s="7">
        <v>43041</v>
      </c>
      <c r="C14" s="6" t="s">
        <v>10</v>
      </c>
      <c r="D14" s="8"/>
      <c r="E14" s="6"/>
      <c r="F14" s="6"/>
      <c r="G14" s="6"/>
      <c r="H14" s="6"/>
      <c r="I14" s="6"/>
      <c r="J14" s="6"/>
      <c r="K14" s="7"/>
      <c r="L14" s="6"/>
      <c r="M14" s="6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</row>
  </sheetData>
  <conditionalFormatting sqref="C2:C14">
    <cfRule type="containsText" dxfId="7" priority="2" operator="containsText" text="oui">
      <formula>NOT(ISERROR(SEARCH("oui",C2)))</formula>
    </cfRule>
  </conditionalFormatting>
  <conditionalFormatting sqref="C1">
    <cfRule type="containsText" dxfId="6" priority="1" operator="containsText" text="oui">
      <formula>NOT(ISERROR(SEARCH("oui",C1)))</formula>
    </cfRule>
  </conditionalFormatting>
  <dataValidations count="3">
    <dataValidation type="list" allowBlank="1" showInputMessage="1" showErrorMessage="1" sqref="J2:J14">
      <formula1>DELAIS</formula1>
    </dataValidation>
    <dataValidation type="list" allowBlank="1" showInputMessage="1" showErrorMessage="1" sqref="D2:D4">
      <formula1>travaux_a_faire</formula1>
    </dataValidation>
    <dataValidation type="list" allowBlank="1" showInputMessage="1" showErrorMessage="1" sqref="E2:H14 C2:C14">
      <formula1>"Oui,Non"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41"/>
  <sheetViews>
    <sheetView workbookViewId="0">
      <selection activeCell="Q14" sqref="Q14"/>
    </sheetView>
  </sheetViews>
  <sheetFormatPr baseColWidth="10" defaultRowHeight="15" x14ac:dyDescent="0.25"/>
  <cols>
    <col min="1" max="1" width="2.85546875" customWidth="1"/>
    <col min="2" max="2" width="9.140625" customWidth="1"/>
    <col min="3" max="3" width="8.42578125" customWidth="1"/>
    <col min="4" max="4" width="14.5703125" customWidth="1"/>
    <col min="5" max="5" width="14.28515625" customWidth="1"/>
    <col min="6" max="6" width="8.140625" customWidth="1"/>
    <col min="7" max="7" width="11.42578125" customWidth="1"/>
    <col min="8" max="8" width="8.7109375" customWidth="1"/>
    <col min="9" max="9" width="15.7109375" customWidth="1"/>
    <col min="10" max="10" width="11.7109375" customWidth="1"/>
    <col min="11" max="14" width="8.7109375" customWidth="1"/>
    <col min="15" max="15" width="1.28515625" customWidth="1"/>
  </cols>
  <sheetData>
    <row r="1" spans="1:18" x14ac:dyDescent="0.25">
      <c r="B1" s="31" t="s">
        <v>74</v>
      </c>
      <c r="C1" s="32"/>
      <c r="D1" s="32"/>
      <c r="E1" s="33"/>
      <c r="G1" s="44" t="s">
        <v>75</v>
      </c>
      <c r="H1" s="44"/>
      <c r="I1" s="44"/>
      <c r="J1" s="44"/>
      <c r="K1" s="44"/>
      <c r="L1" s="44"/>
      <c r="M1" s="44"/>
      <c r="N1" s="44"/>
      <c r="O1" s="19"/>
    </row>
    <row r="2" spans="1:18" ht="20.100000000000001" customHeight="1" x14ac:dyDescent="0.25">
      <c r="B2" s="26" t="s">
        <v>70</v>
      </c>
      <c r="C2" s="27"/>
      <c r="D2" s="28" t="s">
        <v>57</v>
      </c>
      <c r="E2" s="29"/>
      <c r="G2" s="45"/>
      <c r="H2" s="45"/>
      <c r="I2" s="45"/>
      <c r="J2" s="45"/>
      <c r="K2" s="42" t="s">
        <v>94</v>
      </c>
      <c r="L2" s="46" t="s">
        <v>116</v>
      </c>
      <c r="M2" s="47"/>
      <c r="N2" s="42" t="s">
        <v>95</v>
      </c>
    </row>
    <row r="3" spans="1:18" ht="20.100000000000001" customHeight="1" x14ac:dyDescent="0.25">
      <c r="B3" s="26" t="s">
        <v>24</v>
      </c>
      <c r="C3" s="27"/>
      <c r="D3" s="28" t="str">
        <f>VLOOKUP($D$2,TabBaseParc[],6,FALSE)</f>
        <v>aa</v>
      </c>
      <c r="E3" s="29"/>
      <c r="G3" s="45"/>
      <c r="H3" s="45"/>
      <c r="I3" s="45"/>
      <c r="J3" s="45"/>
      <c r="K3" s="43" t="s">
        <v>47</v>
      </c>
      <c r="L3" s="46" t="str">
        <f ca="1">INDEX(TabBaseVisites[],MAX($A$13:$A$36),MATCH($K3&amp;" ("&amp;L$2&amp;")",TabBaseVisites[#Headers],0))</f>
        <v>toto</v>
      </c>
      <c r="M3" s="47"/>
      <c r="N3" s="42">
        <f ca="1">INDEX(TabBaseVisites[],MAX($A$13:$A$36),MATCH($K3&amp;" ("&amp;N$2&amp;")",TabBaseVisites[#Headers],0))</f>
        <v>10</v>
      </c>
    </row>
    <row r="4" spans="1:18" ht="20.100000000000001" customHeight="1" x14ac:dyDescent="0.25">
      <c r="B4" s="24" t="s">
        <v>71</v>
      </c>
      <c r="C4" s="25"/>
      <c r="D4" s="34" t="str">
        <f>VLOOKUP($D$2,TabBaseParc[],7,FALSE)</f>
        <v>Paris</v>
      </c>
      <c r="E4" s="35"/>
      <c r="G4" s="45"/>
      <c r="H4" s="45"/>
      <c r="I4" s="45"/>
      <c r="J4" s="45"/>
      <c r="K4" s="43" t="s">
        <v>48</v>
      </c>
      <c r="L4" s="46">
        <f ca="1">INDEX(TabBaseVisites[],MAX($A$13:$A$36),MATCH($K4&amp;" ("&amp;L$2&amp;")",TabBaseVisites[#Headers],0))</f>
        <v>0</v>
      </c>
      <c r="M4" s="47"/>
      <c r="N4" s="42">
        <f ca="1">INDEX(TabBaseVisites[],MAX($A$13:$A$36),MATCH($K4&amp;" ("&amp;N$2&amp;")",TabBaseVisites[#Headers],0))</f>
        <v>0</v>
      </c>
    </row>
    <row r="5" spans="1:18" ht="20.100000000000001" customHeight="1" x14ac:dyDescent="0.25">
      <c r="D5" s="40"/>
      <c r="E5" s="40"/>
      <c r="G5" s="45"/>
      <c r="H5" s="45"/>
      <c r="I5" s="45"/>
      <c r="J5" s="45"/>
      <c r="K5" s="43" t="s">
        <v>49</v>
      </c>
      <c r="L5" s="46">
        <f ca="1">INDEX(TabBaseVisites[],MAX($A$13:$A$36),MATCH($K5&amp;" ("&amp;L$2&amp;")",TabBaseVisites[#Headers],0))</f>
        <v>0</v>
      </c>
      <c r="M5" s="47"/>
      <c r="N5" s="42">
        <f ca="1">INDEX(TabBaseVisites[],MAX($A$13:$A$36),MATCH($K5&amp;" ("&amp;N$2&amp;")",TabBaseVisites[#Headers],0))</f>
        <v>0</v>
      </c>
      <c r="R5" s="52"/>
    </row>
    <row r="6" spans="1:18" ht="20.100000000000001" customHeight="1" x14ac:dyDescent="0.25">
      <c r="B6" s="36" t="s">
        <v>73</v>
      </c>
      <c r="C6" s="37"/>
      <c r="D6" s="37"/>
      <c r="E6" s="38"/>
      <c r="G6" s="45"/>
      <c r="H6" s="45"/>
      <c r="I6" s="45"/>
      <c r="J6" s="45"/>
      <c r="K6" s="43" t="s">
        <v>50</v>
      </c>
      <c r="L6" s="46">
        <f ca="1">INDEX(TabBaseVisites[],MAX($A$13:$A$36),MATCH($K6&amp;" ("&amp;L$2&amp;")",TabBaseVisites[#Headers],0))</f>
        <v>0</v>
      </c>
      <c r="M6" s="47"/>
      <c r="N6" s="42">
        <f ca="1">INDEX(TabBaseVisites[],MAX($A$13:$A$36),MATCH($K6&amp;" ("&amp;N$2&amp;")",TabBaseVisites[#Headers],0))</f>
        <v>0</v>
      </c>
      <c r="R6" s="52"/>
    </row>
    <row r="7" spans="1:18" ht="20.100000000000001" customHeight="1" x14ac:dyDescent="0.25">
      <c r="B7" s="26" t="s">
        <v>69</v>
      </c>
      <c r="C7" s="27"/>
      <c r="D7" s="28" t="str">
        <f>VLOOKUP($D$2,TabBaseParc[],2,FALSE)</f>
        <v>Tracteur</v>
      </c>
      <c r="E7" s="29"/>
      <c r="G7" s="45"/>
      <c r="H7" s="45"/>
      <c r="I7" s="45"/>
      <c r="J7" s="45"/>
      <c r="K7" s="43" t="s">
        <v>51</v>
      </c>
      <c r="L7" s="46">
        <f ca="1">INDEX(TabBaseVisites[],MAX($A$13:$A$36),MATCH($K7&amp;" ("&amp;L$2&amp;")",TabBaseVisites[#Headers],0))</f>
        <v>0</v>
      </c>
      <c r="M7" s="47"/>
      <c r="N7" s="42">
        <f ca="1">INDEX(TabBaseVisites[],MAX($A$13:$A$36),MATCH($K7&amp;" ("&amp;N$2&amp;")",TabBaseVisites[#Headers],0))</f>
        <v>0</v>
      </c>
      <c r="R7" s="52"/>
    </row>
    <row r="8" spans="1:18" ht="20.100000000000001" customHeight="1" x14ac:dyDescent="0.25">
      <c r="B8" s="26" t="s">
        <v>72</v>
      </c>
      <c r="C8" s="27"/>
      <c r="D8" s="28" t="str">
        <f>VLOOKUP($D$2,TabBaseParc[],3,FALSE)</f>
        <v>4X2</v>
      </c>
      <c r="E8" s="29"/>
      <c r="G8" s="45"/>
      <c r="H8" s="45"/>
      <c r="I8" s="45"/>
      <c r="J8" s="45"/>
      <c r="K8" s="43" t="s">
        <v>52</v>
      </c>
      <c r="L8" s="46">
        <f ca="1">INDEX(TabBaseVisites[],MAX($A$13:$A$36),MATCH($K8&amp;" ("&amp;L$2&amp;")",TabBaseVisites[#Headers],0))</f>
        <v>0</v>
      </c>
      <c r="M8" s="47"/>
      <c r="N8" s="42">
        <f ca="1">INDEX(TabBaseVisites[],MAX($A$13:$A$36),MATCH($K8&amp;" ("&amp;N$2&amp;")",TabBaseVisites[#Headers],0))</f>
        <v>0</v>
      </c>
      <c r="R8" s="52"/>
    </row>
    <row r="9" spans="1:18" ht="20.100000000000001" customHeight="1" x14ac:dyDescent="0.25">
      <c r="B9" s="26" t="s">
        <v>76</v>
      </c>
      <c r="C9" s="27"/>
      <c r="D9" s="28" t="str">
        <f>VLOOKUP($D$2,TabBaseParc[],4,FALSE)</f>
        <v xml:space="preserve">11 R 22.5 </v>
      </c>
      <c r="E9" s="29"/>
      <c r="G9" s="45"/>
      <c r="H9" s="45"/>
      <c r="I9" s="45"/>
      <c r="J9" s="45"/>
      <c r="K9" s="43" t="s">
        <v>53</v>
      </c>
      <c r="L9" s="46">
        <f ca="1">INDEX(TabBaseVisites[],MAX($A$13:$A$36),MATCH($K9&amp;" ("&amp;L$2&amp;")",TabBaseVisites[#Headers],0))</f>
        <v>0</v>
      </c>
      <c r="M9" s="47"/>
      <c r="N9" s="42">
        <f ca="1">INDEX(TabBaseVisites[],MAX($A$13:$A$36),MATCH($K9&amp;" ("&amp;N$2&amp;")",TabBaseVisites[#Headers],0))</f>
        <v>0</v>
      </c>
    </row>
    <row r="10" spans="1:18" ht="20.100000000000001" customHeight="1" x14ac:dyDescent="0.25">
      <c r="B10" s="24" t="s">
        <v>77</v>
      </c>
      <c r="C10" s="25"/>
      <c r="D10" s="34" t="str">
        <f>VLOOKUP($D$2,TabBaseParc[],5,FALSE)</f>
        <v xml:space="preserve">315/80 R 22.5 </v>
      </c>
      <c r="E10" s="35"/>
      <c r="G10" s="45"/>
      <c r="H10" s="45"/>
      <c r="I10" s="45"/>
      <c r="J10" s="45"/>
      <c r="K10" s="43" t="s">
        <v>54</v>
      </c>
      <c r="L10" s="46" t="str">
        <f ca="1">INDEX(TabBaseVisites[],MAX($A$13:$A$36),MATCH($K10&amp;" ("&amp;L$2&amp;")",TabBaseVisites[#Headers],0))</f>
        <v>titi</v>
      </c>
      <c r="M10" s="47"/>
      <c r="N10" s="42">
        <f ca="1">INDEX(TabBaseVisites[],MAX($A$13:$A$36),MATCH($K10&amp;" ("&amp;N$2&amp;")",TabBaseVisites[#Headers],0))</f>
        <v>11</v>
      </c>
      <c r="R10" s="2"/>
    </row>
    <row r="11" spans="1:18" x14ac:dyDescent="0.25">
      <c r="B11" s="16"/>
      <c r="C11" s="16"/>
      <c r="D11" s="16"/>
      <c r="E11" s="16"/>
      <c r="F11" s="16"/>
      <c r="G11" s="17"/>
      <c r="H11" s="17"/>
    </row>
    <row r="12" spans="1:18" x14ac:dyDescent="0.25">
      <c r="B12" s="30" t="s">
        <v>78</v>
      </c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</row>
    <row r="13" spans="1:18" ht="44.25" customHeight="1" x14ac:dyDescent="0.25">
      <c r="B13" s="20" t="s">
        <v>79</v>
      </c>
      <c r="C13" s="20" t="s">
        <v>80</v>
      </c>
      <c r="D13" s="20" t="s">
        <v>81</v>
      </c>
      <c r="E13" s="20" t="s">
        <v>82</v>
      </c>
      <c r="F13" s="20" t="s">
        <v>83</v>
      </c>
      <c r="G13" s="20" t="s">
        <v>84</v>
      </c>
      <c r="H13" s="20" t="s">
        <v>85</v>
      </c>
      <c r="I13" s="20" t="s">
        <v>86</v>
      </c>
      <c r="J13" s="20" t="s">
        <v>87</v>
      </c>
      <c r="K13" s="20" t="s">
        <v>88</v>
      </c>
      <c r="L13" s="20" t="s">
        <v>89</v>
      </c>
      <c r="M13" s="41" t="s">
        <v>90</v>
      </c>
      <c r="N13" s="41"/>
    </row>
    <row r="14" spans="1:18" s="18" customFormat="1" ht="30" customHeight="1" x14ac:dyDescent="0.25">
      <c r="A14" s="23">
        <f ca="1">IF(ISERROR(ROW(INDEX(OFFSET(TabBaseVisites[],A13,),MATCH($D$2,OFFSET(TabBaseVisites[Immat],A13,),0),1))-1)=TRUE,"",ROW(INDEX(OFFSET(TabBaseVisites[],A13,),MATCH($D$2,OFFSET(TabBaseVisites[Immat],A13,),0),1))-1)</f>
        <v>3</v>
      </c>
      <c r="B14" s="21">
        <f ca="1">IF($A14="","",INDEX(OFFSET(TabBaseVisites[],$A13,),MATCH($D$2,OFFSET(TabBaseVisites[Immat],$A13,),0),MATCH(B$13,TabBaseVisites[#Headers],0)))</f>
        <v>43022</v>
      </c>
      <c r="C14" s="22">
        <f ca="1">IF($A14="","",INDEX(OFFSET(TabBaseVisites[],$A13,),MATCH($D$2,OFFSET(TabBaseVisites[Immat],$A13,),0),MATCH(C$13,TabBaseVisites[#Headers],0)))</f>
        <v>0</v>
      </c>
      <c r="D14" s="22">
        <f ca="1">IF($A14="","",INDEX(OFFSET(TabBaseVisites[],$A13,),MATCH($D$2,OFFSET(TabBaseVisites[Immat],$A13,),0),MATCH(D$13,TabBaseVisites[#Headers],0)))</f>
        <v>0</v>
      </c>
      <c r="E14" s="22">
        <f ca="1">IF($A14="","",INDEX(OFFSET(TabBaseVisites[],$A13,),MATCH($D$2,OFFSET(TabBaseVisites[Immat],$A13,),0),MATCH(E$13,TabBaseVisites[#Headers],0)))</f>
        <v>0</v>
      </c>
      <c r="F14" s="22">
        <f ca="1">IF($A14="","",INDEX(OFFSET(TabBaseVisites[],$A13,),MATCH($D$2,OFFSET(TabBaseVisites[Immat],$A13,),0),MATCH(F$13,TabBaseVisites[#Headers],0)))</f>
        <v>0</v>
      </c>
      <c r="G14" s="22">
        <f ca="1">IF($A14="","",INDEX(OFFSET(TabBaseVisites[],$A13,),MATCH($D$2,OFFSET(TabBaseVisites[Immat],$A13,),0),MATCH(G$13,TabBaseVisites[#Headers],0)))</f>
        <v>0</v>
      </c>
      <c r="H14" s="22">
        <f ca="1">IF($A14="","",INDEX(OFFSET(TabBaseVisites[],$A13,),MATCH($D$2,OFFSET(TabBaseVisites[Immat],$A13,),0),MATCH(H$13,TabBaseVisites[#Headers],0)))</f>
        <v>0</v>
      </c>
      <c r="I14" s="22">
        <f ca="1">IF($A14="","",INDEX(OFFSET(TabBaseVisites[],$A13,),MATCH($D$2,OFFSET(TabBaseVisites[Immat],$A13,),0),MATCH(I$13,TabBaseVisites[#Headers],0)))</f>
        <v>0</v>
      </c>
      <c r="J14" s="22">
        <f ca="1">IF($A14="","",INDEX(OFFSET(TabBaseVisites[],$A13,),MATCH($D$2,OFFSET(TabBaseVisites[Immat],$A13,),0),MATCH(J$13,TabBaseVisites[#Headers],0)))</f>
        <v>0</v>
      </c>
      <c r="K14" s="21">
        <f ca="1">IF($A14="","",INDEX(OFFSET(TabBaseVisites[],$A13,),MATCH($D$2,OFFSET(TabBaseVisites[Immat],$A13,),0),MATCH(K$13,TabBaseVisites[#Headers],0)))</f>
        <v>0</v>
      </c>
      <c r="L14" s="21">
        <f ca="1">IF($A14="","",INDEX(OFFSET(TabBaseVisites[],$A13,),MATCH($D$2,OFFSET(TabBaseVisites[Immat],$A13,),0),MATCH(L$13,TabBaseVisites[#Headers],0)))</f>
        <v>0</v>
      </c>
      <c r="M14" s="51">
        <f ca="1">IF($A14="","",INDEX(OFFSET(TabBaseVisites[],$A13,),MATCH($D$2,OFFSET(TabBaseVisites[Immat],$A13,),0),MATCH(M$13,TabBaseVisites[#Headers],0)))</f>
        <v>0</v>
      </c>
      <c r="N14" s="51" t="e">
        <f ca="1">IF($A14="","",INDEX(OFFSET(TabBaseVisites[],$A13,),MATCH($D$2,OFFSET(TabBaseVisites[Immat],$A13,),0),MATCH(N$13,TabBaseVisites[#Headers],0)))</f>
        <v>#N/A</v>
      </c>
    </row>
    <row r="15" spans="1:18" s="18" customFormat="1" ht="30" customHeight="1" x14ac:dyDescent="0.25">
      <c r="A15" s="23">
        <f ca="1">IF(ISERROR(ROW(INDEX(OFFSET(TabBaseVisites[],A14,),MATCH($D$2,OFFSET(TabBaseVisites[Immat],A14,),0),1))-1)=TRUE,"",ROW(INDEX(OFFSET(TabBaseVisites[],A14,),MATCH($D$2,OFFSET(TabBaseVisites[Immat],A14,),0),1))-1)</f>
        <v>4</v>
      </c>
      <c r="B15" s="21">
        <f ca="1">IF($A15="","",INDEX(OFFSET(TabBaseVisites[],$A14,),MATCH($D$2,OFFSET(TabBaseVisites[Immat],$A14,),0),MATCH(B$13,TabBaseVisites[#Headers],0)))</f>
        <v>43022</v>
      </c>
      <c r="C15" s="22" t="str">
        <f ca="1">IF($A15="","",INDEX(OFFSET(TabBaseVisites[],$A14,),MATCH($D$2,OFFSET(TabBaseVisites[Immat],$A14,),0),MATCH(C$13,TabBaseVisites[#Headers],0)))</f>
        <v>Oui</v>
      </c>
      <c r="D15" s="22">
        <f ca="1">IF($A15="","",INDEX(OFFSET(TabBaseVisites[],$A14,),MATCH($D$2,OFFSET(TabBaseVisites[Immat],$A14,),0),MATCH(D$13,TabBaseVisites[#Headers],0)))</f>
        <v>0</v>
      </c>
      <c r="E15" s="22" t="str">
        <f ca="1">IF($A15="","",INDEX(OFFSET(TabBaseVisites[],$A14,),MATCH($D$2,OFFSET(TabBaseVisites[Immat],$A14,),0),MATCH(E$13,TabBaseVisites[#Headers],0)))</f>
        <v>Oui</v>
      </c>
      <c r="F15" s="22">
        <f ca="1">IF($A15="","",INDEX(OFFSET(TabBaseVisites[],$A14,),MATCH($D$2,OFFSET(TabBaseVisites[Immat],$A14,),0),MATCH(F$13,TabBaseVisites[#Headers],0)))</f>
        <v>0</v>
      </c>
      <c r="G15" s="22">
        <f ca="1">IF($A15="","",INDEX(OFFSET(TabBaseVisites[],$A14,),MATCH($D$2,OFFSET(TabBaseVisites[Immat],$A14,),0),MATCH(G$13,TabBaseVisites[#Headers],0)))</f>
        <v>0</v>
      </c>
      <c r="H15" s="22">
        <f ca="1">IF($A15="","",INDEX(OFFSET(TabBaseVisites[],$A14,),MATCH($D$2,OFFSET(TabBaseVisites[Immat],$A14,),0),MATCH(H$13,TabBaseVisites[#Headers],0)))</f>
        <v>0</v>
      </c>
      <c r="I15" s="22" t="str">
        <f ca="1">IF($A15="","",INDEX(OFFSET(TabBaseVisites[],$A14,),MATCH($D$2,OFFSET(TabBaseVisites[Immat],$A14,),0),MATCH(I$13,TabBaseVisites[#Headers],0)))</f>
        <v>4x 315/80 R22,5</v>
      </c>
      <c r="J15" s="22" t="str">
        <f ca="1">IF($A15="","",INDEX(OFFSET(TabBaseVisites[],$A14,),MATCH($D$2,OFFSET(TabBaseVisites[Immat],$A14,),0),MATCH(J$13,TabBaseVisites[#Headers],0)))</f>
        <v>2 mois</v>
      </c>
      <c r="K15" s="21">
        <f ca="1">IF($A15="","",INDEX(OFFSET(TabBaseVisites[],$A14,),MATCH($D$2,OFFSET(TabBaseVisites[Immat],$A14,),0),MATCH(K$13,TabBaseVisites[#Headers],0)))</f>
        <v>0</v>
      </c>
      <c r="L15" s="21">
        <f ca="1">IF($A15="","",INDEX(OFFSET(TabBaseVisites[],$A14,),MATCH($D$2,OFFSET(TabBaseVisites[Immat],$A14,),0),MATCH(L$13,TabBaseVisites[#Headers],0)))</f>
        <v>0</v>
      </c>
      <c r="M15" s="51" t="str">
        <f ca="1">IF($A15="","",INDEX(OFFSET(TabBaseVisites[],$A14,),MATCH($D$2,OFFSET(TabBaseVisites[Immat],$A14,),0),MATCH(M$13,TabBaseVisites[#Headers],0)))</f>
        <v>paris</v>
      </c>
      <c r="N15" s="51" t="e">
        <f ca="1">IF($A15="","",INDEX(OFFSET(TabBaseVisites[],$A14,),MATCH($D$2,OFFSET(TabBaseVisites[Immat],$A14,),0),MATCH(N$13,TabBaseVisites[#Headers],0)))</f>
        <v>#N/A</v>
      </c>
    </row>
    <row r="16" spans="1:18" s="18" customFormat="1" ht="30" customHeight="1" x14ac:dyDescent="0.25">
      <c r="A16" s="23">
        <f ca="1">IF(ISERROR(ROW(INDEX(OFFSET(TabBaseVisites[],A15,),MATCH($D$2,OFFSET(TabBaseVisites[Immat],A15,),0),1))-1)=TRUE,"",ROW(INDEX(OFFSET(TabBaseVisites[],A15,),MATCH($D$2,OFFSET(TabBaseVisites[Immat],A15,),0),1))-1)</f>
        <v>5</v>
      </c>
      <c r="B16" s="21">
        <f ca="1">IF($A16="","",INDEX(OFFSET(TabBaseVisites[],$A15,),MATCH($D$2,OFFSET(TabBaseVisites[Immat],$A15,),0),MATCH(B$13,TabBaseVisites[#Headers],0)))</f>
        <v>43053</v>
      </c>
      <c r="C16" s="22">
        <f ca="1">IF($A16="","",INDEX(OFFSET(TabBaseVisites[],$A15,),MATCH($D$2,OFFSET(TabBaseVisites[Immat],$A15,),0),MATCH(C$13,TabBaseVisites[#Headers],0)))</f>
        <v>0</v>
      </c>
      <c r="D16" s="22">
        <f ca="1">IF($A16="","",INDEX(OFFSET(TabBaseVisites[],$A15,),MATCH($D$2,OFFSET(TabBaseVisites[Immat],$A15,),0),MATCH(D$13,TabBaseVisites[#Headers],0)))</f>
        <v>0</v>
      </c>
      <c r="E16" s="22">
        <f ca="1">IF($A16="","",INDEX(OFFSET(TabBaseVisites[],$A15,),MATCH($D$2,OFFSET(TabBaseVisites[Immat],$A15,),0),MATCH(E$13,TabBaseVisites[#Headers],0)))</f>
        <v>0</v>
      </c>
      <c r="F16" s="22">
        <f ca="1">IF($A16="","",INDEX(OFFSET(TabBaseVisites[],$A15,),MATCH($D$2,OFFSET(TabBaseVisites[Immat],$A15,),0),MATCH(F$13,TabBaseVisites[#Headers],0)))</f>
        <v>0</v>
      </c>
      <c r="G16" s="22">
        <f ca="1">IF($A16="","",INDEX(OFFSET(TabBaseVisites[],$A15,),MATCH($D$2,OFFSET(TabBaseVisites[Immat],$A15,),0),MATCH(G$13,TabBaseVisites[#Headers],0)))</f>
        <v>0</v>
      </c>
      <c r="H16" s="22">
        <f ca="1">IF($A16="","",INDEX(OFFSET(TabBaseVisites[],$A15,),MATCH($D$2,OFFSET(TabBaseVisites[Immat],$A15,),0),MATCH(H$13,TabBaseVisites[#Headers],0)))</f>
        <v>0</v>
      </c>
      <c r="I16" s="22">
        <f ca="1">IF($A16="","",INDEX(OFFSET(TabBaseVisites[],$A15,),MATCH($D$2,OFFSET(TabBaseVisites[Immat],$A15,),0),MATCH(I$13,TabBaseVisites[#Headers],0)))</f>
        <v>0</v>
      </c>
      <c r="J16" s="22">
        <f ca="1">IF($A16="","",INDEX(OFFSET(TabBaseVisites[],$A15,),MATCH($D$2,OFFSET(TabBaseVisites[Immat],$A15,),0),MATCH(J$13,TabBaseVisites[#Headers],0)))</f>
        <v>0</v>
      </c>
      <c r="K16" s="21">
        <f ca="1">IF($A16="","",INDEX(OFFSET(TabBaseVisites[],$A15,),MATCH($D$2,OFFSET(TabBaseVisites[Immat],$A15,),0),MATCH(K$13,TabBaseVisites[#Headers],0)))</f>
        <v>0</v>
      </c>
      <c r="L16" s="21">
        <f ca="1">IF($A16="","",INDEX(OFFSET(TabBaseVisites[],$A15,),MATCH($D$2,OFFSET(TabBaseVisites[Immat],$A15,),0),MATCH(L$13,TabBaseVisites[#Headers],0)))</f>
        <v>0</v>
      </c>
      <c r="M16" s="51">
        <f ca="1">IF($A16="","",INDEX(OFFSET(TabBaseVisites[],$A15,),MATCH($D$2,OFFSET(TabBaseVisites[Immat],$A15,),0),MATCH(M$13,TabBaseVisites[#Headers],0)))</f>
        <v>0</v>
      </c>
      <c r="N16" s="51" t="e">
        <f ca="1">IF($A16="","",INDEX(OFFSET(TabBaseVisites[],$A15,),MATCH($D$2,OFFSET(TabBaseVisites[Immat],$A15,),0),MATCH(N$13,TabBaseVisites[#Headers],0)))</f>
        <v>#N/A</v>
      </c>
    </row>
    <row r="17" spans="1:14" s="18" customFormat="1" ht="30" customHeight="1" x14ac:dyDescent="0.25">
      <c r="A17" s="23">
        <f ca="1">IF(ISERROR(ROW(INDEX(OFFSET(TabBaseVisites[],A16,),MATCH($D$2,OFFSET(TabBaseVisites[Immat],A16,),0),1))-1)=TRUE,"",ROW(INDEX(OFFSET(TabBaseVisites[],A16,),MATCH($D$2,OFFSET(TabBaseVisites[Immat],A16,),0),1))-1)</f>
        <v>9</v>
      </c>
      <c r="B17" s="21">
        <f ca="1">IF($A17="","",INDEX(OFFSET(TabBaseVisites[],$A16,),MATCH($D$2,OFFSET(TabBaseVisites[Immat],$A16,),0),MATCH(B$13,TabBaseVisites[#Headers],0)))</f>
        <v>43015</v>
      </c>
      <c r="C17" s="22" t="str">
        <f ca="1">IF($A17="","",INDEX(OFFSET(TabBaseVisites[],$A16,),MATCH($D$2,OFFSET(TabBaseVisites[Immat],$A16,),0),MATCH(C$13,TabBaseVisites[#Headers],0)))</f>
        <v>Non</v>
      </c>
      <c r="D17" s="22">
        <f ca="1">IF($A17="","",INDEX(OFFSET(TabBaseVisites[],$A16,),MATCH($D$2,OFFSET(TabBaseVisites[Immat],$A16,),0),MATCH(D$13,TabBaseVisites[#Headers],0)))</f>
        <v>0</v>
      </c>
      <c r="E17" s="22">
        <f ca="1">IF($A17="","",INDEX(OFFSET(TabBaseVisites[],$A16,),MATCH($D$2,OFFSET(TabBaseVisites[Immat],$A16,),0),MATCH(E$13,TabBaseVisites[#Headers],0)))</f>
        <v>0</v>
      </c>
      <c r="F17" s="22">
        <f ca="1">IF($A17="","",INDEX(OFFSET(TabBaseVisites[],$A16,),MATCH($D$2,OFFSET(TabBaseVisites[Immat],$A16,),0),MATCH(F$13,TabBaseVisites[#Headers],0)))</f>
        <v>0</v>
      </c>
      <c r="G17" s="22">
        <f ca="1">IF($A17="","",INDEX(OFFSET(TabBaseVisites[],$A16,),MATCH($D$2,OFFSET(TabBaseVisites[Immat],$A16,),0),MATCH(G$13,TabBaseVisites[#Headers],0)))</f>
        <v>0</v>
      </c>
      <c r="H17" s="22">
        <f ca="1">IF($A17="","",INDEX(OFFSET(TabBaseVisites[],$A16,),MATCH($D$2,OFFSET(TabBaseVisites[Immat],$A16,),0),MATCH(H$13,TabBaseVisites[#Headers],0)))</f>
        <v>0</v>
      </c>
      <c r="I17" s="22" t="str">
        <f ca="1">IF($A17="","",INDEX(OFFSET(TabBaseVisites[],$A16,),MATCH($D$2,OFFSET(TabBaseVisites[Immat],$A16,),0),MATCH(I$13,TabBaseVisites[#Headers],0)))</f>
        <v>DOT 2e essieu 2008</v>
      </c>
      <c r="J17" s="22">
        <f ca="1">IF($A17="","",INDEX(OFFSET(TabBaseVisites[],$A16,),MATCH($D$2,OFFSET(TabBaseVisites[Immat],$A16,),0),MATCH(J$13,TabBaseVisites[#Headers],0)))</f>
        <v>0</v>
      </c>
      <c r="K17" s="21">
        <f ca="1">IF($A17="","",INDEX(OFFSET(TabBaseVisites[],$A16,),MATCH($D$2,OFFSET(TabBaseVisites[Immat],$A16,),0),MATCH(K$13,TabBaseVisites[#Headers],0)))</f>
        <v>0</v>
      </c>
      <c r="L17" s="21">
        <f ca="1">IF($A17="","",INDEX(OFFSET(TabBaseVisites[],$A16,),MATCH($D$2,OFFSET(TabBaseVisites[Immat],$A16,),0),MATCH(L$13,TabBaseVisites[#Headers],0)))</f>
        <v>0</v>
      </c>
      <c r="M17" s="51" t="str">
        <f ca="1">IF($A17="","",INDEX(OFFSET(TabBaseVisites[],$A16,),MATCH($D$2,OFFSET(TabBaseVisites[Immat],$A16,),0),MATCH(M$13,TabBaseVisites[#Headers],0)))</f>
        <v>lille</v>
      </c>
      <c r="N17" s="51" t="e">
        <f ca="1">IF($A17="","",INDEX(OFFSET(TabBaseVisites[],$A16,),MATCH($D$2,OFFSET(TabBaseVisites[Immat],$A16,),0),MATCH(N$13,TabBaseVisites[#Headers],0)))</f>
        <v>#N/A</v>
      </c>
    </row>
    <row r="18" spans="1:14" s="18" customFormat="1" ht="30" customHeight="1" x14ac:dyDescent="0.25">
      <c r="A18" s="23">
        <f ca="1">IF(ISERROR(ROW(INDEX(OFFSET(TabBaseVisites[],A17,),MATCH($D$2,OFFSET(TabBaseVisites[Immat],A17,),0),1))-1)=TRUE,"",ROW(INDEX(OFFSET(TabBaseVisites[],A17,),MATCH($D$2,OFFSET(TabBaseVisites[Immat],A17,),0),1))-1)</f>
        <v>10</v>
      </c>
      <c r="B18" s="21">
        <f ca="1">IF($A18="","",INDEX(OFFSET(TabBaseVisites[],$A17,),MATCH($D$2,OFFSET(TabBaseVisites[Immat],$A17,),0),MATCH(B$13,TabBaseVisites[#Headers],0)))</f>
        <v>43015</v>
      </c>
      <c r="C18" s="22" t="str">
        <f ca="1">IF($A18="","",INDEX(OFFSET(TabBaseVisites[],$A17,),MATCH($D$2,OFFSET(TabBaseVisites[Immat],$A17,),0),MATCH(C$13,TabBaseVisites[#Headers],0)))</f>
        <v>Oui</v>
      </c>
      <c r="D18" s="22">
        <f ca="1">IF($A18="","",INDEX(OFFSET(TabBaseVisites[],$A17,),MATCH($D$2,OFFSET(TabBaseVisites[Immat],$A17,),0),MATCH(D$13,TabBaseVisites[#Headers],0)))</f>
        <v>0</v>
      </c>
      <c r="E18" s="22">
        <f ca="1">IF($A18="","",INDEX(OFFSET(TabBaseVisites[],$A17,),MATCH($D$2,OFFSET(TabBaseVisites[Immat],$A17,),0),MATCH(E$13,TabBaseVisites[#Headers],0)))</f>
        <v>0</v>
      </c>
      <c r="F18" s="22" t="str">
        <f ca="1">IF($A18="","",INDEX(OFFSET(TabBaseVisites[],$A17,),MATCH($D$2,OFFSET(TabBaseVisites[Immat],$A17,),0),MATCH(F$13,TabBaseVisites[#Headers],0)))</f>
        <v>Oui</v>
      </c>
      <c r="G18" s="22">
        <f ca="1">IF($A18="","",INDEX(OFFSET(TabBaseVisites[],$A17,),MATCH($D$2,OFFSET(TabBaseVisites[Immat],$A17,),0),MATCH(G$13,TabBaseVisites[#Headers],0)))</f>
        <v>0</v>
      </c>
      <c r="H18" s="22" t="str">
        <f ca="1">IF($A18="","",INDEX(OFFSET(TabBaseVisites[],$A17,),MATCH($D$2,OFFSET(TabBaseVisites[Immat],$A17,),0),MATCH(H$13,TabBaseVisites[#Headers],0)))</f>
        <v>Oui</v>
      </c>
      <c r="I18" s="22" t="str">
        <f ca="1">IF($A18="","",INDEX(OFFSET(TabBaseVisites[],$A17,),MATCH($D$2,OFFSET(TabBaseVisites[Immat],$A17,),0),MATCH(I$13,TabBaseVisites[#Headers],0)))</f>
        <v>Permut et R/J 2GE et 2DE</v>
      </c>
      <c r="J18" s="22">
        <f ca="1">IF($A18="","",INDEX(OFFSET(TabBaseVisites[],$A17,),MATCH($D$2,OFFSET(TabBaseVisites[Immat],$A17,),0),MATCH(J$13,TabBaseVisites[#Headers],0)))</f>
        <v>0</v>
      </c>
      <c r="K18" s="21">
        <f ca="1">IF($A18="","",INDEX(OFFSET(TabBaseVisites[],$A17,),MATCH($D$2,OFFSET(TabBaseVisites[Immat],$A17,),0),MATCH(K$13,TabBaseVisites[#Headers],0)))</f>
        <v>0</v>
      </c>
      <c r="L18" s="21">
        <f ca="1">IF($A18="","",INDEX(OFFSET(TabBaseVisites[],$A17,),MATCH($D$2,OFFSET(TabBaseVisites[Immat],$A17,),0),MATCH(L$13,TabBaseVisites[#Headers],0)))</f>
        <v>0</v>
      </c>
      <c r="M18" s="51" t="str">
        <f ca="1">IF($A18="","",INDEX(OFFSET(TabBaseVisites[],$A17,),MATCH($D$2,OFFSET(TabBaseVisites[Immat],$A17,),0),MATCH(M$13,TabBaseVisites[#Headers],0)))</f>
        <v>nantes</v>
      </c>
      <c r="N18" s="51" t="e">
        <f ca="1">IF($A18="","",INDEX(OFFSET(TabBaseVisites[],$A17,),MATCH($D$2,OFFSET(TabBaseVisites[Immat],$A17,),0),MATCH(N$13,TabBaseVisites[#Headers],0)))</f>
        <v>#N/A</v>
      </c>
    </row>
    <row r="19" spans="1:14" s="18" customFormat="1" ht="30" customHeight="1" x14ac:dyDescent="0.25">
      <c r="A19" s="23" t="str">
        <f ca="1">IF(ISERROR(ROW(INDEX(OFFSET(TabBaseVisites[],A18,),MATCH($D$2,OFFSET(TabBaseVisites[Immat],A18,),0),1))-1)=TRUE,"",ROW(INDEX(OFFSET(TabBaseVisites[],A18,),MATCH($D$2,OFFSET(TabBaseVisites[Immat],A18,),0),1))-1)</f>
        <v/>
      </c>
      <c r="B19" s="21" t="str">
        <f ca="1">IF($A19="","",INDEX(OFFSET(TabBaseVisites[],$A18,),MATCH($D$2,OFFSET(TabBaseVisites[Immat],$A18,),0),MATCH(B$13,TabBaseVisites[#Headers],0)))</f>
        <v/>
      </c>
      <c r="C19" s="22" t="str">
        <f ca="1">IF($A19="","",INDEX(OFFSET(TabBaseVisites[],$A18,),MATCH($D$2,OFFSET(TabBaseVisites[Immat],$A18,),0),MATCH(C$13,TabBaseVisites[#Headers],0)))</f>
        <v/>
      </c>
      <c r="D19" s="22" t="str">
        <f ca="1">IF($A19="","",INDEX(OFFSET(TabBaseVisites[],$A18,),MATCH($D$2,OFFSET(TabBaseVisites[Immat],$A18,),0),MATCH(D$13,TabBaseVisites[#Headers],0)))</f>
        <v/>
      </c>
      <c r="E19" s="22" t="str">
        <f ca="1">IF($A19="","",INDEX(OFFSET(TabBaseVisites[],$A18,),MATCH($D$2,OFFSET(TabBaseVisites[Immat],$A18,),0),MATCH(E$13,TabBaseVisites[#Headers],0)))</f>
        <v/>
      </c>
      <c r="F19" s="22" t="str">
        <f ca="1">IF($A19="","",INDEX(OFFSET(TabBaseVisites[],$A18,),MATCH($D$2,OFFSET(TabBaseVisites[Immat],$A18,),0),MATCH(F$13,TabBaseVisites[#Headers],0)))</f>
        <v/>
      </c>
      <c r="G19" s="22" t="str">
        <f ca="1">IF($A19="","",INDEX(OFFSET(TabBaseVisites[],$A18,),MATCH($D$2,OFFSET(TabBaseVisites[Immat],$A18,),0),MATCH(G$13,TabBaseVisites[#Headers],0)))</f>
        <v/>
      </c>
      <c r="H19" s="22" t="str">
        <f ca="1">IF($A19="","",INDEX(OFFSET(TabBaseVisites[],$A18,),MATCH($D$2,OFFSET(TabBaseVisites[Immat],$A18,),0),MATCH(H$13,TabBaseVisites[#Headers],0)))</f>
        <v/>
      </c>
      <c r="I19" s="22" t="str">
        <f ca="1">IF($A19="","",INDEX(OFFSET(TabBaseVisites[],$A18,),MATCH($D$2,OFFSET(TabBaseVisites[Immat],$A18,),0),MATCH(I$13,TabBaseVisites[#Headers],0)))</f>
        <v/>
      </c>
      <c r="J19" s="22" t="str">
        <f ca="1">IF($A19="","",INDEX(OFFSET(TabBaseVisites[],$A18,),MATCH($D$2,OFFSET(TabBaseVisites[Immat],$A18,),0),MATCH(J$13,TabBaseVisites[#Headers],0)))</f>
        <v/>
      </c>
      <c r="K19" s="21" t="str">
        <f ca="1">IF($A19="","",INDEX(OFFSET(TabBaseVisites[],$A18,),MATCH($D$2,OFFSET(TabBaseVisites[Immat],$A18,),0),MATCH(K$13,TabBaseVisites[#Headers],0)))</f>
        <v/>
      </c>
      <c r="L19" s="21" t="str">
        <f ca="1">IF($A19="","",INDEX(OFFSET(TabBaseVisites[],$A18,),MATCH($D$2,OFFSET(TabBaseVisites[Immat],$A18,),0),MATCH(L$13,TabBaseVisites[#Headers],0)))</f>
        <v/>
      </c>
      <c r="M19" s="51" t="str">
        <f ca="1">IF($A19="","",INDEX(OFFSET(TabBaseVisites[],$A18,),MATCH($D$2,OFFSET(TabBaseVisites[Immat],$A18,),0),MATCH(M$13,TabBaseVisites[#Headers],0)))</f>
        <v/>
      </c>
      <c r="N19" s="51" t="str">
        <f ca="1">IF($A19="","",INDEX(OFFSET(TabBaseVisites[],$A18,),MATCH($D$2,OFFSET(TabBaseVisites[Immat],$A18,),0),MATCH(N$13,TabBaseVisites[#Headers],0)))</f>
        <v/>
      </c>
    </row>
    <row r="20" spans="1:14" s="18" customFormat="1" ht="30" customHeight="1" x14ac:dyDescent="0.25">
      <c r="A20" s="23" t="str">
        <f ca="1">IF(ISERROR(ROW(INDEX(OFFSET(TabBaseVisites[],A19,),MATCH($D$2,OFFSET(TabBaseVisites[Immat],A19,),0),1))-1)=TRUE,"",ROW(INDEX(OFFSET(TabBaseVisites[],A19,),MATCH($D$2,OFFSET(TabBaseVisites[Immat],A19,),0),1))-1)</f>
        <v/>
      </c>
      <c r="B20" s="21" t="str">
        <f ca="1">IF($A20="","",INDEX(OFFSET(TabBaseVisites[],$A19,),MATCH($D$2,OFFSET(TabBaseVisites[Immat],$A19,),0),MATCH(B$13,TabBaseVisites[#Headers],0)))</f>
        <v/>
      </c>
      <c r="C20" s="22" t="str">
        <f ca="1">IF($A20="","",INDEX(OFFSET(TabBaseVisites[],$A19,),MATCH($D$2,OFFSET(TabBaseVisites[Immat],$A19,),0),MATCH(C$13,TabBaseVisites[#Headers],0)))</f>
        <v/>
      </c>
      <c r="D20" s="22" t="str">
        <f ca="1">IF($A20="","",INDEX(OFFSET(TabBaseVisites[],$A19,),MATCH($D$2,OFFSET(TabBaseVisites[Immat],$A19,),0),MATCH(D$13,TabBaseVisites[#Headers],0)))</f>
        <v/>
      </c>
      <c r="E20" s="22" t="str">
        <f ca="1">IF($A20="","",INDEX(OFFSET(TabBaseVisites[],$A19,),MATCH($D$2,OFFSET(TabBaseVisites[Immat],$A19,),0),MATCH(E$13,TabBaseVisites[#Headers],0)))</f>
        <v/>
      </c>
      <c r="F20" s="22" t="str">
        <f ca="1">IF($A20="","",INDEX(OFFSET(TabBaseVisites[],$A19,),MATCH($D$2,OFFSET(TabBaseVisites[Immat],$A19,),0),MATCH(F$13,TabBaseVisites[#Headers],0)))</f>
        <v/>
      </c>
      <c r="G20" s="22" t="str">
        <f ca="1">IF($A20="","",INDEX(OFFSET(TabBaseVisites[],$A19,),MATCH($D$2,OFFSET(TabBaseVisites[Immat],$A19,),0),MATCH(G$13,TabBaseVisites[#Headers],0)))</f>
        <v/>
      </c>
      <c r="H20" s="22" t="str">
        <f ca="1">IF($A20="","",INDEX(OFFSET(TabBaseVisites[],$A19,),MATCH($D$2,OFFSET(TabBaseVisites[Immat],$A19,),0),MATCH(H$13,TabBaseVisites[#Headers],0)))</f>
        <v/>
      </c>
      <c r="I20" s="22" t="str">
        <f ca="1">IF($A20="","",INDEX(OFFSET(TabBaseVisites[],$A19,),MATCH($D$2,OFFSET(TabBaseVisites[Immat],$A19,),0),MATCH(I$13,TabBaseVisites[#Headers],0)))</f>
        <v/>
      </c>
      <c r="J20" s="22" t="str">
        <f ca="1">IF($A20="","",INDEX(OFFSET(TabBaseVisites[],$A19,),MATCH($D$2,OFFSET(TabBaseVisites[Immat],$A19,),0),MATCH(J$13,TabBaseVisites[#Headers],0)))</f>
        <v/>
      </c>
      <c r="K20" s="21" t="str">
        <f ca="1">IF($A20="","",INDEX(OFFSET(TabBaseVisites[],$A19,),MATCH($D$2,OFFSET(TabBaseVisites[Immat],$A19,),0),MATCH(K$13,TabBaseVisites[#Headers],0)))</f>
        <v/>
      </c>
      <c r="L20" s="21" t="str">
        <f ca="1">IF($A20="","",INDEX(OFFSET(TabBaseVisites[],$A19,),MATCH($D$2,OFFSET(TabBaseVisites[Immat],$A19,),0),MATCH(L$13,TabBaseVisites[#Headers],0)))</f>
        <v/>
      </c>
      <c r="M20" s="51" t="str">
        <f ca="1">IF($A20="","",INDEX(OFFSET(TabBaseVisites[],$A19,),MATCH($D$2,OFFSET(TabBaseVisites[Immat],$A19,),0),MATCH(M$13,TabBaseVisites[#Headers],0)))</f>
        <v/>
      </c>
      <c r="N20" s="51" t="str">
        <f ca="1">IF($A20="","",INDEX(OFFSET(TabBaseVisites[],$A19,),MATCH($D$2,OFFSET(TabBaseVisites[Immat],$A19,),0),MATCH(N$13,TabBaseVisites[#Headers],0)))</f>
        <v/>
      </c>
    </row>
    <row r="21" spans="1:14" s="18" customFormat="1" ht="30" customHeight="1" x14ac:dyDescent="0.25">
      <c r="A21" s="23" t="str">
        <f ca="1">IF(ISERROR(ROW(INDEX(OFFSET(TabBaseVisites[],A20,),MATCH($D$2,OFFSET(TabBaseVisites[Immat],A20,),0),1))-1)=TRUE,"",ROW(INDEX(OFFSET(TabBaseVisites[],A20,),MATCH($D$2,OFFSET(TabBaseVisites[Immat],A20,),0),1))-1)</f>
        <v/>
      </c>
      <c r="B21" s="21" t="str">
        <f ca="1">IF($A21="","",INDEX(OFFSET(TabBaseVisites[],$A20,),MATCH($D$2,OFFSET(TabBaseVisites[Immat],$A20,),0),MATCH(B$13,TabBaseVisites[#Headers],0)))</f>
        <v/>
      </c>
      <c r="C21" s="22" t="str">
        <f ca="1">IF($A21="","",INDEX(OFFSET(TabBaseVisites[],$A20,),MATCH($D$2,OFFSET(TabBaseVisites[Immat],$A20,),0),MATCH(C$13,TabBaseVisites[#Headers],0)))</f>
        <v/>
      </c>
      <c r="D21" s="22" t="str">
        <f ca="1">IF($A21="","",INDEX(OFFSET(TabBaseVisites[],$A20,),MATCH($D$2,OFFSET(TabBaseVisites[Immat],$A20,),0),MATCH(D$13,TabBaseVisites[#Headers],0)))</f>
        <v/>
      </c>
      <c r="E21" s="22" t="str">
        <f ca="1">IF($A21="","",INDEX(OFFSET(TabBaseVisites[],$A20,),MATCH($D$2,OFFSET(TabBaseVisites[Immat],$A20,),0),MATCH(E$13,TabBaseVisites[#Headers],0)))</f>
        <v/>
      </c>
      <c r="F21" s="22" t="str">
        <f ca="1">IF($A21="","",INDEX(OFFSET(TabBaseVisites[],$A20,),MATCH($D$2,OFFSET(TabBaseVisites[Immat],$A20,),0),MATCH(F$13,TabBaseVisites[#Headers],0)))</f>
        <v/>
      </c>
      <c r="G21" s="22" t="str">
        <f ca="1">IF($A21="","",INDEX(OFFSET(TabBaseVisites[],$A20,),MATCH($D$2,OFFSET(TabBaseVisites[Immat],$A20,),0),MATCH(G$13,TabBaseVisites[#Headers],0)))</f>
        <v/>
      </c>
      <c r="H21" s="22" t="str">
        <f ca="1">IF($A21="","",INDEX(OFFSET(TabBaseVisites[],$A20,),MATCH($D$2,OFFSET(TabBaseVisites[Immat],$A20,),0),MATCH(H$13,TabBaseVisites[#Headers],0)))</f>
        <v/>
      </c>
      <c r="I21" s="22" t="str">
        <f ca="1">IF($A21="","",INDEX(OFFSET(TabBaseVisites[],$A20,),MATCH($D$2,OFFSET(TabBaseVisites[Immat],$A20,),0),MATCH(I$13,TabBaseVisites[#Headers],0)))</f>
        <v/>
      </c>
      <c r="J21" s="22" t="str">
        <f ca="1">IF($A21="","",INDEX(OFFSET(TabBaseVisites[],$A20,),MATCH($D$2,OFFSET(TabBaseVisites[Immat],$A20,),0),MATCH(J$13,TabBaseVisites[#Headers],0)))</f>
        <v/>
      </c>
      <c r="K21" s="21" t="str">
        <f ca="1">IF($A21="","",INDEX(OFFSET(TabBaseVisites[],$A20,),MATCH($D$2,OFFSET(TabBaseVisites[Immat],$A20,),0),MATCH(K$13,TabBaseVisites[#Headers],0)))</f>
        <v/>
      </c>
      <c r="L21" s="21" t="str">
        <f ca="1">IF($A21="","",INDEX(OFFSET(TabBaseVisites[],$A20,),MATCH($D$2,OFFSET(TabBaseVisites[Immat],$A20,),0),MATCH(L$13,TabBaseVisites[#Headers],0)))</f>
        <v/>
      </c>
      <c r="M21" s="51" t="str">
        <f ca="1">IF($A21="","",INDEX(OFFSET(TabBaseVisites[],$A20,),MATCH($D$2,OFFSET(TabBaseVisites[Immat],$A20,),0),MATCH(M$13,TabBaseVisites[#Headers],0)))</f>
        <v/>
      </c>
      <c r="N21" s="51" t="str">
        <f ca="1">IF($A21="","",INDEX(OFFSET(TabBaseVisites[],$A20,),MATCH($D$2,OFFSET(TabBaseVisites[Immat],$A20,),0),MATCH(N$13,TabBaseVisites[#Headers],0)))</f>
        <v/>
      </c>
    </row>
    <row r="22" spans="1:14" s="18" customFormat="1" ht="30" customHeight="1" x14ac:dyDescent="0.25">
      <c r="A22" s="23" t="str">
        <f ca="1">IF(ISERROR(ROW(INDEX(OFFSET(TabBaseVisites[],A21,),MATCH($D$2,OFFSET(TabBaseVisites[Immat],A21,),0),1))-1)=TRUE,"",ROW(INDEX(OFFSET(TabBaseVisites[],A21,),MATCH($D$2,OFFSET(TabBaseVisites[Immat],A21,),0),1))-1)</f>
        <v/>
      </c>
      <c r="B22" s="21" t="str">
        <f ca="1">IF($A22="","",INDEX(OFFSET(TabBaseVisites[],$A21,),MATCH($D$2,OFFSET(TabBaseVisites[Immat],$A21,),0),MATCH(B$13,TabBaseVisites[#Headers],0)))</f>
        <v/>
      </c>
      <c r="C22" s="22" t="str">
        <f ca="1">IF($A22="","",INDEX(OFFSET(TabBaseVisites[],$A21,),MATCH($D$2,OFFSET(TabBaseVisites[Immat],$A21,),0),MATCH(C$13,TabBaseVisites[#Headers],0)))</f>
        <v/>
      </c>
      <c r="D22" s="22" t="str">
        <f ca="1">IF($A22="","",INDEX(OFFSET(TabBaseVisites[],$A21,),MATCH($D$2,OFFSET(TabBaseVisites[Immat],$A21,),0),MATCH(D$13,TabBaseVisites[#Headers],0)))</f>
        <v/>
      </c>
      <c r="E22" s="22" t="str">
        <f ca="1">IF($A22="","",INDEX(OFFSET(TabBaseVisites[],$A21,),MATCH($D$2,OFFSET(TabBaseVisites[Immat],$A21,),0),MATCH(E$13,TabBaseVisites[#Headers],0)))</f>
        <v/>
      </c>
      <c r="F22" s="22" t="str">
        <f ca="1">IF($A22="","",INDEX(OFFSET(TabBaseVisites[],$A21,),MATCH($D$2,OFFSET(TabBaseVisites[Immat],$A21,),0),MATCH(F$13,TabBaseVisites[#Headers],0)))</f>
        <v/>
      </c>
      <c r="G22" s="22" t="str">
        <f ca="1">IF($A22="","",INDEX(OFFSET(TabBaseVisites[],$A21,),MATCH($D$2,OFFSET(TabBaseVisites[Immat],$A21,),0),MATCH(G$13,TabBaseVisites[#Headers],0)))</f>
        <v/>
      </c>
      <c r="H22" s="22" t="str">
        <f ca="1">IF($A22="","",INDEX(OFFSET(TabBaseVisites[],$A21,),MATCH($D$2,OFFSET(TabBaseVisites[Immat],$A21,),0),MATCH(H$13,TabBaseVisites[#Headers],0)))</f>
        <v/>
      </c>
      <c r="I22" s="22" t="str">
        <f ca="1">IF($A22="","",INDEX(OFFSET(TabBaseVisites[],$A21,),MATCH($D$2,OFFSET(TabBaseVisites[Immat],$A21,),0),MATCH(I$13,TabBaseVisites[#Headers],0)))</f>
        <v/>
      </c>
      <c r="J22" s="22" t="str">
        <f ca="1">IF($A22="","",INDEX(OFFSET(TabBaseVisites[],$A21,),MATCH($D$2,OFFSET(TabBaseVisites[Immat],$A21,),0),MATCH(J$13,TabBaseVisites[#Headers],0)))</f>
        <v/>
      </c>
      <c r="K22" s="21" t="str">
        <f ca="1">IF($A22="","",INDEX(OFFSET(TabBaseVisites[],$A21,),MATCH($D$2,OFFSET(TabBaseVisites[Immat],$A21,),0),MATCH(K$13,TabBaseVisites[#Headers],0)))</f>
        <v/>
      </c>
      <c r="L22" s="21" t="str">
        <f ca="1">IF($A22="","",INDEX(OFFSET(TabBaseVisites[],$A21,),MATCH($D$2,OFFSET(TabBaseVisites[Immat],$A21,),0),MATCH(L$13,TabBaseVisites[#Headers],0)))</f>
        <v/>
      </c>
      <c r="M22" s="39" t="str">
        <f ca="1">IF($A22="","",INDEX(OFFSET(TabBaseVisites[],$A21,),MATCH($D$2,OFFSET(TabBaseVisites[Immat],$A21,),0),MATCH(M$13,TabBaseVisites[#Headers],0)))</f>
        <v/>
      </c>
      <c r="N22" s="39" t="str">
        <f ca="1">IF($A22="","",INDEX(OFFSET(TabBaseVisites[],$A21,),MATCH($D$2,OFFSET(TabBaseVisites[Immat],$A21,),0),MATCH(N$13,TabBaseVisites[#Headers],0)))</f>
        <v/>
      </c>
    </row>
    <row r="23" spans="1:14" s="18" customFormat="1" ht="30" customHeight="1" x14ac:dyDescent="0.25">
      <c r="A23" s="23" t="str">
        <f ca="1">IF(ISERROR(ROW(INDEX(OFFSET(TabBaseVisites[],A22,),MATCH($D$2,OFFSET(TabBaseVisites[Immat],A22,),0),1))-1)=TRUE,"",ROW(INDEX(OFFSET(TabBaseVisites[],A22,),MATCH($D$2,OFFSET(TabBaseVisites[Immat],A22,),0),1))-1)</f>
        <v/>
      </c>
      <c r="B23" s="21" t="str">
        <f ca="1">IF($A23="","",INDEX(OFFSET(TabBaseVisites[],$A22,),MATCH($D$2,OFFSET(TabBaseVisites[Immat],$A22,),0),MATCH(B$13,TabBaseVisites[#Headers],0)))</f>
        <v/>
      </c>
      <c r="C23" s="22" t="str">
        <f ca="1">IF($A23="","",INDEX(OFFSET(TabBaseVisites[],$A22,),MATCH($D$2,OFFSET(TabBaseVisites[Immat],$A22,),0),MATCH(C$13,TabBaseVisites[#Headers],0)))</f>
        <v/>
      </c>
      <c r="D23" s="22" t="str">
        <f ca="1">IF($A23="","",INDEX(OFFSET(TabBaseVisites[],$A22,),MATCH($D$2,OFFSET(TabBaseVisites[Immat],$A22,),0),MATCH(D$13,TabBaseVisites[#Headers],0)))</f>
        <v/>
      </c>
      <c r="E23" s="22" t="str">
        <f ca="1">IF($A23="","",INDEX(OFFSET(TabBaseVisites[],$A22,),MATCH($D$2,OFFSET(TabBaseVisites[Immat],$A22,),0),MATCH(E$13,TabBaseVisites[#Headers],0)))</f>
        <v/>
      </c>
      <c r="F23" s="22" t="str">
        <f ca="1">IF($A23="","",INDEX(OFFSET(TabBaseVisites[],$A22,),MATCH($D$2,OFFSET(TabBaseVisites[Immat],$A22,),0),MATCH(F$13,TabBaseVisites[#Headers],0)))</f>
        <v/>
      </c>
      <c r="G23" s="22" t="str">
        <f ca="1">IF($A23="","",INDEX(OFFSET(TabBaseVisites[],$A22,),MATCH($D$2,OFFSET(TabBaseVisites[Immat],$A22,),0),MATCH(G$13,TabBaseVisites[#Headers],0)))</f>
        <v/>
      </c>
      <c r="H23" s="22" t="str">
        <f ca="1">IF($A23="","",INDEX(OFFSET(TabBaseVisites[],$A22,),MATCH($D$2,OFFSET(TabBaseVisites[Immat],$A22,),0),MATCH(H$13,TabBaseVisites[#Headers],0)))</f>
        <v/>
      </c>
      <c r="I23" s="22" t="str">
        <f ca="1">IF($A23="","",INDEX(OFFSET(TabBaseVisites[],$A22,),MATCH($D$2,OFFSET(TabBaseVisites[Immat],$A22,),0),MATCH(I$13,TabBaseVisites[#Headers],0)))</f>
        <v/>
      </c>
      <c r="J23" s="22" t="str">
        <f ca="1">IF($A23="","",INDEX(OFFSET(TabBaseVisites[],$A22,),MATCH($D$2,OFFSET(TabBaseVisites[Immat],$A22,),0),MATCH(J$13,TabBaseVisites[#Headers],0)))</f>
        <v/>
      </c>
      <c r="K23" s="21" t="str">
        <f ca="1">IF($A23="","",INDEX(OFFSET(TabBaseVisites[],$A22,),MATCH($D$2,OFFSET(TabBaseVisites[Immat],$A22,),0),MATCH(K$13,TabBaseVisites[#Headers],0)))</f>
        <v/>
      </c>
      <c r="L23" s="21" t="str">
        <f ca="1">IF($A23="","",INDEX(OFFSET(TabBaseVisites[],$A22,),MATCH($D$2,OFFSET(TabBaseVisites[Immat],$A22,),0),MATCH(L$13,TabBaseVisites[#Headers],0)))</f>
        <v/>
      </c>
      <c r="M23" s="39" t="str">
        <f ca="1">IF($A23="","",INDEX(OFFSET(TabBaseVisites[],$A22,),MATCH($D$2,OFFSET(TabBaseVisites[Immat],$A22,),0),MATCH(M$13,TabBaseVisites[#Headers],0)))</f>
        <v/>
      </c>
      <c r="N23" s="39" t="str">
        <f ca="1">IF($A23="","",INDEX(OFFSET(TabBaseVisites[],$A22,),MATCH($D$2,OFFSET(TabBaseVisites[Immat],$A22,),0),MATCH(N$13,TabBaseVisites[#Headers],0)))</f>
        <v/>
      </c>
    </row>
    <row r="24" spans="1:14" s="18" customFormat="1" ht="30" customHeight="1" x14ac:dyDescent="0.25">
      <c r="A24" s="23" t="str">
        <f ca="1">IF(ISERROR(ROW(INDEX(OFFSET(TabBaseVisites[],A23,),MATCH($D$2,OFFSET(TabBaseVisites[Immat],A23,),0),1))-1)=TRUE,"",ROW(INDEX(OFFSET(TabBaseVisites[],A23,),MATCH($D$2,OFFSET(TabBaseVisites[Immat],A23,),0),1))-1)</f>
        <v/>
      </c>
      <c r="B24" s="21" t="str">
        <f ca="1">IF($A24="","",INDEX(OFFSET(TabBaseVisites[],$A23,),MATCH($D$2,OFFSET(TabBaseVisites[Immat],$A23,),0),MATCH(B$13,TabBaseVisites[#Headers],0)))</f>
        <v/>
      </c>
      <c r="C24" s="22" t="str">
        <f ca="1">IF($A24="","",INDEX(OFFSET(TabBaseVisites[],$A23,),MATCH($D$2,OFFSET(TabBaseVisites[Immat],$A23,),0),MATCH(C$13,TabBaseVisites[#Headers],0)))</f>
        <v/>
      </c>
      <c r="D24" s="22" t="str">
        <f ca="1">IF($A24="","",INDEX(OFFSET(TabBaseVisites[],$A23,),MATCH($D$2,OFFSET(TabBaseVisites[Immat],$A23,),0),MATCH(D$13,TabBaseVisites[#Headers],0)))</f>
        <v/>
      </c>
      <c r="E24" s="22" t="str">
        <f ca="1">IF($A24="","",INDEX(OFFSET(TabBaseVisites[],$A23,),MATCH($D$2,OFFSET(TabBaseVisites[Immat],$A23,),0),MATCH(E$13,TabBaseVisites[#Headers],0)))</f>
        <v/>
      </c>
      <c r="F24" s="22" t="str">
        <f ca="1">IF($A24="","",INDEX(OFFSET(TabBaseVisites[],$A23,),MATCH($D$2,OFFSET(TabBaseVisites[Immat],$A23,),0),MATCH(F$13,TabBaseVisites[#Headers],0)))</f>
        <v/>
      </c>
      <c r="G24" s="22" t="str">
        <f ca="1">IF($A24="","",INDEX(OFFSET(TabBaseVisites[],$A23,),MATCH($D$2,OFFSET(TabBaseVisites[Immat],$A23,),0),MATCH(G$13,TabBaseVisites[#Headers],0)))</f>
        <v/>
      </c>
      <c r="H24" s="22" t="str">
        <f ca="1">IF($A24="","",INDEX(OFFSET(TabBaseVisites[],$A23,),MATCH($D$2,OFFSET(TabBaseVisites[Immat],$A23,),0),MATCH(H$13,TabBaseVisites[#Headers],0)))</f>
        <v/>
      </c>
      <c r="I24" s="22" t="str">
        <f ca="1">IF($A24="","",INDEX(OFFSET(TabBaseVisites[],$A23,),MATCH($D$2,OFFSET(TabBaseVisites[Immat],$A23,),0),MATCH(I$13,TabBaseVisites[#Headers],0)))</f>
        <v/>
      </c>
      <c r="J24" s="22" t="str">
        <f ca="1">IF($A24="","",INDEX(OFFSET(TabBaseVisites[],$A23,),MATCH($D$2,OFFSET(TabBaseVisites[Immat],$A23,),0),MATCH(J$13,TabBaseVisites[#Headers],0)))</f>
        <v/>
      </c>
      <c r="K24" s="21" t="str">
        <f ca="1">IF($A24="","",INDEX(OFFSET(TabBaseVisites[],$A23,),MATCH($D$2,OFFSET(TabBaseVisites[Immat],$A23,),0),MATCH(K$13,TabBaseVisites[#Headers],0)))</f>
        <v/>
      </c>
      <c r="L24" s="21" t="str">
        <f ca="1">IF($A24="","",INDEX(OFFSET(TabBaseVisites[],$A23,),MATCH($D$2,OFFSET(TabBaseVisites[Immat],$A23,),0),MATCH(L$13,TabBaseVisites[#Headers],0)))</f>
        <v/>
      </c>
      <c r="M24" s="39" t="str">
        <f ca="1">IF($A24="","",INDEX(OFFSET(TabBaseVisites[],$A23,),MATCH($D$2,OFFSET(TabBaseVisites[Immat],$A23,),0),MATCH(M$13,TabBaseVisites[#Headers],0)))</f>
        <v/>
      </c>
      <c r="N24" s="39" t="str">
        <f ca="1">IF($A24="","",INDEX(OFFSET(TabBaseVisites[],$A23,),MATCH($D$2,OFFSET(TabBaseVisites[Immat],$A23,),0),MATCH(N$13,TabBaseVisites[#Headers],0)))</f>
        <v/>
      </c>
    </row>
    <row r="25" spans="1:14" s="18" customFormat="1" ht="30" customHeight="1" x14ac:dyDescent="0.25">
      <c r="A25" s="23" t="str">
        <f ca="1">IF(ISERROR(ROW(INDEX(OFFSET(TabBaseVisites[],A24,),MATCH($D$2,OFFSET(TabBaseVisites[Immat],A24,),0),1))-1)=TRUE,"",ROW(INDEX(OFFSET(TabBaseVisites[],A24,),MATCH($D$2,OFFSET(TabBaseVisites[Immat],A24,),0),1))-1)</f>
        <v/>
      </c>
      <c r="B25" s="21" t="str">
        <f ca="1">IF($A25="","",INDEX(OFFSET(TabBaseVisites[],$A24,),MATCH($D$2,OFFSET(TabBaseVisites[Immat],$A24,),0),MATCH(B$13,TabBaseVisites[#Headers],0)))</f>
        <v/>
      </c>
      <c r="C25" s="22" t="str">
        <f ca="1">IF($A25="","",INDEX(OFFSET(TabBaseVisites[],$A24,),MATCH($D$2,OFFSET(TabBaseVisites[Immat],$A24,),0),MATCH(C$13,TabBaseVisites[#Headers],0)))</f>
        <v/>
      </c>
      <c r="D25" s="22" t="str">
        <f ca="1">IF($A25="","",INDEX(OFFSET(TabBaseVisites[],$A24,),MATCH($D$2,OFFSET(TabBaseVisites[Immat],$A24,),0),MATCH(D$13,TabBaseVisites[#Headers],0)))</f>
        <v/>
      </c>
      <c r="E25" s="22" t="str">
        <f ca="1">IF($A25="","",INDEX(OFFSET(TabBaseVisites[],$A24,),MATCH($D$2,OFFSET(TabBaseVisites[Immat],$A24,),0),MATCH(E$13,TabBaseVisites[#Headers],0)))</f>
        <v/>
      </c>
      <c r="F25" s="22" t="str">
        <f ca="1">IF($A25="","",INDEX(OFFSET(TabBaseVisites[],$A24,),MATCH($D$2,OFFSET(TabBaseVisites[Immat],$A24,),0),MATCH(F$13,TabBaseVisites[#Headers],0)))</f>
        <v/>
      </c>
      <c r="G25" s="22" t="str">
        <f ca="1">IF($A25="","",INDEX(OFFSET(TabBaseVisites[],$A24,),MATCH($D$2,OFFSET(TabBaseVisites[Immat],$A24,),0),MATCH(G$13,TabBaseVisites[#Headers],0)))</f>
        <v/>
      </c>
      <c r="H25" s="22" t="str">
        <f ca="1">IF($A25="","",INDEX(OFFSET(TabBaseVisites[],$A24,),MATCH($D$2,OFFSET(TabBaseVisites[Immat],$A24,),0),MATCH(H$13,TabBaseVisites[#Headers],0)))</f>
        <v/>
      </c>
      <c r="I25" s="22" t="str">
        <f ca="1">IF($A25="","",INDEX(OFFSET(TabBaseVisites[],$A24,),MATCH($D$2,OFFSET(TabBaseVisites[Immat],$A24,),0),MATCH(I$13,TabBaseVisites[#Headers],0)))</f>
        <v/>
      </c>
      <c r="J25" s="22" t="str">
        <f ca="1">IF($A25="","",INDEX(OFFSET(TabBaseVisites[],$A24,),MATCH($D$2,OFFSET(TabBaseVisites[Immat],$A24,),0),MATCH(J$13,TabBaseVisites[#Headers],0)))</f>
        <v/>
      </c>
      <c r="K25" s="21" t="str">
        <f ca="1">IF($A25="","",INDEX(OFFSET(TabBaseVisites[],$A24,),MATCH($D$2,OFFSET(TabBaseVisites[Immat],$A24,),0),MATCH(K$13,TabBaseVisites[#Headers],0)))</f>
        <v/>
      </c>
      <c r="L25" s="21" t="str">
        <f ca="1">IF($A25="","",INDEX(OFFSET(TabBaseVisites[],$A24,),MATCH($D$2,OFFSET(TabBaseVisites[Immat],$A24,),0),MATCH(L$13,TabBaseVisites[#Headers],0)))</f>
        <v/>
      </c>
      <c r="M25" s="39" t="str">
        <f ca="1">IF($A25="","",INDEX(OFFSET(TabBaseVisites[],$A24,),MATCH($D$2,OFFSET(TabBaseVisites[Immat],$A24,),0),MATCH(M$13,TabBaseVisites[#Headers],0)))</f>
        <v/>
      </c>
      <c r="N25" s="39" t="str">
        <f ca="1">IF($A25="","",INDEX(OFFSET(TabBaseVisites[],$A24,),MATCH($D$2,OFFSET(TabBaseVisites[Immat],$A24,),0),MATCH(N$13,TabBaseVisites[#Headers],0)))</f>
        <v/>
      </c>
    </row>
    <row r="26" spans="1:14" s="18" customFormat="1" ht="30" customHeight="1" x14ac:dyDescent="0.25">
      <c r="A26" s="23" t="str">
        <f ca="1">IF(ISERROR(ROW(INDEX(OFFSET(TabBaseVisites[],A25,),MATCH($D$2,OFFSET(TabBaseVisites[Immat],A25,),0),1))-1)=TRUE,"",ROW(INDEX(OFFSET(TabBaseVisites[],A25,),MATCH($D$2,OFFSET(TabBaseVisites[Immat],A25,),0),1))-1)</f>
        <v/>
      </c>
      <c r="B26" s="21" t="str">
        <f ca="1">IF($A26="","",INDEX(OFFSET(TabBaseVisites[],$A25,),MATCH($D$2,OFFSET(TabBaseVisites[Immat],$A25,),0),MATCH(B$13,TabBaseVisites[#Headers],0)))</f>
        <v/>
      </c>
      <c r="C26" s="22" t="str">
        <f ca="1">IF($A26="","",INDEX(OFFSET(TabBaseVisites[],$A25,),MATCH($D$2,OFFSET(TabBaseVisites[Immat],$A25,),0),MATCH(C$13,TabBaseVisites[#Headers],0)))</f>
        <v/>
      </c>
      <c r="D26" s="22" t="str">
        <f ca="1">IF($A26="","",INDEX(OFFSET(TabBaseVisites[],$A25,),MATCH($D$2,OFFSET(TabBaseVisites[Immat],$A25,),0),MATCH(D$13,TabBaseVisites[#Headers],0)))</f>
        <v/>
      </c>
      <c r="E26" s="22" t="str">
        <f ca="1">IF($A26="","",INDEX(OFFSET(TabBaseVisites[],$A25,),MATCH($D$2,OFFSET(TabBaseVisites[Immat],$A25,),0),MATCH(E$13,TabBaseVisites[#Headers],0)))</f>
        <v/>
      </c>
      <c r="F26" s="22" t="str">
        <f ca="1">IF($A26="","",INDEX(OFFSET(TabBaseVisites[],$A25,),MATCH($D$2,OFFSET(TabBaseVisites[Immat],$A25,),0),MATCH(F$13,TabBaseVisites[#Headers],0)))</f>
        <v/>
      </c>
      <c r="G26" s="22" t="str">
        <f ca="1">IF($A26="","",INDEX(OFFSET(TabBaseVisites[],$A25,),MATCH($D$2,OFFSET(TabBaseVisites[Immat],$A25,),0),MATCH(G$13,TabBaseVisites[#Headers],0)))</f>
        <v/>
      </c>
      <c r="H26" s="22" t="str">
        <f ca="1">IF($A26="","",INDEX(OFFSET(TabBaseVisites[],$A25,),MATCH($D$2,OFFSET(TabBaseVisites[Immat],$A25,),0),MATCH(H$13,TabBaseVisites[#Headers],0)))</f>
        <v/>
      </c>
      <c r="I26" s="22" t="str">
        <f ca="1">IF($A26="","",INDEX(OFFSET(TabBaseVisites[],$A25,),MATCH($D$2,OFFSET(TabBaseVisites[Immat],$A25,),0),MATCH(I$13,TabBaseVisites[#Headers],0)))</f>
        <v/>
      </c>
      <c r="J26" s="22" t="str">
        <f ca="1">IF($A26="","",INDEX(OFFSET(TabBaseVisites[],$A25,),MATCH($D$2,OFFSET(TabBaseVisites[Immat],$A25,),0),MATCH(J$13,TabBaseVisites[#Headers],0)))</f>
        <v/>
      </c>
      <c r="K26" s="21" t="str">
        <f ca="1">IF($A26="","",INDEX(OFFSET(TabBaseVisites[],$A25,),MATCH($D$2,OFFSET(TabBaseVisites[Immat],$A25,),0),MATCH(K$13,TabBaseVisites[#Headers],0)))</f>
        <v/>
      </c>
      <c r="L26" s="21" t="str">
        <f ca="1">IF($A26="","",INDEX(OFFSET(TabBaseVisites[],$A25,),MATCH($D$2,OFFSET(TabBaseVisites[Immat],$A25,),0),MATCH(L$13,TabBaseVisites[#Headers],0)))</f>
        <v/>
      </c>
      <c r="M26" s="39" t="str">
        <f ca="1">IF($A26="","",INDEX(OFFSET(TabBaseVisites[],$A25,),MATCH($D$2,OFFSET(TabBaseVisites[Immat],$A25,),0),MATCH(M$13,TabBaseVisites[#Headers],0)))</f>
        <v/>
      </c>
      <c r="N26" s="39" t="str">
        <f ca="1">IF($A26="","",INDEX(OFFSET(TabBaseVisites[],$A25,),MATCH($D$2,OFFSET(TabBaseVisites[Immat],$A25,),0),MATCH(N$13,TabBaseVisites[#Headers],0)))</f>
        <v/>
      </c>
    </row>
    <row r="27" spans="1:14" ht="30" customHeight="1" x14ac:dyDescent="0.25">
      <c r="A27" s="23" t="str">
        <f ca="1">IF(ISERROR(ROW(INDEX(OFFSET(TabBaseVisites[],A26,),MATCH($D$2,OFFSET(TabBaseVisites[Immat],A26,),0),1))-1)=TRUE,"",ROW(INDEX(OFFSET(TabBaseVisites[],A26,),MATCH($D$2,OFFSET(TabBaseVisites[Immat],A26,),0),1))-1)</f>
        <v/>
      </c>
      <c r="B27" s="21" t="str">
        <f ca="1">IF($A27="","",INDEX(OFFSET(TabBaseVisites[],$A26,),MATCH($D$2,OFFSET(TabBaseVisites[Immat],$A26,),0),MATCH(B$13,TabBaseVisites[#Headers],0)))</f>
        <v/>
      </c>
      <c r="C27" s="22" t="str">
        <f ca="1">IF($A27="","",INDEX(OFFSET(TabBaseVisites[],$A26,),MATCH($D$2,OFFSET(TabBaseVisites[Immat],$A26,),0),MATCH(C$13,TabBaseVisites[#Headers],0)))</f>
        <v/>
      </c>
      <c r="D27" s="22" t="str">
        <f ca="1">IF($A27="","",INDEX(OFFSET(TabBaseVisites[],$A26,),MATCH($D$2,OFFSET(TabBaseVisites[Immat],$A26,),0),MATCH(D$13,TabBaseVisites[#Headers],0)))</f>
        <v/>
      </c>
      <c r="E27" s="22" t="str">
        <f ca="1">IF($A27="","",INDEX(OFFSET(TabBaseVisites[],$A26,),MATCH($D$2,OFFSET(TabBaseVisites[Immat],$A26,),0),MATCH(E$13,TabBaseVisites[#Headers],0)))</f>
        <v/>
      </c>
      <c r="F27" s="22" t="str">
        <f ca="1">IF($A27="","",INDEX(OFFSET(TabBaseVisites[],$A26,),MATCH($D$2,OFFSET(TabBaseVisites[Immat],$A26,),0),MATCH(F$13,TabBaseVisites[#Headers],0)))</f>
        <v/>
      </c>
      <c r="G27" s="22" t="str">
        <f ca="1">IF($A27="","",INDEX(OFFSET(TabBaseVisites[],$A26,),MATCH($D$2,OFFSET(TabBaseVisites[Immat],$A26,),0),MATCH(G$13,TabBaseVisites[#Headers],0)))</f>
        <v/>
      </c>
      <c r="H27" s="22" t="str">
        <f ca="1">IF($A27="","",INDEX(OFFSET(TabBaseVisites[],$A26,),MATCH($D$2,OFFSET(TabBaseVisites[Immat],$A26,),0),MATCH(H$13,TabBaseVisites[#Headers],0)))</f>
        <v/>
      </c>
      <c r="I27" s="22" t="str">
        <f ca="1">IF($A27="","",INDEX(OFFSET(TabBaseVisites[],$A26,),MATCH($D$2,OFFSET(TabBaseVisites[Immat],$A26,),0),MATCH(I$13,TabBaseVisites[#Headers],0)))</f>
        <v/>
      </c>
      <c r="J27" s="22" t="str">
        <f ca="1">IF($A27="","",INDEX(OFFSET(TabBaseVisites[],$A26,),MATCH($D$2,OFFSET(TabBaseVisites[Immat],$A26,),0),MATCH(J$13,TabBaseVisites[#Headers],0)))</f>
        <v/>
      </c>
      <c r="K27" s="21" t="str">
        <f ca="1">IF($A27="","",INDEX(OFFSET(TabBaseVisites[],$A26,),MATCH($D$2,OFFSET(TabBaseVisites[Immat],$A26,),0),MATCH(K$13,TabBaseVisites[#Headers],0)))</f>
        <v/>
      </c>
      <c r="L27" s="21" t="str">
        <f ca="1">IF($A27="","",INDEX(OFFSET(TabBaseVisites[],$A26,),MATCH($D$2,OFFSET(TabBaseVisites[Immat],$A26,),0),MATCH(L$13,TabBaseVisites[#Headers],0)))</f>
        <v/>
      </c>
      <c r="M27" s="39" t="str">
        <f ca="1">IF($A27="","",INDEX(OFFSET(TabBaseVisites[],$A26,),MATCH($D$2,OFFSET(TabBaseVisites[Immat],$A26,),0),MATCH(M$13,TabBaseVisites[#Headers],0)))</f>
        <v/>
      </c>
      <c r="N27" s="39" t="str">
        <f ca="1">IF($A27="","",INDEX(OFFSET(TabBaseVisites[],$A26,),MATCH($D$2,OFFSET(TabBaseVisites[Immat],$A26,),0),MATCH(N$13,TabBaseVisites[#Headers],0)))</f>
        <v/>
      </c>
    </row>
    <row r="28" spans="1:14" ht="30" customHeight="1" x14ac:dyDescent="0.25">
      <c r="A28" s="23" t="str">
        <f ca="1">IF(ISERROR(ROW(INDEX(OFFSET(TabBaseVisites[],A27,),MATCH($D$2,OFFSET(TabBaseVisites[Immat],A27,),0),1))-1)=TRUE,"",ROW(INDEX(OFFSET(TabBaseVisites[],A27,),MATCH($D$2,OFFSET(TabBaseVisites[Immat],A27,),0),1))-1)</f>
        <v/>
      </c>
      <c r="B28" s="21" t="str">
        <f ca="1">IF($A28="","",INDEX(OFFSET(TabBaseVisites[],$A27,),MATCH($D$2,OFFSET(TabBaseVisites[Immat],$A27,),0),MATCH(B$13,TabBaseVisites[#Headers],0)))</f>
        <v/>
      </c>
      <c r="C28" s="22" t="str">
        <f ca="1">IF($A28="","",INDEX(OFFSET(TabBaseVisites[],$A27,),MATCH($D$2,OFFSET(TabBaseVisites[Immat],$A27,),0),MATCH(C$13,TabBaseVisites[#Headers],0)))</f>
        <v/>
      </c>
      <c r="D28" s="22" t="str">
        <f ca="1">IF($A28="","",INDEX(OFFSET(TabBaseVisites[],$A27,),MATCH($D$2,OFFSET(TabBaseVisites[Immat],$A27,),0),MATCH(D$13,TabBaseVisites[#Headers],0)))</f>
        <v/>
      </c>
      <c r="E28" s="22" t="str">
        <f ca="1">IF($A28="","",INDEX(OFFSET(TabBaseVisites[],$A27,),MATCH($D$2,OFFSET(TabBaseVisites[Immat],$A27,),0),MATCH(E$13,TabBaseVisites[#Headers],0)))</f>
        <v/>
      </c>
      <c r="F28" s="22" t="str">
        <f ca="1">IF($A28="","",INDEX(OFFSET(TabBaseVisites[],$A27,),MATCH($D$2,OFFSET(TabBaseVisites[Immat],$A27,),0),MATCH(F$13,TabBaseVisites[#Headers],0)))</f>
        <v/>
      </c>
      <c r="G28" s="22" t="str">
        <f ca="1">IF($A28="","",INDEX(OFFSET(TabBaseVisites[],$A27,),MATCH($D$2,OFFSET(TabBaseVisites[Immat],$A27,),0),MATCH(G$13,TabBaseVisites[#Headers],0)))</f>
        <v/>
      </c>
      <c r="H28" s="22" t="str">
        <f ca="1">IF($A28="","",INDEX(OFFSET(TabBaseVisites[],$A27,),MATCH($D$2,OFFSET(TabBaseVisites[Immat],$A27,),0),MATCH(H$13,TabBaseVisites[#Headers],0)))</f>
        <v/>
      </c>
      <c r="I28" s="22" t="str">
        <f ca="1">IF($A28="","",INDEX(OFFSET(TabBaseVisites[],$A27,),MATCH($D$2,OFFSET(TabBaseVisites[Immat],$A27,),0),MATCH(I$13,TabBaseVisites[#Headers],0)))</f>
        <v/>
      </c>
      <c r="J28" s="22" t="str">
        <f ca="1">IF($A28="","",INDEX(OFFSET(TabBaseVisites[],$A27,),MATCH($D$2,OFFSET(TabBaseVisites[Immat],$A27,),0),MATCH(J$13,TabBaseVisites[#Headers],0)))</f>
        <v/>
      </c>
      <c r="K28" s="21" t="str">
        <f ca="1">IF($A28="","",INDEX(OFFSET(TabBaseVisites[],$A27,),MATCH($D$2,OFFSET(TabBaseVisites[Immat],$A27,),0),MATCH(K$13,TabBaseVisites[#Headers],0)))</f>
        <v/>
      </c>
      <c r="L28" s="21" t="str">
        <f ca="1">IF($A28="","",INDEX(OFFSET(TabBaseVisites[],$A27,),MATCH($D$2,OFFSET(TabBaseVisites[Immat],$A27,),0),MATCH(L$13,TabBaseVisites[#Headers],0)))</f>
        <v/>
      </c>
      <c r="M28" s="39" t="str">
        <f ca="1">IF($A28="","",INDEX(OFFSET(TabBaseVisites[],$A27,),MATCH($D$2,OFFSET(TabBaseVisites[Immat],$A27,),0),MATCH(M$13,TabBaseVisites[#Headers],0)))</f>
        <v/>
      </c>
      <c r="N28" s="39" t="str">
        <f ca="1">IF($A28="","",INDEX(OFFSET(TabBaseVisites[],$A27,),MATCH($D$2,OFFSET(TabBaseVisites[Immat],$A27,),0),MATCH(N$13,TabBaseVisites[#Headers],0)))</f>
        <v/>
      </c>
    </row>
    <row r="29" spans="1:14" ht="30" customHeight="1" x14ac:dyDescent="0.25">
      <c r="A29" s="23" t="str">
        <f ca="1">IF(ISERROR(ROW(INDEX(OFFSET(TabBaseVisites[],A28,),MATCH($D$2,OFFSET(TabBaseVisites[Immat],A28,),0),1))-1)=TRUE,"",ROW(INDEX(OFFSET(TabBaseVisites[],A28,),MATCH($D$2,OFFSET(TabBaseVisites[Immat],A28,),0),1))-1)</f>
        <v/>
      </c>
      <c r="B29" s="21" t="str">
        <f ca="1">IF($A29="","",INDEX(OFFSET(TabBaseVisites[],$A28,),MATCH($D$2,OFFSET(TabBaseVisites[Immat],$A28,),0),MATCH(B$13,TabBaseVisites[#Headers],0)))</f>
        <v/>
      </c>
      <c r="C29" s="22" t="str">
        <f ca="1">IF($A29="","",INDEX(OFFSET(TabBaseVisites[],$A28,),MATCH($D$2,OFFSET(TabBaseVisites[Immat],$A28,),0),MATCH(C$13,TabBaseVisites[#Headers],0)))</f>
        <v/>
      </c>
      <c r="D29" s="22" t="str">
        <f ca="1">IF($A29="","",INDEX(OFFSET(TabBaseVisites[],$A28,),MATCH($D$2,OFFSET(TabBaseVisites[Immat],$A28,),0),MATCH(D$13,TabBaseVisites[#Headers],0)))</f>
        <v/>
      </c>
      <c r="E29" s="22" t="str">
        <f ca="1">IF($A29="","",INDEX(OFFSET(TabBaseVisites[],$A28,),MATCH($D$2,OFFSET(TabBaseVisites[Immat],$A28,),0),MATCH(E$13,TabBaseVisites[#Headers],0)))</f>
        <v/>
      </c>
      <c r="F29" s="22" t="str">
        <f ca="1">IF($A29="","",INDEX(OFFSET(TabBaseVisites[],$A28,),MATCH($D$2,OFFSET(TabBaseVisites[Immat],$A28,),0),MATCH(F$13,TabBaseVisites[#Headers],0)))</f>
        <v/>
      </c>
      <c r="G29" s="22" t="str">
        <f ca="1">IF($A29="","",INDEX(OFFSET(TabBaseVisites[],$A28,),MATCH($D$2,OFFSET(TabBaseVisites[Immat],$A28,),0),MATCH(G$13,TabBaseVisites[#Headers],0)))</f>
        <v/>
      </c>
      <c r="H29" s="22" t="str">
        <f ca="1">IF($A29="","",INDEX(OFFSET(TabBaseVisites[],$A28,),MATCH($D$2,OFFSET(TabBaseVisites[Immat],$A28,),0),MATCH(H$13,TabBaseVisites[#Headers],0)))</f>
        <v/>
      </c>
      <c r="I29" s="22" t="str">
        <f ca="1">IF($A29="","",INDEX(OFFSET(TabBaseVisites[],$A28,),MATCH($D$2,OFFSET(TabBaseVisites[Immat],$A28,),0),MATCH(I$13,TabBaseVisites[#Headers],0)))</f>
        <v/>
      </c>
      <c r="J29" s="22" t="str">
        <f ca="1">IF($A29="","",INDEX(OFFSET(TabBaseVisites[],$A28,),MATCH($D$2,OFFSET(TabBaseVisites[Immat],$A28,),0),MATCH(J$13,TabBaseVisites[#Headers],0)))</f>
        <v/>
      </c>
      <c r="K29" s="21" t="str">
        <f ca="1">IF($A29="","",INDEX(OFFSET(TabBaseVisites[],$A28,),MATCH($D$2,OFFSET(TabBaseVisites[Immat],$A28,),0),MATCH(K$13,TabBaseVisites[#Headers],0)))</f>
        <v/>
      </c>
      <c r="L29" s="21" t="str">
        <f ca="1">IF($A29="","",INDEX(OFFSET(TabBaseVisites[],$A28,),MATCH($D$2,OFFSET(TabBaseVisites[Immat],$A28,),0),MATCH(L$13,TabBaseVisites[#Headers],0)))</f>
        <v/>
      </c>
      <c r="M29" s="39" t="str">
        <f ca="1">IF($A29="","",INDEX(OFFSET(TabBaseVisites[],$A28,),MATCH($D$2,OFFSET(TabBaseVisites[Immat],$A28,),0),MATCH(M$13,TabBaseVisites[#Headers],0)))</f>
        <v/>
      </c>
      <c r="N29" s="39" t="str">
        <f ca="1">IF($A29="","",INDEX(OFFSET(TabBaseVisites[],$A28,),MATCH($D$2,OFFSET(TabBaseVisites[Immat],$A28,),0),MATCH(N$13,TabBaseVisites[#Headers],0)))</f>
        <v/>
      </c>
    </row>
    <row r="30" spans="1:14" ht="30" customHeight="1" x14ac:dyDescent="0.25">
      <c r="A30" s="23" t="str">
        <f ca="1">IF(ISERROR(ROW(INDEX(OFFSET(TabBaseVisites[],A29,),MATCH($D$2,OFFSET(TabBaseVisites[Immat],A29,),0),1))-1)=TRUE,"",ROW(INDEX(OFFSET(TabBaseVisites[],A29,),MATCH($D$2,OFFSET(TabBaseVisites[Immat],A29,),0),1))-1)</f>
        <v/>
      </c>
      <c r="B30" s="21" t="str">
        <f ca="1">IF($A30="","",INDEX(OFFSET(TabBaseVisites[],$A29,),MATCH($D$2,OFFSET(TabBaseVisites[Immat],$A29,),0),MATCH(B$13,TabBaseVisites[#Headers],0)))</f>
        <v/>
      </c>
      <c r="C30" s="22" t="str">
        <f ca="1">IF($A30="","",INDEX(OFFSET(TabBaseVisites[],$A29,),MATCH($D$2,OFFSET(TabBaseVisites[Immat],$A29,),0),MATCH(C$13,TabBaseVisites[#Headers],0)))</f>
        <v/>
      </c>
      <c r="D30" s="22" t="str">
        <f ca="1">IF($A30="","",INDEX(OFFSET(TabBaseVisites[],$A29,),MATCH($D$2,OFFSET(TabBaseVisites[Immat],$A29,),0),MATCH(D$13,TabBaseVisites[#Headers],0)))</f>
        <v/>
      </c>
      <c r="E30" s="22" t="str">
        <f ca="1">IF($A30="","",INDEX(OFFSET(TabBaseVisites[],$A29,),MATCH($D$2,OFFSET(TabBaseVisites[Immat],$A29,),0),MATCH(E$13,TabBaseVisites[#Headers],0)))</f>
        <v/>
      </c>
      <c r="F30" s="22" t="str">
        <f ca="1">IF($A30="","",INDEX(OFFSET(TabBaseVisites[],$A29,),MATCH($D$2,OFFSET(TabBaseVisites[Immat],$A29,),0),MATCH(F$13,TabBaseVisites[#Headers],0)))</f>
        <v/>
      </c>
      <c r="G30" s="22" t="str">
        <f ca="1">IF($A30="","",INDEX(OFFSET(TabBaseVisites[],$A29,),MATCH($D$2,OFFSET(TabBaseVisites[Immat],$A29,),0),MATCH(G$13,TabBaseVisites[#Headers],0)))</f>
        <v/>
      </c>
      <c r="H30" s="22" t="str">
        <f ca="1">IF($A30="","",INDEX(OFFSET(TabBaseVisites[],$A29,),MATCH($D$2,OFFSET(TabBaseVisites[Immat],$A29,),0),MATCH(H$13,TabBaseVisites[#Headers],0)))</f>
        <v/>
      </c>
      <c r="I30" s="22" t="str">
        <f ca="1">IF($A30="","",INDEX(OFFSET(TabBaseVisites[],$A29,),MATCH($D$2,OFFSET(TabBaseVisites[Immat],$A29,),0),MATCH(I$13,TabBaseVisites[#Headers],0)))</f>
        <v/>
      </c>
      <c r="J30" s="22" t="str">
        <f ca="1">IF($A30="","",INDEX(OFFSET(TabBaseVisites[],$A29,),MATCH($D$2,OFFSET(TabBaseVisites[Immat],$A29,),0),MATCH(J$13,TabBaseVisites[#Headers],0)))</f>
        <v/>
      </c>
      <c r="K30" s="21" t="str">
        <f ca="1">IF($A30="","",INDEX(OFFSET(TabBaseVisites[],$A29,),MATCH($D$2,OFFSET(TabBaseVisites[Immat],$A29,),0),MATCH(K$13,TabBaseVisites[#Headers],0)))</f>
        <v/>
      </c>
      <c r="L30" s="21" t="str">
        <f ca="1">IF($A30="","",INDEX(OFFSET(TabBaseVisites[],$A29,),MATCH($D$2,OFFSET(TabBaseVisites[Immat],$A29,),0),MATCH(L$13,TabBaseVisites[#Headers],0)))</f>
        <v/>
      </c>
      <c r="M30" s="39" t="str">
        <f ca="1">IF($A30="","",INDEX(OFFSET(TabBaseVisites[],$A29,),MATCH($D$2,OFFSET(TabBaseVisites[Immat],$A29,),0),MATCH(M$13,TabBaseVisites[#Headers],0)))</f>
        <v/>
      </c>
      <c r="N30" s="39" t="str">
        <f ca="1">IF($A30="","",INDEX(OFFSET(TabBaseVisites[],$A29,),MATCH($D$2,OFFSET(TabBaseVisites[Immat],$A29,),0),MATCH(N$13,TabBaseVisites[#Headers],0)))</f>
        <v/>
      </c>
    </row>
    <row r="31" spans="1:14" ht="30" customHeight="1" x14ac:dyDescent="0.25">
      <c r="A31" s="23" t="str">
        <f ca="1">IF(ISERROR(ROW(INDEX(OFFSET(TabBaseVisites[],A30,),MATCH($D$2,OFFSET(TabBaseVisites[Immat],A30,),0),1))-1)=TRUE,"",ROW(INDEX(OFFSET(TabBaseVisites[],A30,),MATCH($D$2,OFFSET(TabBaseVisites[Immat],A30,),0),1))-1)</f>
        <v/>
      </c>
      <c r="B31" s="21" t="str">
        <f ca="1">IF($A31="","",INDEX(OFFSET(TabBaseVisites[],$A30,),MATCH($D$2,OFFSET(TabBaseVisites[Immat],$A30,),0),MATCH(B$13,TabBaseVisites[#Headers],0)))</f>
        <v/>
      </c>
      <c r="C31" s="22" t="str">
        <f ca="1">IF($A31="","",INDEX(OFFSET(TabBaseVisites[],$A30,),MATCH($D$2,OFFSET(TabBaseVisites[Immat],$A30,),0),MATCH(C$13,TabBaseVisites[#Headers],0)))</f>
        <v/>
      </c>
      <c r="D31" s="22" t="str">
        <f ca="1">IF($A31="","",INDEX(OFFSET(TabBaseVisites[],$A30,),MATCH($D$2,OFFSET(TabBaseVisites[Immat],$A30,),0),MATCH(D$13,TabBaseVisites[#Headers],0)))</f>
        <v/>
      </c>
      <c r="E31" s="22" t="str">
        <f ca="1">IF($A31="","",INDEX(OFFSET(TabBaseVisites[],$A30,),MATCH($D$2,OFFSET(TabBaseVisites[Immat],$A30,),0),MATCH(E$13,TabBaseVisites[#Headers],0)))</f>
        <v/>
      </c>
      <c r="F31" s="22" t="str">
        <f ca="1">IF($A31="","",INDEX(OFFSET(TabBaseVisites[],$A30,),MATCH($D$2,OFFSET(TabBaseVisites[Immat],$A30,),0),MATCH(F$13,TabBaseVisites[#Headers],0)))</f>
        <v/>
      </c>
      <c r="G31" s="22" t="str">
        <f ca="1">IF($A31="","",INDEX(OFFSET(TabBaseVisites[],$A30,),MATCH($D$2,OFFSET(TabBaseVisites[Immat],$A30,),0),MATCH(G$13,TabBaseVisites[#Headers],0)))</f>
        <v/>
      </c>
      <c r="H31" s="22" t="str">
        <f ca="1">IF($A31="","",INDEX(OFFSET(TabBaseVisites[],$A30,),MATCH($D$2,OFFSET(TabBaseVisites[Immat],$A30,),0),MATCH(H$13,TabBaseVisites[#Headers],0)))</f>
        <v/>
      </c>
      <c r="I31" s="22" t="str">
        <f ca="1">IF($A31="","",INDEX(OFFSET(TabBaseVisites[],$A30,),MATCH($D$2,OFFSET(TabBaseVisites[Immat],$A30,),0),MATCH(I$13,TabBaseVisites[#Headers],0)))</f>
        <v/>
      </c>
      <c r="J31" s="22" t="str">
        <f ca="1">IF($A31="","",INDEX(OFFSET(TabBaseVisites[],$A30,),MATCH($D$2,OFFSET(TabBaseVisites[Immat],$A30,),0),MATCH(J$13,TabBaseVisites[#Headers],0)))</f>
        <v/>
      </c>
      <c r="K31" s="21" t="str">
        <f ca="1">IF($A31="","",INDEX(OFFSET(TabBaseVisites[],$A30,),MATCH($D$2,OFFSET(TabBaseVisites[Immat],$A30,),0),MATCH(K$13,TabBaseVisites[#Headers],0)))</f>
        <v/>
      </c>
      <c r="L31" s="21" t="str">
        <f ca="1">IF($A31="","",INDEX(OFFSET(TabBaseVisites[],$A30,),MATCH($D$2,OFFSET(TabBaseVisites[Immat],$A30,),0),MATCH(L$13,TabBaseVisites[#Headers],0)))</f>
        <v/>
      </c>
      <c r="M31" s="39" t="str">
        <f ca="1">IF($A31="","",INDEX(OFFSET(TabBaseVisites[],$A30,),MATCH($D$2,OFFSET(TabBaseVisites[Immat],$A30,),0),MATCH(M$13,TabBaseVisites[#Headers],0)))</f>
        <v/>
      </c>
      <c r="N31" s="39" t="str">
        <f ca="1">IF($A31="","",INDEX(OFFSET(TabBaseVisites[],$A30,),MATCH($D$2,OFFSET(TabBaseVisites[Immat],$A30,),0),MATCH(N$13,TabBaseVisites[#Headers],0)))</f>
        <v/>
      </c>
    </row>
    <row r="32" spans="1:14" ht="30" customHeight="1" x14ac:dyDescent="0.25">
      <c r="A32" s="23" t="str">
        <f ca="1">IF(ISERROR(ROW(INDEX(OFFSET(TabBaseVisites[],A31,),MATCH($D$2,OFFSET(TabBaseVisites[Immat],A31,),0),1))-1)=TRUE,"",ROW(INDEX(OFFSET(TabBaseVisites[],A31,),MATCH($D$2,OFFSET(TabBaseVisites[Immat],A31,),0),1))-1)</f>
        <v/>
      </c>
      <c r="B32" s="21" t="str">
        <f ca="1">IF($A32="","",INDEX(OFFSET(TabBaseVisites[],$A31,),MATCH($D$2,OFFSET(TabBaseVisites[Immat],$A31,),0),MATCH(B$13,TabBaseVisites[#Headers],0)))</f>
        <v/>
      </c>
      <c r="C32" s="22" t="str">
        <f ca="1">IF($A32="","",INDEX(OFFSET(TabBaseVisites[],$A31,),MATCH($D$2,OFFSET(TabBaseVisites[Immat],$A31,),0),MATCH(C$13,TabBaseVisites[#Headers],0)))</f>
        <v/>
      </c>
      <c r="D32" s="22" t="str">
        <f ca="1">IF($A32="","",INDEX(OFFSET(TabBaseVisites[],$A31,),MATCH($D$2,OFFSET(TabBaseVisites[Immat],$A31,),0),MATCH(D$13,TabBaseVisites[#Headers],0)))</f>
        <v/>
      </c>
      <c r="E32" s="22" t="str">
        <f ca="1">IF($A32="","",INDEX(OFFSET(TabBaseVisites[],$A31,),MATCH($D$2,OFFSET(TabBaseVisites[Immat],$A31,),0),MATCH(E$13,TabBaseVisites[#Headers],0)))</f>
        <v/>
      </c>
      <c r="F32" s="22" t="str">
        <f ca="1">IF($A32="","",INDEX(OFFSET(TabBaseVisites[],$A31,),MATCH($D$2,OFFSET(TabBaseVisites[Immat],$A31,),0),MATCH(F$13,TabBaseVisites[#Headers],0)))</f>
        <v/>
      </c>
      <c r="G32" s="22" t="str">
        <f ca="1">IF($A32="","",INDEX(OFFSET(TabBaseVisites[],$A31,),MATCH($D$2,OFFSET(TabBaseVisites[Immat],$A31,),0),MATCH(G$13,TabBaseVisites[#Headers],0)))</f>
        <v/>
      </c>
      <c r="H32" s="22" t="str">
        <f ca="1">IF($A32="","",INDEX(OFFSET(TabBaseVisites[],$A31,),MATCH($D$2,OFFSET(TabBaseVisites[Immat],$A31,),0),MATCH(H$13,TabBaseVisites[#Headers],0)))</f>
        <v/>
      </c>
      <c r="I32" s="22" t="str">
        <f ca="1">IF($A32="","",INDEX(OFFSET(TabBaseVisites[],$A31,),MATCH($D$2,OFFSET(TabBaseVisites[Immat],$A31,),0),MATCH(I$13,TabBaseVisites[#Headers],0)))</f>
        <v/>
      </c>
      <c r="J32" s="22" t="str">
        <f ca="1">IF($A32="","",INDEX(OFFSET(TabBaseVisites[],$A31,),MATCH($D$2,OFFSET(TabBaseVisites[Immat],$A31,),0),MATCH(J$13,TabBaseVisites[#Headers],0)))</f>
        <v/>
      </c>
      <c r="K32" s="21" t="str">
        <f ca="1">IF($A32="","",INDEX(OFFSET(TabBaseVisites[],$A31,),MATCH($D$2,OFFSET(TabBaseVisites[Immat],$A31,),0),MATCH(K$13,TabBaseVisites[#Headers],0)))</f>
        <v/>
      </c>
      <c r="L32" s="21" t="str">
        <f ca="1">IF($A32="","",INDEX(OFFSET(TabBaseVisites[],$A31,),MATCH($D$2,OFFSET(TabBaseVisites[Immat],$A31,),0),MATCH(L$13,TabBaseVisites[#Headers],0)))</f>
        <v/>
      </c>
      <c r="M32" s="50" t="str">
        <f ca="1">IF($A32="","",INDEX(OFFSET(TabBaseVisites[],$A31,),MATCH($D$2,OFFSET(TabBaseVisites[Immat],$A31,),0),MATCH(M$13,TabBaseVisites[#Headers],0)))</f>
        <v/>
      </c>
      <c r="N32" s="50" t="str">
        <f ca="1">IF($A32="","",INDEX(OFFSET(TabBaseVisites[],$A31,),MATCH($D$2,OFFSET(TabBaseVisites[Immat],$A31,),0),MATCH(N$13,TabBaseVisites[#Headers],0)))</f>
        <v/>
      </c>
    </row>
    <row r="33" spans="1:14" ht="30" customHeight="1" x14ac:dyDescent="0.25">
      <c r="A33" s="23" t="str">
        <f ca="1">IF(ISERROR(ROW(INDEX(OFFSET(TabBaseVisites[],A32,),MATCH($D$2,OFFSET(TabBaseVisites[Immat],A32,),0),1))-1)=TRUE,"",ROW(INDEX(OFFSET(TabBaseVisites[],A32,),MATCH($D$2,OFFSET(TabBaseVisites[Immat],A32,),0),1))-1)</f>
        <v/>
      </c>
      <c r="B33" s="21" t="str">
        <f ca="1">IF($A33="","",INDEX(OFFSET(TabBaseVisites[],$A32,),MATCH($D$2,OFFSET(TabBaseVisites[Immat],$A32,),0),MATCH(B$13,TabBaseVisites[#Headers],0)))</f>
        <v/>
      </c>
      <c r="C33" s="22" t="str">
        <f ca="1">IF($A33="","",INDEX(OFFSET(TabBaseVisites[],$A32,),MATCH($D$2,OFFSET(TabBaseVisites[Immat],$A32,),0),MATCH(C$13,TabBaseVisites[#Headers],0)))</f>
        <v/>
      </c>
      <c r="D33" s="22" t="str">
        <f ca="1">IF($A33="","",INDEX(OFFSET(TabBaseVisites[],$A32,),MATCH($D$2,OFFSET(TabBaseVisites[Immat],$A32,),0),MATCH(D$13,TabBaseVisites[#Headers],0)))</f>
        <v/>
      </c>
      <c r="E33" s="22" t="str">
        <f ca="1">IF($A33="","",INDEX(OFFSET(TabBaseVisites[],$A32,),MATCH($D$2,OFFSET(TabBaseVisites[Immat],$A32,),0),MATCH(E$13,TabBaseVisites[#Headers],0)))</f>
        <v/>
      </c>
      <c r="F33" s="22" t="str">
        <f ca="1">IF($A33="","",INDEX(OFFSET(TabBaseVisites[],$A32,),MATCH($D$2,OFFSET(TabBaseVisites[Immat],$A32,),0),MATCH(F$13,TabBaseVisites[#Headers],0)))</f>
        <v/>
      </c>
      <c r="G33" s="22" t="str">
        <f ca="1">IF($A33="","",INDEX(OFFSET(TabBaseVisites[],$A32,),MATCH($D$2,OFFSET(TabBaseVisites[Immat],$A32,),0),MATCH(G$13,TabBaseVisites[#Headers],0)))</f>
        <v/>
      </c>
      <c r="H33" s="22" t="str">
        <f ca="1">IF($A33="","",INDEX(OFFSET(TabBaseVisites[],$A32,),MATCH($D$2,OFFSET(TabBaseVisites[Immat],$A32,),0),MATCH(H$13,TabBaseVisites[#Headers],0)))</f>
        <v/>
      </c>
      <c r="I33" s="22" t="str">
        <f ca="1">IF($A33="","",INDEX(OFFSET(TabBaseVisites[],$A32,),MATCH($D$2,OFFSET(TabBaseVisites[Immat],$A32,),0),MATCH(I$13,TabBaseVisites[#Headers],0)))</f>
        <v/>
      </c>
      <c r="J33" s="22" t="str">
        <f ca="1">IF($A33="","",INDEX(OFFSET(TabBaseVisites[],$A32,),MATCH($D$2,OFFSET(TabBaseVisites[Immat],$A32,),0),MATCH(J$13,TabBaseVisites[#Headers],0)))</f>
        <v/>
      </c>
      <c r="K33" s="21" t="str">
        <f ca="1">IF($A33="","",INDEX(OFFSET(TabBaseVisites[],$A32,),MATCH($D$2,OFFSET(TabBaseVisites[Immat],$A32,),0),MATCH(K$13,TabBaseVisites[#Headers],0)))</f>
        <v/>
      </c>
      <c r="L33" s="21" t="str">
        <f ca="1">IF($A33="","",INDEX(OFFSET(TabBaseVisites[],$A32,),MATCH($D$2,OFFSET(TabBaseVisites[Immat],$A32,),0),MATCH(L$13,TabBaseVisites[#Headers],0)))</f>
        <v/>
      </c>
      <c r="M33" s="50" t="str">
        <f ca="1">IF($A33="","",INDEX(OFFSET(TabBaseVisites[],$A32,),MATCH($D$2,OFFSET(TabBaseVisites[Immat],$A32,),0),MATCH(M$13,TabBaseVisites[#Headers],0)))</f>
        <v/>
      </c>
      <c r="N33" s="50" t="str">
        <f ca="1">IF($A33="","",INDEX(OFFSET(TabBaseVisites[],$A32,),MATCH($D$2,OFFSET(TabBaseVisites[Immat],$A32,),0),MATCH(N$13,TabBaseVisites[#Headers],0)))</f>
        <v/>
      </c>
    </row>
    <row r="34" spans="1:14" ht="30" customHeight="1" x14ac:dyDescent="0.25">
      <c r="A34" s="23" t="str">
        <f ca="1">IF(ISERROR(ROW(INDEX(OFFSET(TabBaseVisites[],A33,),MATCH($D$2,OFFSET(TabBaseVisites[Immat],A33,),0),1))-1)=TRUE,"",ROW(INDEX(OFFSET(TabBaseVisites[],A33,),MATCH($D$2,OFFSET(TabBaseVisites[Immat],A33,),0),1))-1)</f>
        <v/>
      </c>
      <c r="B34" s="21" t="str">
        <f ca="1">IF($A34="","",INDEX(OFFSET(TabBaseVisites[],$A33,),MATCH($D$2,OFFSET(TabBaseVisites[Immat],$A33,),0),MATCH(B$13,TabBaseVisites[#Headers],0)))</f>
        <v/>
      </c>
      <c r="C34" s="22" t="str">
        <f ca="1">IF($A34="","",INDEX(OFFSET(TabBaseVisites[],$A33,),MATCH($D$2,OFFSET(TabBaseVisites[Immat],$A33,),0),MATCH(C$13,TabBaseVisites[#Headers],0)))</f>
        <v/>
      </c>
      <c r="D34" s="22" t="str">
        <f ca="1">IF($A34="","",INDEX(OFFSET(TabBaseVisites[],$A33,),MATCH($D$2,OFFSET(TabBaseVisites[Immat],$A33,),0),MATCH(D$13,TabBaseVisites[#Headers],0)))</f>
        <v/>
      </c>
      <c r="E34" s="22" t="str">
        <f ca="1">IF($A34="","",INDEX(OFFSET(TabBaseVisites[],$A33,),MATCH($D$2,OFFSET(TabBaseVisites[Immat],$A33,),0),MATCH(E$13,TabBaseVisites[#Headers],0)))</f>
        <v/>
      </c>
      <c r="F34" s="22" t="str">
        <f ca="1">IF($A34="","",INDEX(OFFSET(TabBaseVisites[],$A33,),MATCH($D$2,OFFSET(TabBaseVisites[Immat],$A33,),0),MATCH(F$13,TabBaseVisites[#Headers],0)))</f>
        <v/>
      </c>
      <c r="G34" s="22" t="str">
        <f ca="1">IF($A34="","",INDEX(OFFSET(TabBaseVisites[],$A33,),MATCH($D$2,OFFSET(TabBaseVisites[Immat],$A33,),0),MATCH(G$13,TabBaseVisites[#Headers],0)))</f>
        <v/>
      </c>
      <c r="H34" s="22" t="str">
        <f ca="1">IF($A34="","",INDEX(OFFSET(TabBaseVisites[],$A33,),MATCH($D$2,OFFSET(TabBaseVisites[Immat],$A33,),0),MATCH(H$13,TabBaseVisites[#Headers],0)))</f>
        <v/>
      </c>
      <c r="I34" s="22" t="str">
        <f ca="1">IF($A34="","",INDEX(OFFSET(TabBaseVisites[],$A33,),MATCH($D$2,OFFSET(TabBaseVisites[Immat],$A33,),0),MATCH(I$13,TabBaseVisites[#Headers],0)))</f>
        <v/>
      </c>
      <c r="J34" s="22" t="str">
        <f ca="1">IF($A34="","",INDEX(OFFSET(TabBaseVisites[],$A33,),MATCH($D$2,OFFSET(TabBaseVisites[Immat],$A33,),0),MATCH(J$13,TabBaseVisites[#Headers],0)))</f>
        <v/>
      </c>
      <c r="K34" s="21" t="str">
        <f ca="1">IF($A34="","",INDEX(OFFSET(TabBaseVisites[],$A33,),MATCH($D$2,OFFSET(TabBaseVisites[Immat],$A33,),0),MATCH(K$13,TabBaseVisites[#Headers],0)))</f>
        <v/>
      </c>
      <c r="L34" s="21" t="str">
        <f ca="1">IF($A34="","",INDEX(OFFSET(TabBaseVisites[],$A33,),MATCH($D$2,OFFSET(TabBaseVisites[Immat],$A33,),0),MATCH(L$13,TabBaseVisites[#Headers],0)))</f>
        <v/>
      </c>
      <c r="M34" s="50" t="str">
        <f ca="1">IF($A34="","",INDEX(OFFSET(TabBaseVisites[],$A33,),MATCH($D$2,OFFSET(TabBaseVisites[Immat],$A33,),0),MATCH(M$13,TabBaseVisites[#Headers],0)))</f>
        <v/>
      </c>
      <c r="N34" s="50" t="str">
        <f ca="1">IF($A34="","",INDEX(OFFSET(TabBaseVisites[],$A33,),MATCH($D$2,OFFSET(TabBaseVisites[Immat],$A33,),0),MATCH(N$13,TabBaseVisites[#Headers],0)))</f>
        <v/>
      </c>
    </row>
    <row r="35" spans="1:14" ht="30" customHeight="1" x14ac:dyDescent="0.25">
      <c r="A35" s="23" t="str">
        <f ca="1">IF(ISERROR(ROW(INDEX(OFFSET(TabBaseVisites[],A34,),MATCH($D$2,OFFSET(TabBaseVisites[Immat],A34,),0),1))-1)=TRUE,"",ROW(INDEX(OFFSET(TabBaseVisites[],A34,),MATCH($D$2,OFFSET(TabBaseVisites[Immat],A34,),0),1))-1)</f>
        <v/>
      </c>
      <c r="B35" s="21" t="str">
        <f ca="1">IF($A35="","",INDEX(OFFSET(TabBaseVisites[],$A34,),MATCH($D$2,OFFSET(TabBaseVisites[Immat],$A34,),0),MATCH(B$13,TabBaseVisites[#Headers],0)))</f>
        <v/>
      </c>
      <c r="C35" s="22" t="str">
        <f ca="1">IF($A35="","",INDEX(OFFSET(TabBaseVisites[],$A34,),MATCH($D$2,OFFSET(TabBaseVisites[Immat],$A34,),0),MATCH(C$13,TabBaseVisites[#Headers],0)))</f>
        <v/>
      </c>
      <c r="D35" s="22" t="str">
        <f ca="1">IF($A35="","",INDEX(OFFSET(TabBaseVisites[],$A34,),MATCH($D$2,OFFSET(TabBaseVisites[Immat],$A34,),0),MATCH(D$13,TabBaseVisites[#Headers],0)))</f>
        <v/>
      </c>
      <c r="E35" s="22" t="str">
        <f ca="1">IF($A35="","",INDEX(OFFSET(TabBaseVisites[],$A34,),MATCH($D$2,OFFSET(TabBaseVisites[Immat],$A34,),0),MATCH(E$13,TabBaseVisites[#Headers],0)))</f>
        <v/>
      </c>
      <c r="F35" s="22" t="str">
        <f ca="1">IF($A35="","",INDEX(OFFSET(TabBaseVisites[],$A34,),MATCH($D$2,OFFSET(TabBaseVisites[Immat],$A34,),0),MATCH(F$13,TabBaseVisites[#Headers],0)))</f>
        <v/>
      </c>
      <c r="G35" s="22" t="str">
        <f ca="1">IF($A35="","",INDEX(OFFSET(TabBaseVisites[],$A34,),MATCH($D$2,OFFSET(TabBaseVisites[Immat],$A34,),0),MATCH(G$13,TabBaseVisites[#Headers],0)))</f>
        <v/>
      </c>
      <c r="H35" s="22" t="str">
        <f ca="1">IF($A35="","",INDEX(OFFSET(TabBaseVisites[],$A34,),MATCH($D$2,OFFSET(TabBaseVisites[Immat],$A34,),0),MATCH(H$13,TabBaseVisites[#Headers],0)))</f>
        <v/>
      </c>
      <c r="I35" s="22" t="str">
        <f ca="1">IF($A35="","",INDEX(OFFSET(TabBaseVisites[],$A34,),MATCH($D$2,OFFSET(TabBaseVisites[Immat],$A34,),0),MATCH(I$13,TabBaseVisites[#Headers],0)))</f>
        <v/>
      </c>
      <c r="J35" s="22" t="str">
        <f ca="1">IF($A35="","",INDEX(OFFSET(TabBaseVisites[],$A34,),MATCH($D$2,OFFSET(TabBaseVisites[Immat],$A34,),0),MATCH(J$13,TabBaseVisites[#Headers],0)))</f>
        <v/>
      </c>
      <c r="K35" s="21" t="str">
        <f ca="1">IF($A35="","",INDEX(OFFSET(TabBaseVisites[],$A34,),MATCH($D$2,OFFSET(TabBaseVisites[Immat],$A34,),0),MATCH(K$13,TabBaseVisites[#Headers],0)))</f>
        <v/>
      </c>
      <c r="L35" s="21" t="str">
        <f ca="1">IF($A35="","",INDEX(OFFSET(TabBaseVisites[],$A34,),MATCH($D$2,OFFSET(TabBaseVisites[Immat],$A34,),0),MATCH(L$13,TabBaseVisites[#Headers],0)))</f>
        <v/>
      </c>
      <c r="M35" s="50" t="str">
        <f ca="1">IF($A35="","",INDEX(OFFSET(TabBaseVisites[],$A34,),MATCH($D$2,OFFSET(TabBaseVisites[Immat],$A34,),0),MATCH(M$13,TabBaseVisites[#Headers],0)))</f>
        <v/>
      </c>
      <c r="N35" s="50" t="str">
        <f ca="1">IF($A35="","",INDEX(OFFSET(TabBaseVisites[],$A34,),MATCH($D$2,OFFSET(TabBaseVisites[Immat],$A34,),0),MATCH(N$13,TabBaseVisites[#Headers],0)))</f>
        <v/>
      </c>
    </row>
    <row r="36" spans="1:14" ht="30" customHeight="1" x14ac:dyDescent="0.25">
      <c r="A36" s="23" t="str">
        <f ca="1">IF(ISERROR(ROW(INDEX(OFFSET(TabBaseVisites[],A35,),MATCH($D$2,OFFSET(TabBaseVisites[Immat],A35,),0),1))-1)=TRUE,"",ROW(INDEX(OFFSET(TabBaseVisites[],A35,),MATCH($D$2,OFFSET(TabBaseVisites[Immat],A35,),0),1))-1)</f>
        <v/>
      </c>
      <c r="B36" s="21" t="str">
        <f ca="1">IF($A36="","",INDEX(OFFSET(TabBaseVisites[],$A35,),MATCH($D$2,OFFSET(TabBaseVisites[Immat],$A35,),0),MATCH(B$13,TabBaseVisites[#Headers],0)))</f>
        <v/>
      </c>
      <c r="C36" s="22" t="str">
        <f ca="1">IF($A36="","",INDEX(OFFSET(TabBaseVisites[],$A35,),MATCH($D$2,OFFSET(TabBaseVisites[Immat],$A35,),0),MATCH(C$13,TabBaseVisites[#Headers],0)))</f>
        <v/>
      </c>
      <c r="D36" s="22" t="str">
        <f ca="1">IF($A36="","",INDEX(OFFSET(TabBaseVisites[],$A35,),MATCH($D$2,OFFSET(TabBaseVisites[Immat],$A35,),0),MATCH(D$13,TabBaseVisites[#Headers],0)))</f>
        <v/>
      </c>
      <c r="E36" s="22" t="str">
        <f ca="1">IF($A36="","",INDEX(OFFSET(TabBaseVisites[],$A35,),MATCH($D$2,OFFSET(TabBaseVisites[Immat],$A35,),0),MATCH(E$13,TabBaseVisites[#Headers],0)))</f>
        <v/>
      </c>
      <c r="F36" s="22" t="str">
        <f ca="1">IF($A36="","",INDEX(OFFSET(TabBaseVisites[],$A35,),MATCH($D$2,OFFSET(TabBaseVisites[Immat],$A35,),0),MATCH(F$13,TabBaseVisites[#Headers],0)))</f>
        <v/>
      </c>
      <c r="G36" s="22" t="str">
        <f ca="1">IF($A36="","",INDEX(OFFSET(TabBaseVisites[],$A35,),MATCH($D$2,OFFSET(TabBaseVisites[Immat],$A35,),0),MATCH(G$13,TabBaseVisites[#Headers],0)))</f>
        <v/>
      </c>
      <c r="H36" s="22" t="str">
        <f ca="1">IF($A36="","",INDEX(OFFSET(TabBaseVisites[],$A35,),MATCH($D$2,OFFSET(TabBaseVisites[Immat],$A35,),0),MATCH(H$13,TabBaseVisites[#Headers],0)))</f>
        <v/>
      </c>
      <c r="I36" s="22" t="str">
        <f ca="1">IF($A36="","",INDEX(OFFSET(TabBaseVisites[],$A35,),MATCH($D$2,OFFSET(TabBaseVisites[Immat],$A35,),0),MATCH(I$13,TabBaseVisites[#Headers],0)))</f>
        <v/>
      </c>
      <c r="J36" s="22" t="str">
        <f ca="1">IF($A36="","",INDEX(OFFSET(TabBaseVisites[],$A35,),MATCH($D$2,OFFSET(TabBaseVisites[Immat],$A35,),0),MATCH(J$13,TabBaseVisites[#Headers],0)))</f>
        <v/>
      </c>
      <c r="K36" s="21" t="str">
        <f ca="1">IF($A36="","",INDEX(OFFSET(TabBaseVisites[],$A35,),MATCH($D$2,OFFSET(TabBaseVisites[Immat],$A35,),0),MATCH(K$13,TabBaseVisites[#Headers],0)))</f>
        <v/>
      </c>
      <c r="L36" s="21" t="str">
        <f ca="1">IF($A36="","",INDEX(OFFSET(TabBaseVisites[],$A35,),MATCH($D$2,OFFSET(TabBaseVisites[Immat],$A35,),0),MATCH(L$13,TabBaseVisites[#Headers],0)))</f>
        <v/>
      </c>
      <c r="M36" s="50" t="str">
        <f ca="1">IF($A36="","",INDEX(OFFSET(TabBaseVisites[],$A35,),MATCH($D$2,OFFSET(TabBaseVisites[Immat],$A35,),0),MATCH(M$13,TabBaseVisites[#Headers],0)))</f>
        <v/>
      </c>
      <c r="N36" s="50" t="str">
        <f ca="1">IF($A36="","",INDEX(OFFSET(TabBaseVisites[],$A35,),MATCH($D$2,OFFSET(TabBaseVisites[Immat],$A35,),0),MATCH(N$13,TabBaseVisites[#Headers],0)))</f>
        <v/>
      </c>
    </row>
    <row r="37" spans="1:14" ht="30" customHeight="1" x14ac:dyDescent="0.25">
      <c r="A37" t="s">
        <v>93</v>
      </c>
    </row>
    <row r="38" spans="1:14" ht="30" customHeight="1" x14ac:dyDescent="0.25"/>
    <row r="39" spans="1:14" ht="30" customHeight="1" x14ac:dyDescent="0.25"/>
    <row r="40" spans="1:14" ht="30" customHeight="1" x14ac:dyDescent="0.25"/>
    <row r="41" spans="1:14" ht="30" customHeight="1" x14ac:dyDescent="0.25"/>
  </sheetData>
  <mergeCells count="52">
    <mergeCell ref="M33:N33"/>
    <mergeCell ref="M34:N34"/>
    <mergeCell ref="M35:N35"/>
    <mergeCell ref="M36:N36"/>
    <mergeCell ref="G1:N1"/>
    <mergeCell ref="L2:M2"/>
    <mergeCell ref="L10:M10"/>
    <mergeCell ref="L9:M9"/>
    <mergeCell ref="L8:M8"/>
    <mergeCell ref="L7:M7"/>
    <mergeCell ref="L6:M6"/>
    <mergeCell ref="L5:M5"/>
    <mergeCell ref="L4:M4"/>
    <mergeCell ref="L3:M3"/>
    <mergeCell ref="M28:N28"/>
    <mergeCell ref="M29:N29"/>
    <mergeCell ref="M30:N30"/>
    <mergeCell ref="M31:N31"/>
    <mergeCell ref="M32:N32"/>
    <mergeCell ref="M23:N23"/>
    <mergeCell ref="M24:N24"/>
    <mergeCell ref="M25:N25"/>
    <mergeCell ref="M26:N26"/>
    <mergeCell ref="M27:N27"/>
    <mergeCell ref="M18:N18"/>
    <mergeCell ref="M19:N19"/>
    <mergeCell ref="M20:N20"/>
    <mergeCell ref="M21:N21"/>
    <mergeCell ref="M22:N22"/>
    <mergeCell ref="M13:N13"/>
    <mergeCell ref="M14:N14"/>
    <mergeCell ref="M15:N15"/>
    <mergeCell ref="M16:N16"/>
    <mergeCell ref="M17:N17"/>
    <mergeCell ref="D9:E9"/>
    <mergeCell ref="D10:E10"/>
    <mergeCell ref="B6:E6"/>
    <mergeCell ref="G2:J10"/>
    <mergeCell ref="D2:E2"/>
    <mergeCell ref="D3:E3"/>
    <mergeCell ref="D4:E4"/>
    <mergeCell ref="B1:E1"/>
    <mergeCell ref="D7:E7"/>
    <mergeCell ref="D8:E8"/>
    <mergeCell ref="B12:N12"/>
    <mergeCell ref="B10:C10"/>
    <mergeCell ref="B9:C9"/>
    <mergeCell ref="B8:C8"/>
    <mergeCell ref="B7:C7"/>
    <mergeCell ref="B4:C4"/>
    <mergeCell ref="B3:C3"/>
    <mergeCell ref="B2:C2"/>
  </mergeCells>
  <conditionalFormatting sqref="K2">
    <cfRule type="containsBlanks" dxfId="5" priority="4">
      <formula>LEN(TRIM(K2))=0</formula>
    </cfRule>
  </conditionalFormatting>
  <conditionalFormatting sqref="M15:M18">
    <cfRule type="cellIs" dxfId="4" priority="2" operator="equal">
      <formula>0</formula>
    </cfRule>
    <cfRule type="expression" dxfId="3" priority="3">
      <formula>$B15&lt;&gt;""</formula>
    </cfRule>
  </conditionalFormatting>
  <conditionalFormatting sqref="B14:N36">
    <cfRule type="cellIs" dxfId="2" priority="10" operator="equal">
      <formula>0</formula>
    </cfRule>
    <cfRule type="expression" dxfId="1" priority="11">
      <formula>$B14&lt;&gt;""</formula>
    </cfRule>
  </conditionalFormatting>
  <conditionalFormatting sqref="L3:N10">
    <cfRule type="cellIs" dxfId="0" priority="1" operator="equal">
      <formula>0</formula>
    </cfRule>
  </conditionalFormatting>
  <dataValidations count="1">
    <dataValidation type="list" allowBlank="1" showInputMessage="1" showErrorMessage="1" sqref="D2">
      <formula1>IMMAT</formula1>
    </dataValidation>
  </dataValidations>
  <pageMargins left="0.25" right="0.25" top="0.75" bottom="0.75" header="0.3" footer="0.3"/>
  <pageSetup paperSize="9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C17" sqref="C17"/>
    </sheetView>
  </sheetViews>
  <sheetFormatPr baseColWidth="10" defaultRowHeight="15" x14ac:dyDescent="0.25"/>
  <cols>
    <col min="1" max="1" width="17.5703125" bestFit="1" customWidth="1"/>
    <col min="2" max="2" width="11.5703125" customWidth="1"/>
    <col min="3" max="3" width="15" customWidth="1"/>
    <col min="5" max="5" width="11.5703125" customWidth="1"/>
    <col min="6" max="6" width="13.85546875" bestFit="1" customWidth="1"/>
    <col min="7" max="8" width="11.5703125" customWidth="1"/>
  </cols>
  <sheetData>
    <row r="1" spans="1:8" x14ac:dyDescent="0.25">
      <c r="A1" t="s">
        <v>1</v>
      </c>
      <c r="B1" t="s">
        <v>2</v>
      </c>
      <c r="C1" t="s">
        <v>23</v>
      </c>
      <c r="D1" t="s">
        <v>24</v>
      </c>
      <c r="E1" s="3" t="s">
        <v>25</v>
      </c>
      <c r="F1" s="3" t="s">
        <v>26</v>
      </c>
      <c r="G1" s="3" t="s">
        <v>27</v>
      </c>
      <c r="H1" t="s">
        <v>7</v>
      </c>
    </row>
    <row r="2" spans="1:8" ht="20.100000000000001" customHeight="1" x14ac:dyDescent="0.25">
      <c r="A2" t="s">
        <v>11</v>
      </c>
      <c r="B2" t="s">
        <v>28</v>
      </c>
      <c r="C2" s="1" t="s">
        <v>29</v>
      </c>
      <c r="F2" s="3" t="s">
        <v>13</v>
      </c>
      <c r="H2" t="s">
        <v>30</v>
      </c>
    </row>
    <row r="3" spans="1:8" ht="20.100000000000001" customHeight="1" x14ac:dyDescent="0.25">
      <c r="A3" t="s">
        <v>31</v>
      </c>
      <c r="B3" t="s">
        <v>32</v>
      </c>
      <c r="C3" s="1" t="s">
        <v>33</v>
      </c>
      <c r="E3" s="3"/>
      <c r="F3" s="3" t="s">
        <v>10</v>
      </c>
      <c r="G3" s="3"/>
      <c r="H3" t="s">
        <v>15</v>
      </c>
    </row>
    <row r="4" spans="1:8" ht="20.100000000000001" customHeight="1" x14ac:dyDescent="0.25">
      <c r="A4" t="s">
        <v>34</v>
      </c>
      <c r="B4" t="s">
        <v>35</v>
      </c>
      <c r="C4" s="1" t="s">
        <v>36</v>
      </c>
      <c r="E4" s="3"/>
      <c r="G4" s="3"/>
      <c r="H4" t="s">
        <v>37</v>
      </c>
    </row>
    <row r="5" spans="1:8" ht="20.100000000000001" customHeight="1" x14ac:dyDescent="0.25">
      <c r="A5" t="s">
        <v>38</v>
      </c>
      <c r="B5" t="s">
        <v>39</v>
      </c>
      <c r="C5" s="1" t="s">
        <v>40</v>
      </c>
      <c r="E5" s="3"/>
      <c r="F5" s="3"/>
      <c r="G5" s="3"/>
      <c r="H5" t="s">
        <v>41</v>
      </c>
    </row>
    <row r="6" spans="1:8" ht="20.100000000000001" customHeight="1" x14ac:dyDescent="0.25">
      <c r="A6" t="s">
        <v>8</v>
      </c>
      <c r="B6" t="s">
        <v>12</v>
      </c>
      <c r="C6" s="1" t="s">
        <v>68</v>
      </c>
      <c r="E6" s="3"/>
      <c r="F6" s="3"/>
      <c r="G6" s="3"/>
      <c r="H6" t="s">
        <v>42</v>
      </c>
    </row>
    <row r="7" spans="1:8" ht="20.100000000000001" customHeight="1" x14ac:dyDescent="0.25">
      <c r="B7" t="s">
        <v>19</v>
      </c>
      <c r="C7" s="1" t="s">
        <v>43</v>
      </c>
      <c r="E7" s="3"/>
      <c r="F7" s="3"/>
      <c r="G7" s="3"/>
    </row>
    <row r="8" spans="1:8" ht="20.100000000000001" customHeight="1" x14ac:dyDescent="0.25">
      <c r="B8" t="s">
        <v>22</v>
      </c>
      <c r="C8" s="1"/>
    </row>
    <row r="9" spans="1:8" ht="20.100000000000001" customHeight="1" x14ac:dyDescent="0.25">
      <c r="B9" t="s">
        <v>20</v>
      </c>
    </row>
    <row r="10" spans="1:8" ht="20.100000000000001" customHeight="1" x14ac:dyDescent="0.25">
      <c r="B10" t="s">
        <v>44</v>
      </c>
    </row>
    <row r="11" spans="1:8" ht="20.100000000000001" customHeight="1" x14ac:dyDescent="0.25">
      <c r="B11" t="s">
        <v>9</v>
      </c>
    </row>
    <row r="12" spans="1:8" ht="20.100000000000001" customHeight="1" x14ac:dyDescent="0.25">
      <c r="B12" t="s">
        <v>45</v>
      </c>
    </row>
    <row r="13" spans="1:8" ht="20.100000000000001" customHeight="1" x14ac:dyDescent="0.25">
      <c r="B13" t="s">
        <v>28</v>
      </c>
      <c r="C13" s="1"/>
    </row>
    <row r="14" spans="1:8" ht="20.100000000000001" customHeight="1" x14ac:dyDescent="0.25">
      <c r="B14" t="s">
        <v>46</v>
      </c>
      <c r="C14" s="1"/>
    </row>
    <row r="15" spans="1:8" x14ac:dyDescent="0.25">
      <c r="C15" s="1"/>
    </row>
    <row r="16" spans="1:8" x14ac:dyDescent="0.25">
      <c r="C16" s="1"/>
    </row>
    <row r="17" spans="3:3" x14ac:dyDescent="0.25">
      <c r="C17" s="1"/>
    </row>
    <row r="18" spans="3:3" x14ac:dyDescent="0.25">
      <c r="C18" s="1"/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tabSelected="1" zoomScale="85" zoomScaleNormal="85" workbookViewId="0">
      <selection activeCell="G4" sqref="G4"/>
    </sheetView>
  </sheetViews>
  <sheetFormatPr baseColWidth="10" defaultRowHeight="15" x14ac:dyDescent="0.25"/>
  <cols>
    <col min="2" max="2" width="44.7109375" customWidth="1"/>
  </cols>
  <sheetData>
    <row r="1" spans="1:2" x14ac:dyDescent="0.25">
      <c r="A1" t="s">
        <v>120</v>
      </c>
      <c r="B1" t="s">
        <v>119</v>
      </c>
    </row>
    <row r="2" spans="1:2" ht="170.1" customHeight="1" x14ac:dyDescent="0.25">
      <c r="A2" t="s">
        <v>28</v>
      </c>
    </row>
    <row r="3" spans="1:2" ht="170.1" customHeight="1" x14ac:dyDescent="0.25">
      <c r="A3" t="s">
        <v>32</v>
      </c>
    </row>
    <row r="4" spans="1:2" ht="170.1" customHeight="1" x14ac:dyDescent="0.25">
      <c r="A4" t="s">
        <v>35</v>
      </c>
    </row>
    <row r="5" spans="1:2" ht="170.1" customHeight="1" x14ac:dyDescent="0.25">
      <c r="A5" t="s">
        <v>39</v>
      </c>
    </row>
    <row r="6" spans="1:2" ht="170.1" customHeight="1" x14ac:dyDescent="0.25">
      <c r="A6" t="s">
        <v>12</v>
      </c>
    </row>
    <row r="7" spans="1:2" ht="170.1" customHeight="1" x14ac:dyDescent="0.25">
      <c r="A7" t="s">
        <v>19</v>
      </c>
    </row>
    <row r="8" spans="1:2" ht="170.1" customHeight="1" x14ac:dyDescent="0.25">
      <c r="A8" t="s">
        <v>22</v>
      </c>
    </row>
    <row r="9" spans="1:2" ht="170.1" customHeight="1" x14ac:dyDescent="0.25">
      <c r="A9" t="s">
        <v>20</v>
      </c>
    </row>
    <row r="10" spans="1:2" ht="170.1" customHeight="1" x14ac:dyDescent="0.25">
      <c r="A10" t="s">
        <v>44</v>
      </c>
    </row>
    <row r="11" spans="1:2" ht="170.1" customHeight="1" x14ac:dyDescent="0.25">
      <c r="A11" t="s">
        <v>9</v>
      </c>
    </row>
    <row r="12" spans="1:2" ht="170.1" customHeight="1" x14ac:dyDescent="0.25">
      <c r="A12" t="s">
        <v>45</v>
      </c>
    </row>
    <row r="13" spans="1:2" ht="170.1" customHeight="1" x14ac:dyDescent="0.25">
      <c r="A13" t="s">
        <v>28</v>
      </c>
    </row>
    <row r="14" spans="1:2" ht="170.1" customHeight="1" x14ac:dyDescent="0.25">
      <c r="A14" t="s">
        <v>46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BASE PARC</vt:lpstr>
      <vt:lpstr>BASE VISITES</vt:lpstr>
      <vt:lpstr>Synthese</vt:lpstr>
      <vt:lpstr>Liste Donnees</vt:lpstr>
      <vt:lpstr>Liste Schema</vt:lpstr>
      <vt:lpstr>CONFIG</vt:lpstr>
      <vt:lpstr>DELAIS</vt:lpstr>
      <vt:lpstr>IMMAT</vt:lpstr>
      <vt:lpstr>ListeImage</vt:lpstr>
      <vt:lpstr>TAILLEPNEUS</vt:lpstr>
      <vt:lpstr>TYPE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Médéric CONSILLE</dc:creator>
  <cp:lastModifiedBy>JersMath</cp:lastModifiedBy>
  <cp:lastPrinted>2017-12-13T19:22:06Z</cp:lastPrinted>
  <dcterms:created xsi:type="dcterms:W3CDTF">2017-12-11T18:08:32Z</dcterms:created>
  <dcterms:modified xsi:type="dcterms:W3CDTF">2017-12-13T20:41:46Z</dcterms:modified>
</cp:coreProperties>
</file>