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510" yWindow="45" windowWidth="28665" windowHeight="14595" tabRatio="622" activeTab="4"/>
  </bookViews>
  <sheets>
    <sheet name="Base de données" sheetId="23" r:id="rId1"/>
    <sheet name="Identification des marchés" sheetId="28" r:id="rId2"/>
    <sheet name="Identification du chantier" sheetId="8" r:id="rId3"/>
    <sheet name="FC_exemple" sheetId="6" r:id="rId4"/>
    <sheet name="Plan de contrôle étude" sheetId="13" r:id="rId5"/>
  </sheets>
  <definedNames>
    <definedName name="Adresse">'Identification des marchés'!$M$12:$M$38</definedName>
    <definedName name="Caténaire">'Base de données'!$G$16:$G$27</definedName>
    <definedName name="Courant">'Base de données'!$G$11:$G$13</definedName>
    <definedName name="désignation_chantiers">'Identification des marchés'!$C$11:$C$48</definedName>
    <definedName name="Entité">'Base de données'!$D$19:$D$27</definedName>
    <definedName name="Entreprises">'Identification des marchés'!$L$12:$L$38</definedName>
    <definedName name="Fiche_de_correction_avec_Non_Conformité">'Base de données'!$B$4:$B$35</definedName>
    <definedName name="N°_des_lignes">'Base de données'!$K$4:$K$59</definedName>
    <definedName name="NbFC">'Base de données'!$A$4:$A$34</definedName>
    <definedName name="Noms_des_lignes">'Base de données'!$L$4:$L$59</definedName>
    <definedName name="Plans" localSheetId="1">'Base de données'!$D$4:$D$24</definedName>
    <definedName name="_xlnm.Print_Area" localSheetId="3">FC_exemple!$A$1:$M$88</definedName>
    <definedName name="_xlnm.Print_Area" localSheetId="1">'Identification des marchés'!$A$1:$O$50</definedName>
    <definedName name="_xlnm.Print_Area" localSheetId="2">'Identification du chantier'!$A$1:$K$59</definedName>
    <definedName name="_xlnm.Print_Area" localSheetId="4">'Plan de contrôle étude'!$A$1:$T$18</definedName>
  </definedNames>
  <calcPr calcId="145621" concurrentCalc="0"/>
</workbook>
</file>

<file path=xl/calcChain.xml><?xml version="1.0" encoding="utf-8"?>
<calcChain xmlns="http://schemas.openxmlformats.org/spreadsheetml/2006/main">
  <c r="G11" i="8" l="1"/>
  <c r="D11" i="8"/>
  <c r="F11" i="8"/>
  <c r="C34" i="8"/>
  <c r="C35" i="8"/>
  <c r="C36" i="8"/>
  <c r="C37" i="8"/>
  <c r="C38" i="8"/>
  <c r="C39" i="8"/>
  <c r="C40" i="8"/>
  <c r="C22" i="8"/>
  <c r="C23" i="8"/>
  <c r="C24" i="8"/>
  <c r="C25" i="8"/>
  <c r="C26" i="8"/>
  <c r="C27" i="8"/>
  <c r="C28" i="8"/>
  <c r="C29" i="8"/>
  <c r="C30" i="8"/>
  <c r="C31" i="8"/>
  <c r="C32" i="8"/>
  <c r="C33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F15" i="6"/>
  <c r="F16" i="6"/>
  <c r="F10" i="6"/>
  <c r="J12" i="6"/>
  <c r="D8" i="8" a="1"/>
  <c r="D8" i="8"/>
  <c r="G4" i="28" a="1"/>
  <c r="G4" i="28"/>
  <c r="B6" i="6"/>
  <c r="B9" i="6"/>
  <c r="B8" i="6"/>
  <c r="B7" i="6"/>
  <c r="C6" i="8"/>
  <c r="C5" i="8"/>
  <c r="C4" i="8"/>
  <c r="C3" i="8"/>
  <c r="C6" i="28"/>
  <c r="C5" i="28"/>
  <c r="C4" i="28"/>
  <c r="C3" i="28"/>
  <c r="F9" i="28"/>
  <c r="C21" i="8"/>
  <c r="C20" i="8"/>
  <c r="K48" i="28"/>
  <c r="E11" i="8"/>
  <c r="L75" i="6"/>
  <c r="D74" i="6"/>
  <c r="L73" i="6"/>
  <c r="D72" i="6"/>
  <c r="L71" i="6"/>
  <c r="D70" i="6"/>
  <c r="L67" i="6"/>
  <c r="D65" i="6"/>
  <c r="L62" i="6"/>
  <c r="D59" i="6"/>
  <c r="L56" i="6"/>
  <c r="D53" i="6"/>
  <c r="H5" i="6"/>
  <c r="K47" i="28"/>
  <c r="K46" i="28"/>
  <c r="K45" i="28"/>
  <c r="K44" i="28"/>
  <c r="K43" i="28"/>
  <c r="K42" i="28"/>
  <c r="K41" i="28"/>
  <c r="K40" i="28"/>
  <c r="K39" i="28"/>
  <c r="K38" i="28"/>
  <c r="K37" i="28"/>
  <c r="K36" i="28"/>
  <c r="K35" i="28"/>
  <c r="K34" i="28"/>
  <c r="K33" i="28"/>
  <c r="K32" i="28"/>
  <c r="K31" i="28"/>
  <c r="K30" i="28"/>
  <c r="K29" i="28"/>
  <c r="K28" i="28"/>
  <c r="K27" i="28"/>
  <c r="K26" i="28"/>
  <c r="K25" i="28"/>
  <c r="K24" i="28"/>
  <c r="K23" i="28"/>
  <c r="K22" i="28"/>
  <c r="K21" i="28"/>
  <c r="K20" i="28"/>
  <c r="K19" i="28"/>
  <c r="K18" i="28"/>
  <c r="K17" i="28"/>
  <c r="K16" i="28"/>
  <c r="K15" i="28"/>
  <c r="K14" i="28"/>
  <c r="K13" i="28"/>
  <c r="K12" i="28"/>
  <c r="K11" i="28"/>
</calcChain>
</file>

<file path=xl/sharedStrings.xml><?xml version="1.0" encoding="utf-8"?>
<sst xmlns="http://schemas.openxmlformats.org/spreadsheetml/2006/main" count="322" uniqueCount="289">
  <si>
    <t>Date</t>
  </si>
  <si>
    <t>Désignation</t>
  </si>
  <si>
    <t>Visa</t>
  </si>
  <si>
    <t>date</t>
  </si>
  <si>
    <t>................................................................................................................................................................................................................</t>
  </si>
  <si>
    <t>attestation d’exécution par l’Entrepreneur</t>
  </si>
  <si>
    <t>.................................................................................................................................................................................................................</t>
  </si>
  <si>
    <t>action corrective à entreprendre :</t>
  </si>
  <si>
    <t>(normes, plan de principe,…)</t>
  </si>
  <si>
    <t>documents de référence :</t>
  </si>
  <si>
    <t>nature de la correction :</t>
  </si>
  <si>
    <t>domaine d’application :</t>
  </si>
  <si>
    <t>4, rue Ferrus 75683 PARIS Cedex 14</t>
  </si>
  <si>
    <t>Groupe TE</t>
  </si>
  <si>
    <t>DIRECTION DES PROJETS FRANCILIENS</t>
  </si>
  <si>
    <t>Commande</t>
  </si>
  <si>
    <t>FICHE DE CORRECTION</t>
  </si>
  <si>
    <t>□ sans</t>
  </si>
  <si>
    <t>□ avec</t>
  </si>
  <si>
    <t>A condition que les remarques ci-dessous soient prises en compte.</t>
  </si>
  <si>
    <t>Chantiers en cours</t>
  </si>
  <si>
    <t>LC</t>
  </si>
  <si>
    <t>Dossier</t>
  </si>
  <si>
    <t>Du</t>
  </si>
  <si>
    <r>
      <t xml:space="preserve">références du marché :
</t>
    </r>
    <r>
      <rPr>
        <sz val="10"/>
        <rFont val="Arial"/>
        <family val="2"/>
      </rPr>
      <t/>
    </r>
  </si>
  <si>
    <t>Nom &amp; adresse de l'Entrepreneur</t>
  </si>
  <si>
    <t>Département Études - Ingénierie Sud Paris</t>
  </si>
  <si>
    <t>Carnets de montage :</t>
  </si>
  <si>
    <t>Plans de piquetage :</t>
  </si>
  <si>
    <t>Ouvrages d'art :</t>
  </si>
  <si>
    <t>Alimentation :</t>
  </si>
  <si>
    <t>Ferrures :</t>
  </si>
  <si>
    <t>Constatée le :</t>
  </si>
  <si>
    <t xml:space="preserve">par : </t>
  </si>
  <si>
    <t xml:space="preserve">En qualité de : </t>
  </si>
  <si>
    <t>nom :</t>
  </si>
  <si>
    <t xml:space="preserve">transmis le : </t>
  </si>
  <si>
    <t>Gare de Montereau RAV 2017 F44631</t>
  </si>
  <si>
    <t>Affectations</t>
  </si>
  <si>
    <t>FC1</t>
  </si>
  <si>
    <t>Conforme</t>
  </si>
  <si>
    <t>Reçu le :</t>
  </si>
  <si>
    <t>FC2</t>
  </si>
  <si>
    <t>Affaire suivie par</t>
  </si>
  <si>
    <t>DD</t>
  </si>
  <si>
    <t>Recollement</t>
  </si>
  <si>
    <t>Vérification</t>
  </si>
  <si>
    <t>Suivi par</t>
  </si>
  <si>
    <t>Schématique</t>
  </si>
  <si>
    <t>FC0</t>
  </si>
  <si>
    <t>NbFC</t>
  </si>
  <si>
    <t>FC3</t>
  </si>
  <si>
    <t>FC4</t>
  </si>
  <si>
    <t>FC5</t>
  </si>
  <si>
    <t>FC6</t>
  </si>
  <si>
    <t>FC7</t>
  </si>
  <si>
    <t>FC8</t>
  </si>
  <si>
    <t>FC9</t>
  </si>
  <si>
    <t>FC10</t>
  </si>
  <si>
    <t>FC11</t>
  </si>
  <si>
    <t>FC12</t>
  </si>
  <si>
    <t>FC13</t>
  </si>
  <si>
    <t>FC14</t>
  </si>
  <si>
    <t>FC15</t>
  </si>
  <si>
    <t>FC16</t>
  </si>
  <si>
    <t>FC17</t>
  </si>
  <si>
    <t>FC18</t>
  </si>
  <si>
    <t>FC19</t>
  </si>
  <si>
    <t>FC20</t>
  </si>
  <si>
    <t>FC21</t>
  </si>
  <si>
    <t>FC22</t>
  </si>
  <si>
    <t>FC23</t>
  </si>
  <si>
    <t>FC24</t>
  </si>
  <si>
    <t>FC25</t>
  </si>
  <si>
    <t>FC26</t>
  </si>
  <si>
    <t>FC27</t>
  </si>
  <si>
    <t>FC28</t>
  </si>
  <si>
    <t>FC29</t>
  </si>
  <si>
    <t>FC30</t>
  </si>
  <si>
    <t>FC31</t>
  </si>
  <si>
    <t>Marché</t>
  </si>
  <si>
    <t xml:space="preserve"> d'envois</t>
  </si>
  <si>
    <t>Réception</t>
  </si>
  <si>
    <t>Dates</t>
  </si>
  <si>
    <t>Désignations</t>
  </si>
  <si>
    <t>ALSTOM</t>
  </si>
  <si>
    <t>62698-8456</t>
  </si>
  <si>
    <t>Grand Paris interconnexion gare des Ardoines</t>
  </si>
  <si>
    <t>TSO</t>
  </si>
  <si>
    <t>Gare de Sens Rav 2017 - bs 19l2, 19p2</t>
  </si>
  <si>
    <t>Chemin du corps de Garde B.P n°8  -  77507 CHELLES Cedex</t>
  </si>
  <si>
    <t>ZAC du Bois Chaland - 59 rue du bois Chaland 91090 Lisses</t>
  </si>
  <si>
    <t>ETF</t>
  </si>
  <si>
    <t>Gare de Juvisy RAV 2017 - F44298</t>
  </si>
  <si>
    <t>Main Lines Solutions Infrastructure Engineering 48, Rue Albert Dhalenne 93482 Saint Ouen Cedex</t>
  </si>
  <si>
    <t>Gare de Combs RAV 2017 - F44632</t>
  </si>
  <si>
    <t>Adresse</t>
  </si>
  <si>
    <t>62698-0000007664</t>
  </si>
  <si>
    <t>Entreprises - MOE -</t>
  </si>
  <si>
    <t>Dossiers</t>
  </si>
  <si>
    <t>Ferrures</t>
  </si>
  <si>
    <t>Carnet de Montage</t>
  </si>
  <si>
    <t>Dossier PRO</t>
  </si>
  <si>
    <t>Fiches</t>
  </si>
  <si>
    <t>FcNC</t>
  </si>
  <si>
    <t>FCnc1</t>
  </si>
  <si>
    <t>FCnc2</t>
  </si>
  <si>
    <t>FCnc3</t>
  </si>
  <si>
    <t>FCnc4</t>
  </si>
  <si>
    <t>FCnc5</t>
  </si>
  <si>
    <t>FCnc6</t>
  </si>
  <si>
    <t>FCnc7</t>
  </si>
  <si>
    <t>FCnc8</t>
  </si>
  <si>
    <t>FCnc9</t>
  </si>
  <si>
    <t>FCnc10</t>
  </si>
  <si>
    <t>FCnc11</t>
  </si>
  <si>
    <t>FCnc12</t>
  </si>
  <si>
    <t>FCnc13</t>
  </si>
  <si>
    <t>FCnc14</t>
  </si>
  <si>
    <t>FCnc15</t>
  </si>
  <si>
    <t>FCnc16</t>
  </si>
  <si>
    <t>FCnc17</t>
  </si>
  <si>
    <t>FCnc18</t>
  </si>
  <si>
    <t>FCnc19</t>
  </si>
  <si>
    <t>FCnc20</t>
  </si>
  <si>
    <t>FCnc21</t>
  </si>
  <si>
    <t>FCnc22</t>
  </si>
  <si>
    <t>FCnc23</t>
  </si>
  <si>
    <t>FCnc24</t>
  </si>
  <si>
    <t>FCnc25</t>
  </si>
  <si>
    <t>FCnc26</t>
  </si>
  <si>
    <t>FCnc27</t>
  </si>
  <si>
    <t>FCnc28</t>
  </si>
  <si>
    <t>FCnc29</t>
  </si>
  <si>
    <t>FCnc30</t>
  </si>
  <si>
    <t>FCnc31</t>
  </si>
  <si>
    <t>FCnc32</t>
  </si>
  <si>
    <t>N° Lc</t>
  </si>
  <si>
    <t>Carnet de Pendulage</t>
  </si>
  <si>
    <t>Piquetage pleine ligne</t>
  </si>
  <si>
    <t>Piquetage gare</t>
  </si>
  <si>
    <t>Descente des conducteurs</t>
  </si>
  <si>
    <t>Portique G3</t>
  </si>
  <si>
    <t>Signalisation</t>
  </si>
  <si>
    <t>Adresse TE PS</t>
  </si>
  <si>
    <t>Chantiers</t>
  </si>
  <si>
    <r>
      <t xml:space="preserve">vérification d’exécution par le Maître d’Œuvre étude- </t>
    </r>
    <r>
      <rPr>
        <b/>
        <sz val="14"/>
        <rFont val="Arial"/>
        <family val="2"/>
      </rPr>
      <t>FC déclarée soldée</t>
    </r>
  </si>
  <si>
    <t>Entreprise liée au marché</t>
  </si>
  <si>
    <t>PL</t>
  </si>
  <si>
    <t>Compte F</t>
  </si>
  <si>
    <t>Plans Documents</t>
  </si>
  <si>
    <t>Notice descriptive</t>
  </si>
  <si>
    <t>Entités</t>
  </si>
  <si>
    <t>PESPTE</t>
  </si>
  <si>
    <t>IGTE</t>
  </si>
  <si>
    <t>PENPTE</t>
  </si>
  <si>
    <t>DV36</t>
  </si>
  <si>
    <t>VZC</t>
  </si>
  <si>
    <t>V</t>
  </si>
  <si>
    <t>N° des lignes</t>
  </si>
  <si>
    <t>226310</t>
  </si>
  <si>
    <t>777300</t>
  </si>
  <si>
    <t>Coolus - Deux Sens</t>
  </si>
  <si>
    <t>Racc interconnexion nord sud</t>
  </si>
  <si>
    <t>St Julien-Troyes - St Florentin-Vergigny</t>
  </si>
  <si>
    <t>Saint-Cyr - Surdon</t>
  </si>
  <si>
    <t>Olaisir-Grignon - Epone-Mezieres</t>
  </si>
  <si>
    <t>Chartre - Dreux</t>
  </si>
  <si>
    <t>Paris Montparnasse - Brest</t>
  </si>
  <si>
    <t>La Lou - Prey</t>
  </si>
  <si>
    <t>Alençon - Conde-Sur-Huisne</t>
  </si>
  <si>
    <t>Brétigny - Membrolle-Sur-Choisille</t>
  </si>
  <si>
    <t>Ouest Ceinture - Chartre</t>
  </si>
  <si>
    <t>Baulieu-Le Coudray - Auneau-Embranchement</t>
  </si>
  <si>
    <t>Chartre - Orléans</t>
  </si>
  <si>
    <t>Auxy-Juranville - Bourges</t>
  </si>
  <si>
    <t>Gien - Argent</t>
  </si>
  <si>
    <t>Les Aubrais-Orléans - Montargis</t>
  </si>
  <si>
    <t>Orléans - Gien</t>
  </si>
  <si>
    <t>Invalides - Versailles-Rive-Gauche</t>
  </si>
  <si>
    <t>Choisy-Le-Roi - Verrières</t>
  </si>
  <si>
    <t>VMC VSG - Montargis</t>
  </si>
  <si>
    <t>Bourron-Marlotte-Gretz - Malesherbes</t>
  </si>
  <si>
    <t>Montargis - Sens</t>
  </si>
  <si>
    <t>Triguerres - Surgis</t>
  </si>
  <si>
    <t>Moret-Veneux Les Sablons - Lyon Perrache</t>
  </si>
  <si>
    <t>Auxerre St Gervais - Gien</t>
  </si>
  <si>
    <t>Clamecy - Nevers</t>
  </si>
  <si>
    <t>Cravan-Bazarnes - Dracy-St Loup</t>
  </si>
  <si>
    <t>Clamecy - Gily-Sur-Loire</t>
  </si>
  <si>
    <t>St Florentin-Vergigny - Moneta-Gurg</t>
  </si>
  <si>
    <t>Rac De Passilly</t>
  </si>
  <si>
    <t>768300</t>
  </si>
  <si>
    <t>Rac de Pont-de-Veyle</t>
  </si>
  <si>
    <t>PLM Paris Lyon Méditerranée</t>
  </si>
  <si>
    <t>Paris Bastille - Marles en Brie</t>
  </si>
  <si>
    <t>Bobigny - Sucy-Bonneuil</t>
  </si>
  <si>
    <t>Boulogne - La Rappée petite Ceinture de Paris</t>
  </si>
  <si>
    <t>Paris-Nord - Paris-Gare-De-Lyon (RER D)</t>
  </si>
  <si>
    <t>Grigny - Corbeil-Essonnes</t>
  </si>
  <si>
    <t>Grande Ceinture de Paris</t>
  </si>
  <si>
    <t>LGV A Courtalain - Connerre</t>
  </si>
  <si>
    <t>LGV A Fontenay - Mont</t>
  </si>
  <si>
    <t>LGV PSE Combs la Ville - Saint Louis</t>
  </si>
  <si>
    <t>LGV PSE VSG - Crisenoy</t>
  </si>
  <si>
    <t>RAC LGV de Coubert</t>
  </si>
  <si>
    <t>752308</t>
  </si>
  <si>
    <t>753000</t>
  </si>
  <si>
    <t>006000</t>
  </si>
  <si>
    <t>320000</t>
  </si>
  <si>
    <t>397000</t>
  </si>
  <si>
    <t>395000</t>
  </si>
  <si>
    <t>396000</t>
  </si>
  <si>
    <t>409000</t>
  </si>
  <si>
    <t>420000</t>
  </si>
  <si>
    <t>422000</t>
  </si>
  <si>
    <t>423000</t>
  </si>
  <si>
    <t>429000</t>
  </si>
  <si>
    <t>431000</t>
  </si>
  <si>
    <t>500000</t>
  </si>
  <si>
    <t>550000</t>
  </si>
  <si>
    <t>553000</t>
  </si>
  <si>
    <t>555000</t>
  </si>
  <si>
    <t>556000</t>
  </si>
  <si>
    <t>558000</t>
  </si>
  <si>
    <t>570000</t>
  </si>
  <si>
    <t>682000</t>
  </si>
  <si>
    <t>683000</t>
  </si>
  <si>
    <t>685000</t>
  </si>
  <si>
    <t>686000</t>
  </si>
  <si>
    <t>687000</t>
  </si>
  <si>
    <t>745000</t>
  </si>
  <si>
    <t>746000</t>
  </si>
  <si>
    <t>747000</t>
  </si>
  <si>
    <t>748000</t>
  </si>
  <si>
    <t>749000</t>
  </si>
  <si>
    <t>750000</t>
  </si>
  <si>
    <t>751000</t>
  </si>
  <si>
    <t>752000</t>
  </si>
  <si>
    <t>752100</t>
  </si>
  <si>
    <t>754000</t>
  </si>
  <si>
    <t>755000</t>
  </si>
  <si>
    <t>762000</t>
  </si>
  <si>
    <t>764000</t>
  </si>
  <si>
    <t>830000</t>
  </si>
  <si>
    <t>831000</t>
  </si>
  <si>
    <t>955000</t>
  </si>
  <si>
    <t>956000</t>
  </si>
  <si>
    <t>957000</t>
  </si>
  <si>
    <t>977000</t>
  </si>
  <si>
    <t>980000</t>
  </si>
  <si>
    <t>981000</t>
  </si>
  <si>
    <t>983000</t>
  </si>
  <si>
    <t>984000</t>
  </si>
  <si>
    <t>985000</t>
  </si>
  <si>
    <t>988000</t>
  </si>
  <si>
    <t>990000</t>
  </si>
  <si>
    <t>Courant</t>
  </si>
  <si>
    <t>25Kv alternatif</t>
  </si>
  <si>
    <t>1,5Kv continu</t>
  </si>
  <si>
    <t>Type de caténaire</t>
  </si>
  <si>
    <t>Caténaire</t>
  </si>
  <si>
    <t>CR</t>
  </si>
  <si>
    <t>CN</t>
  </si>
  <si>
    <t>CS</t>
  </si>
  <si>
    <t>CL</t>
  </si>
  <si>
    <t>2FC</t>
  </si>
  <si>
    <t>1FC</t>
  </si>
  <si>
    <t>CSRR</t>
  </si>
  <si>
    <t>CNalu</t>
  </si>
  <si>
    <t>CRalu</t>
  </si>
  <si>
    <t>Midi</t>
  </si>
  <si>
    <t>VS</t>
  </si>
  <si>
    <t>Bitensions</t>
  </si>
  <si>
    <t>Rc</t>
  </si>
  <si>
    <t>Paris Austerlitz - Bordeaux St Jean</t>
  </si>
  <si>
    <t>Étampe - Beaune-La-Rolande</t>
  </si>
  <si>
    <t>CMM Corbeil Essonne - Montereau</t>
  </si>
  <si>
    <t>Laroche Migennes - Cosne</t>
  </si>
  <si>
    <t>Flamboin-Gouaix - Montereau-Fault-Yonne</t>
  </si>
  <si>
    <t>La Rappée - Batignolles Petite Ceinture de Paris</t>
  </si>
  <si>
    <t>Invalide - Quai-D 'Orsay</t>
  </si>
  <si>
    <t>Quai-D 'Orsay - Paris-Austerlitz</t>
  </si>
  <si>
    <t>Dreux - St Aubain du vieil Évreux</t>
  </si>
  <si>
    <t>Profil feeder et C.D.Pa</t>
  </si>
  <si>
    <t>Schémas d'alimentation</t>
  </si>
  <si>
    <t>Chartre - Bordeaux St Jean</t>
  </si>
  <si>
    <t>Couratlain-St Pellerin - Patay</t>
  </si>
  <si>
    <t>Gare de Brétigny sur orge rav bs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</si>
</sst>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\-yy;@"/>
    <numFmt numFmtId="165" formatCode="[$-F800]dddd\,\ mmmm\ dd\,\ yyyy"/>
    <numFmt numFmtId="167" formatCode="dd/mm/yy;@"/>
    <numFmt numFmtId="169" formatCode="yyyy"/>
  </numFmts>
  <fonts count="4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2"/>
      <name val="Arial"/>
      <family val="2"/>
    </font>
    <font>
      <sz val="10"/>
      <name val="Times New Roman"/>
      <family val="1"/>
    </font>
    <font>
      <sz val="12"/>
      <name val="Arial"/>
      <family val="2"/>
    </font>
    <font>
      <sz val="12"/>
      <name val="Lucida Bright"/>
      <family val="1"/>
    </font>
    <font>
      <u/>
      <sz val="10"/>
      <name val="Arial"/>
      <family val="2"/>
    </font>
    <font>
      <sz val="2"/>
      <name val="Lucida Bright"/>
      <family val="1"/>
    </font>
    <font>
      <b/>
      <sz val="12"/>
      <name val="Arial"/>
      <family val="2"/>
    </font>
    <font>
      <b/>
      <sz val="8"/>
      <color rgb="FF6E267B"/>
      <name val="Arial"/>
      <family val="2"/>
    </font>
    <font>
      <b/>
      <sz val="12"/>
      <color rgb="FF4F81BD"/>
      <name val="Cambria"/>
      <family val="1"/>
    </font>
    <font>
      <u/>
      <sz val="24"/>
      <name val="Arial"/>
      <family val="2"/>
    </font>
    <font>
      <sz val="22"/>
      <name val="Arial"/>
      <family val="2"/>
    </font>
    <font>
      <i/>
      <sz val="9"/>
      <color theme="3" tint="0.39997558519241921"/>
      <name val="Arial"/>
      <family val="2"/>
    </font>
    <font>
      <sz val="16"/>
      <name val="Arial"/>
      <family val="2"/>
    </font>
    <font>
      <sz val="10"/>
      <color rgb="FF1F427B"/>
      <name val="Century Gothic"/>
      <family val="2"/>
    </font>
    <font>
      <b/>
      <sz val="16"/>
      <name val="Vineta BT"/>
      <family val="5"/>
    </font>
    <font>
      <sz val="12"/>
      <name val="Arial Unicode MS"/>
      <family val="2"/>
    </font>
    <font>
      <i/>
      <sz val="14"/>
      <name val="Algerian"/>
      <family val="5"/>
    </font>
    <font>
      <i/>
      <sz val="12"/>
      <name val="Arial"/>
      <family val="2"/>
    </font>
    <font>
      <sz val="14"/>
      <color rgb="FFFF0000"/>
      <name val="Arial"/>
      <family val="2"/>
    </font>
    <font>
      <b/>
      <sz val="14"/>
      <name val="Arial"/>
      <family val="2"/>
    </font>
    <font>
      <sz val="14"/>
      <color rgb="FFFF0000"/>
      <name val="Cambria"/>
      <family val="1"/>
    </font>
    <font>
      <strike/>
      <sz val="14"/>
      <color theme="3" tint="0.39994506668294322"/>
      <name val="Arial"/>
      <family val="2"/>
    </font>
    <font>
      <sz val="10"/>
      <color theme="0"/>
      <name val="Arial"/>
      <family val="2"/>
    </font>
    <font>
      <sz val="20"/>
      <name val="Arial"/>
      <family val="2"/>
    </font>
    <font>
      <b/>
      <u/>
      <sz val="12"/>
      <name val="Arial"/>
      <family val="2"/>
    </font>
    <font>
      <sz val="14"/>
      <name val="Arial"/>
      <family val="2"/>
    </font>
    <font>
      <b/>
      <sz val="12"/>
      <color indexed="18"/>
      <name val="Arial"/>
      <family val="2"/>
    </font>
    <font>
      <b/>
      <sz val="12"/>
      <color theme="3"/>
      <name val="Arial"/>
      <family val="2"/>
    </font>
    <font>
      <sz val="12"/>
      <color theme="3"/>
      <name val="Arial"/>
      <family val="2"/>
    </font>
    <font>
      <b/>
      <sz val="14"/>
      <color rgb="FF6E267B"/>
      <name val="Arial"/>
      <family val="2"/>
    </font>
    <font>
      <u/>
      <sz val="20"/>
      <color rgb="FF808080"/>
      <name val="Arial"/>
      <family val="2"/>
    </font>
    <font>
      <b/>
      <u/>
      <sz val="20"/>
      <name val="Arial"/>
      <family val="2"/>
    </font>
    <font>
      <sz val="20"/>
      <color theme="4" tint="-0.249977111117893"/>
      <name val="Arial"/>
      <family val="2"/>
    </font>
    <font>
      <sz val="16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sz val="12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9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double">
        <color rgb="FFFF0000"/>
      </left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thick">
        <color indexed="64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rgb="FFFF0000"/>
      </left>
      <right/>
      <top style="thin">
        <color indexed="64"/>
      </top>
      <bottom/>
      <diagonal/>
    </border>
    <border>
      <left style="double">
        <color rgb="FFFF0000"/>
      </left>
      <right/>
      <top/>
      <bottom style="double">
        <color auto="1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theme="3" tint="0.39994506668294322"/>
      </left>
      <right style="medium">
        <color theme="3" tint="0.39994506668294322"/>
      </right>
      <top style="thick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ck">
        <color theme="3" tint="0.39994506668294322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medium">
        <color theme="3" tint="0.39994506668294322"/>
      </right>
      <top style="thick">
        <color auto="1"/>
      </top>
      <bottom/>
      <diagonal/>
    </border>
    <border>
      <left style="medium">
        <color indexed="64"/>
      </left>
      <right style="medium">
        <color theme="3" tint="0.39994506668294322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theme="3" tint="0.39994506668294322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theme="3" tint="0.39994506668294322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theme="3" tint="0.39994506668294322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/>
  </cellStyleXfs>
  <cellXfs count="374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 wrapText="1"/>
    </xf>
    <xf numFmtId="0" fontId="2" fillId="0" borderId="0" xfId="0" applyFont="1"/>
    <xf numFmtId="0" fontId="0" fillId="0" borderId="0" xfId="0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7" fillId="0" borderId="0" xfId="0" applyFont="1" applyAlignment="1">
      <alignment vertical="center"/>
    </xf>
    <xf numFmtId="0" fontId="10" fillId="0" borderId="19" xfId="0" applyFont="1" applyBorder="1" applyAlignment="1">
      <alignment vertical="center" wrapText="1"/>
    </xf>
    <xf numFmtId="0" fontId="2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" fillId="0" borderId="0" xfId="1"/>
    <xf numFmtId="0" fontId="1" fillId="0" borderId="0" xfId="1" applyBorder="1"/>
    <xf numFmtId="0" fontId="9" fillId="0" borderId="0" xfId="0" applyFont="1"/>
    <xf numFmtId="0" fontId="19" fillId="0" borderId="0" xfId="0" applyFont="1" applyAlignment="1">
      <alignment horizontal="center" vertical="center" wrapText="1"/>
    </xf>
    <xf numFmtId="0" fontId="0" fillId="0" borderId="0" xfId="0" applyProtection="1">
      <protection locked="0"/>
    </xf>
    <xf numFmtId="0" fontId="11" fillId="0" borderId="29" xfId="0" applyFont="1" applyBorder="1" applyAlignment="1">
      <alignment vertical="center" wrapText="1"/>
    </xf>
    <xf numFmtId="49" fontId="6" fillId="0" borderId="0" xfId="0" applyNumberFormat="1" applyFont="1" applyBorder="1" applyAlignment="1" applyProtection="1">
      <alignment vertical="center" wrapText="1"/>
      <protection locked="0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29" xfId="0" applyFont="1" applyBorder="1" applyAlignment="1" applyProtection="1">
      <alignment vertical="center" wrapText="1"/>
      <protection locked="0"/>
    </xf>
    <xf numFmtId="165" fontId="9" fillId="0" borderId="0" xfId="0" applyNumberFormat="1" applyFont="1" applyBorder="1" applyAlignment="1" applyProtection="1">
      <alignment horizontal="center" vertical="center" wrapText="1"/>
      <protection locked="0"/>
    </xf>
    <xf numFmtId="0" fontId="24" fillId="0" borderId="10" xfId="0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9" fillId="0" borderId="15" xfId="0" applyFont="1" applyBorder="1" applyAlignment="1" applyProtection="1">
      <alignment vertical="center" wrapText="1"/>
      <protection locked="0"/>
    </xf>
    <xf numFmtId="0" fontId="15" fillId="0" borderId="0" xfId="0" applyFont="1" applyBorder="1" applyAlignment="1">
      <alignment vertical="center" wrapText="1"/>
    </xf>
    <xf numFmtId="0" fontId="11" fillId="0" borderId="8" xfId="0" applyFont="1" applyBorder="1" applyAlignment="1" applyProtection="1">
      <alignment vertical="center" wrapText="1"/>
      <protection locked="0"/>
    </xf>
    <xf numFmtId="0" fontId="11" fillId="0" borderId="8" xfId="0" applyFont="1" applyBorder="1" applyAlignment="1">
      <alignment vertical="center" wrapText="1"/>
    </xf>
    <xf numFmtId="0" fontId="9" fillId="0" borderId="0" xfId="0" applyFont="1" applyBorder="1" applyAlignment="1" applyProtection="1">
      <alignment vertical="center" wrapText="1"/>
      <protection locked="0"/>
    </xf>
    <xf numFmtId="0" fontId="0" fillId="0" borderId="11" xfId="0" applyBorder="1"/>
    <xf numFmtId="0" fontId="0" fillId="0" borderId="25" xfId="0" applyBorder="1"/>
    <xf numFmtId="0" fontId="0" fillId="0" borderId="17" xfId="0" applyBorder="1"/>
    <xf numFmtId="0" fontId="0" fillId="0" borderId="26" xfId="0" applyBorder="1"/>
    <xf numFmtId="0" fontId="34" fillId="0" borderId="0" xfId="0" applyFont="1"/>
    <xf numFmtId="0" fontId="0" fillId="0" borderId="0" xfId="0" applyAlignment="1">
      <alignment horizontal="left"/>
    </xf>
    <xf numFmtId="0" fontId="35" fillId="0" borderId="0" xfId="0" applyFont="1" applyFill="1" applyBorder="1"/>
    <xf numFmtId="0" fontId="35" fillId="0" borderId="0" xfId="0" applyFont="1"/>
    <xf numFmtId="0" fontId="0" fillId="0" borderId="0" xfId="0" applyProtection="1"/>
    <xf numFmtId="0" fontId="0" fillId="0" borderId="0" xfId="0" applyBorder="1" applyProtection="1"/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2" fillId="0" borderId="0" xfId="1" applyFont="1"/>
    <xf numFmtId="0" fontId="1" fillId="0" borderId="0" xfId="1" applyProtection="1">
      <protection locked="0"/>
    </xf>
    <xf numFmtId="0" fontId="2" fillId="0" borderId="0" xfId="1" applyFont="1" applyProtection="1">
      <protection locked="0"/>
    </xf>
    <xf numFmtId="0" fontId="1" fillId="0" borderId="0" xfId="1" applyAlignment="1">
      <alignment vertical="center"/>
    </xf>
    <xf numFmtId="0" fontId="1" fillId="0" borderId="33" xfId="0" applyFont="1" applyBorder="1" applyAlignment="1" applyProtection="1">
      <alignment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8" xfId="0" applyBorder="1" applyProtection="1"/>
    <xf numFmtId="0" fontId="0" fillId="0" borderId="27" xfId="0" applyBorder="1" applyProtection="1"/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/>
    <xf numFmtId="0" fontId="0" fillId="0" borderId="41" xfId="0" applyBorder="1" applyProtection="1"/>
    <xf numFmtId="0" fontId="0" fillId="0" borderId="41" xfId="0" applyBorder="1"/>
    <xf numFmtId="0" fontId="0" fillId="0" borderId="42" xfId="0" applyBorder="1"/>
    <xf numFmtId="0" fontId="1" fillId="0" borderId="3" xfId="0" applyFont="1" applyBorder="1" applyAlignment="1" applyProtection="1">
      <alignment horizontal="right" vertical="center" wrapText="1"/>
    </xf>
    <xf numFmtId="14" fontId="1" fillId="0" borderId="43" xfId="0" applyNumberFormat="1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vertical="center" wrapText="1"/>
    </xf>
    <xf numFmtId="14" fontId="1" fillId="0" borderId="46" xfId="0" applyNumberFormat="1" applyFont="1" applyBorder="1" applyAlignment="1" applyProtection="1">
      <alignment horizontal="center" vertical="center" wrapText="1"/>
    </xf>
    <xf numFmtId="0" fontId="33" fillId="0" borderId="0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1" applyAlignment="1" applyProtection="1">
      <alignment vertical="center"/>
      <protection locked="0"/>
    </xf>
    <xf numFmtId="0" fontId="1" fillId="0" borderId="0" xfId="1" applyAlignment="1" applyProtection="1">
      <alignment horizontal="center" vertical="center"/>
      <protection locked="0"/>
    </xf>
    <xf numFmtId="0" fontId="1" fillId="0" borderId="0" xfId="1" applyAlignment="1">
      <alignment horizontal="center" vertical="center"/>
    </xf>
    <xf numFmtId="0" fontId="1" fillId="0" borderId="0" xfId="1" applyBorder="1" applyProtection="1"/>
    <xf numFmtId="0" fontId="1" fillId="0" borderId="0" xfId="1" applyAlignment="1">
      <alignment horizontal="left" vertical="center"/>
    </xf>
    <xf numFmtId="0" fontId="9" fillId="0" borderId="0" xfId="0" applyFont="1" applyFill="1" applyBorder="1" applyProtection="1"/>
    <xf numFmtId="0" fontId="1" fillId="0" borderId="19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/>
    <xf numFmtId="0" fontId="11" fillId="0" borderId="0" xfId="0" applyFont="1" applyFill="1" applyBorder="1" applyAlignment="1">
      <alignment horizontal="left" vertical="center"/>
    </xf>
    <xf numFmtId="49" fontId="6" fillId="0" borderId="28" xfId="0" applyNumberFormat="1" applyFont="1" applyBorder="1" applyAlignment="1" applyProtection="1">
      <alignment vertical="center" wrapText="1"/>
      <protection locked="0"/>
    </xf>
    <xf numFmtId="49" fontId="6" fillId="0" borderId="19" xfId="0" applyNumberFormat="1" applyFont="1" applyBorder="1" applyAlignment="1" applyProtection="1">
      <alignment vertical="center" wrapText="1"/>
      <protection locked="0"/>
    </xf>
    <xf numFmtId="164" fontId="9" fillId="0" borderId="21" xfId="0" applyNumberFormat="1" applyFont="1" applyFill="1" applyBorder="1" applyAlignment="1" applyProtection="1">
      <alignment horizontal="center" vertical="center"/>
      <protection locked="0"/>
    </xf>
    <xf numFmtId="164" fontId="9" fillId="0" borderId="23" xfId="0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3" fillId="0" borderId="0" xfId="0" applyFont="1" applyBorder="1"/>
    <xf numFmtId="0" fontId="1" fillId="0" borderId="0" xfId="1" applyBorder="1" applyAlignment="1">
      <alignment vertical="center"/>
    </xf>
    <xf numFmtId="0" fontId="2" fillId="0" borderId="0" xfId="1" applyFont="1" applyBorder="1"/>
    <xf numFmtId="0" fontId="1" fillId="0" borderId="0" xfId="1" applyBorder="1" applyAlignment="1">
      <alignment horizontal="left" vertical="center"/>
    </xf>
    <xf numFmtId="0" fontId="1" fillId="0" borderId="0" xfId="1" applyBorder="1" applyAlignment="1" applyProtection="1">
      <alignment horizontal="left" vertical="center"/>
    </xf>
    <xf numFmtId="0" fontId="1" fillId="0" borderId="35" xfId="1" applyBorder="1"/>
    <xf numFmtId="0" fontId="1" fillId="0" borderId="36" xfId="1" applyBorder="1" applyAlignment="1">
      <alignment vertical="center"/>
    </xf>
    <xf numFmtId="0" fontId="1" fillId="0" borderId="36" xfId="1" applyBorder="1"/>
    <xf numFmtId="0" fontId="2" fillId="0" borderId="36" xfId="1" applyFont="1" applyBorder="1"/>
    <xf numFmtId="0" fontId="1" fillId="0" borderId="36" xfId="1" applyBorder="1" applyAlignment="1">
      <alignment horizontal="left" vertical="center"/>
    </xf>
    <xf numFmtId="0" fontId="1" fillId="0" borderId="37" xfId="1" applyBorder="1"/>
    <xf numFmtId="0" fontId="1" fillId="0" borderId="38" xfId="1" applyBorder="1"/>
    <xf numFmtId="0" fontId="1" fillId="0" borderId="39" xfId="1" applyBorder="1"/>
    <xf numFmtId="0" fontId="1" fillId="0" borderId="39" xfId="1" applyBorder="1" applyProtection="1">
      <protection locked="0"/>
    </xf>
    <xf numFmtId="0" fontId="1" fillId="0" borderId="40" xfId="1" applyBorder="1"/>
    <xf numFmtId="0" fontId="1" fillId="0" borderId="41" xfId="1" applyFont="1" applyBorder="1" applyAlignment="1" applyProtection="1">
      <alignment vertical="center"/>
    </xf>
    <xf numFmtId="0" fontId="1" fillId="0" borderId="41" xfId="1" applyBorder="1" applyAlignment="1" applyProtection="1">
      <alignment horizontal="center" vertical="center"/>
    </xf>
    <xf numFmtId="0" fontId="1" fillId="0" borderId="41" xfId="1" applyBorder="1" applyAlignment="1" applyProtection="1">
      <alignment vertical="center"/>
    </xf>
    <xf numFmtId="0" fontId="1" fillId="0" borderId="41" xfId="1" applyBorder="1" applyProtection="1"/>
    <xf numFmtId="0" fontId="2" fillId="0" borderId="41" xfId="1" applyFont="1" applyBorder="1" applyProtection="1"/>
    <xf numFmtId="0" fontId="1" fillId="0" borderId="41" xfId="1" applyBorder="1" applyAlignment="1" applyProtection="1">
      <alignment horizontal="left" vertical="center"/>
    </xf>
    <xf numFmtId="0" fontId="1" fillId="0" borderId="42" xfId="1" applyBorder="1" applyProtection="1">
      <protection locked="0"/>
    </xf>
    <xf numFmtId="0" fontId="0" fillId="0" borderId="36" xfId="0" applyBorder="1" applyAlignment="1">
      <alignment horizontal="center" vertical="center"/>
    </xf>
    <xf numFmtId="0" fontId="2" fillId="0" borderId="36" xfId="0" applyFon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/>
    <xf numFmtId="0" fontId="19" fillId="0" borderId="38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31" fillId="0" borderId="0" xfId="0" applyFont="1" applyBorder="1"/>
    <xf numFmtId="14" fontId="1" fillId="0" borderId="0" xfId="0" applyNumberFormat="1" applyFont="1" applyBorder="1" applyAlignment="1">
      <alignment horizontal="center"/>
    </xf>
    <xf numFmtId="0" fontId="9" fillId="0" borderId="0" xfId="0" applyFont="1" applyBorder="1"/>
    <xf numFmtId="0" fontId="1" fillId="0" borderId="0" xfId="0" applyFont="1" applyBorder="1" applyAlignment="1">
      <alignment horizontal="center" vertical="center"/>
    </xf>
    <xf numFmtId="0" fontId="20" fillId="0" borderId="39" xfId="0" applyFont="1" applyBorder="1"/>
    <xf numFmtId="0" fontId="0" fillId="0" borderId="0" xfId="0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protection locked="0"/>
    </xf>
    <xf numFmtId="0" fontId="0" fillId="0" borderId="39" xfId="0" applyBorder="1" applyProtection="1">
      <protection locked="0"/>
    </xf>
    <xf numFmtId="0" fontId="31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/>
    <xf numFmtId="0" fontId="0" fillId="0" borderId="41" xfId="0" applyBorder="1" applyAlignment="1">
      <alignment horizontal="center" vertical="center"/>
    </xf>
    <xf numFmtId="0" fontId="2" fillId="0" borderId="41" xfId="0" applyFont="1" applyBorder="1"/>
    <xf numFmtId="0" fontId="14" fillId="0" borderId="0" xfId="0" applyFont="1" applyBorder="1" applyAlignment="1">
      <alignment vertical="center" wrapText="1"/>
    </xf>
    <xf numFmtId="0" fontId="14" fillId="0" borderId="36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0" fillId="0" borderId="0" xfId="0" applyAlignment="1"/>
    <xf numFmtId="0" fontId="13" fillId="0" borderId="0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0" fontId="25" fillId="0" borderId="39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8" fillId="0" borderId="41" xfId="0" applyFont="1" applyBorder="1" applyAlignment="1">
      <alignment vertical="center" wrapText="1"/>
    </xf>
    <xf numFmtId="0" fontId="8" fillId="0" borderId="42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9" fillId="0" borderId="55" xfId="0" applyFont="1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0" fontId="7" fillId="0" borderId="38" xfId="0" applyFont="1" applyBorder="1" applyAlignment="1">
      <alignment vertical="center"/>
    </xf>
    <xf numFmtId="0" fontId="24" fillId="0" borderId="38" xfId="0" applyFont="1" applyBorder="1" applyAlignment="1">
      <alignment horizontal="right" vertical="center" wrapText="1"/>
    </xf>
    <xf numFmtId="0" fontId="8" fillId="0" borderId="40" xfId="0" applyFont="1" applyBorder="1" applyAlignment="1">
      <alignment vertical="center" wrapText="1"/>
    </xf>
    <xf numFmtId="0" fontId="9" fillId="0" borderId="38" xfId="0" applyFont="1" applyBorder="1" applyAlignment="1">
      <alignment horizontal="right" vertical="center" wrapText="1"/>
    </xf>
    <xf numFmtId="0" fontId="9" fillId="0" borderId="55" xfId="0" applyFont="1" applyBorder="1" applyAlignment="1">
      <alignment horizontal="righ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38" xfId="0" applyBorder="1" applyAlignment="1">
      <alignment horizontal="right" vertical="center" wrapText="1"/>
    </xf>
    <xf numFmtId="0" fontId="13" fillId="0" borderId="0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center" vertical="center"/>
    </xf>
    <xf numFmtId="0" fontId="36" fillId="0" borderId="64" xfId="0" applyFont="1" applyBorder="1" applyAlignment="1">
      <alignment vertical="center" wrapText="1"/>
    </xf>
    <xf numFmtId="0" fontId="13" fillId="0" borderId="65" xfId="0" applyFont="1" applyBorder="1" applyAlignment="1">
      <alignment vertical="center" wrapText="1"/>
    </xf>
    <xf numFmtId="0" fontId="13" fillId="0" borderId="66" xfId="0" applyFont="1" applyBorder="1" applyAlignment="1">
      <alignment vertical="center" wrapText="1"/>
    </xf>
    <xf numFmtId="0" fontId="0" fillId="0" borderId="58" xfId="0" applyBorder="1"/>
    <xf numFmtId="0" fontId="0" fillId="0" borderId="60" xfId="0" applyBorder="1"/>
    <xf numFmtId="0" fontId="5" fillId="0" borderId="5" xfId="0" applyFont="1" applyBorder="1" applyAlignment="1">
      <alignment vertical="center"/>
    </xf>
    <xf numFmtId="0" fontId="5" fillId="0" borderId="38" xfId="0" applyFont="1" applyBorder="1" applyAlignment="1">
      <alignment vertical="center" wrapText="1"/>
    </xf>
    <xf numFmtId="0" fontId="29" fillId="0" borderId="69" xfId="1" applyFont="1" applyBorder="1" applyAlignment="1" applyProtection="1">
      <alignment wrapText="1"/>
    </xf>
    <xf numFmtId="0" fontId="29" fillId="0" borderId="70" xfId="1" applyFont="1" applyBorder="1" applyAlignment="1" applyProtection="1">
      <alignment wrapText="1"/>
    </xf>
    <xf numFmtId="0" fontId="29" fillId="0" borderId="72" xfId="1" applyFont="1" applyBorder="1" applyAlignment="1" applyProtection="1">
      <alignment wrapText="1"/>
    </xf>
    <xf numFmtId="0" fontId="19" fillId="0" borderId="51" xfId="1" applyFont="1" applyBorder="1" applyAlignment="1" applyProtection="1">
      <alignment horizontal="center" vertical="center" wrapText="1"/>
    </xf>
    <xf numFmtId="0" fontId="19" fillId="0" borderId="52" xfId="1" applyFont="1" applyBorder="1" applyAlignment="1" applyProtection="1">
      <alignment horizontal="center" vertical="center" wrapText="1"/>
    </xf>
    <xf numFmtId="0" fontId="1" fillId="0" borderId="47" xfId="1" applyFont="1" applyBorder="1" applyProtection="1"/>
    <xf numFmtId="0" fontId="1" fillId="0" borderId="50" xfId="1" applyFont="1" applyBorder="1" applyAlignment="1" applyProtection="1">
      <alignment horizontal="left" vertical="center"/>
    </xf>
    <xf numFmtId="0" fontId="1" fillId="0" borderId="47" xfId="1" applyBorder="1" applyProtection="1"/>
    <xf numFmtId="0" fontId="1" fillId="0" borderId="50" xfId="1" applyBorder="1" applyAlignment="1" applyProtection="1">
      <alignment horizontal="left" vertical="center"/>
    </xf>
    <xf numFmtId="0" fontId="1" fillId="0" borderId="48" xfId="1" applyBorder="1" applyProtection="1"/>
    <xf numFmtId="0" fontId="1" fillId="0" borderId="49" xfId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73" xfId="0" applyFont="1" applyBorder="1" applyAlignment="1" applyProtection="1">
      <alignment vertical="center" wrapText="1"/>
    </xf>
    <xf numFmtId="167" fontId="1" fillId="0" borderId="1" xfId="0" applyNumberFormat="1" applyFont="1" applyBorder="1" applyAlignment="1" applyProtection="1">
      <alignment horizontal="right" vertical="center" wrapText="1"/>
    </xf>
    <xf numFmtId="167" fontId="0" fillId="0" borderId="6" xfId="0" applyNumberFormat="1" applyBorder="1" applyAlignment="1" applyProtection="1">
      <alignment horizontal="center" vertical="center" wrapText="1"/>
    </xf>
    <xf numFmtId="167" fontId="0" fillId="0" borderId="1" xfId="0" applyNumberFormat="1" applyBorder="1" applyAlignment="1" applyProtection="1">
      <alignment horizontal="center" vertical="center" wrapText="1"/>
    </xf>
    <xf numFmtId="167" fontId="1" fillId="0" borderId="6" xfId="0" applyNumberFormat="1" applyFont="1" applyBorder="1" applyAlignment="1" applyProtection="1">
      <alignment horizontal="right" vertical="center" wrapText="1"/>
    </xf>
    <xf numFmtId="167" fontId="0" fillId="0" borderId="45" xfId="0" applyNumberFormat="1" applyBorder="1" applyAlignment="1" applyProtection="1">
      <alignment horizontal="center" vertical="center" wrapText="1"/>
    </xf>
    <xf numFmtId="167" fontId="0" fillId="0" borderId="4" xfId="0" applyNumberFormat="1" applyBorder="1" applyAlignment="1" applyProtection="1">
      <alignment horizontal="center" vertical="center" wrapText="1"/>
    </xf>
    <xf numFmtId="0" fontId="1" fillId="0" borderId="74" xfId="1" applyFont="1" applyBorder="1" applyAlignment="1" applyProtection="1">
      <alignment horizontal="left" vertical="center"/>
    </xf>
    <xf numFmtId="0" fontId="1" fillId="0" borderId="75" xfId="1" applyFont="1" applyBorder="1" applyAlignment="1" applyProtection="1">
      <alignment horizontal="left" vertical="center"/>
    </xf>
    <xf numFmtId="0" fontId="1" fillId="0" borderId="75" xfId="1" applyFont="1" applyBorder="1" applyAlignment="1" applyProtection="1">
      <alignment vertical="center"/>
    </xf>
    <xf numFmtId="0" fontId="1" fillId="0" borderId="75" xfId="1" quotePrefix="1" applyFont="1" applyBorder="1" applyAlignment="1" applyProtection="1">
      <alignment vertical="center"/>
    </xf>
    <xf numFmtId="0" fontId="1" fillId="0" borderId="76" xfId="1" applyFont="1" applyBorder="1" applyAlignment="1" applyProtection="1">
      <alignment vertical="center"/>
    </xf>
    <xf numFmtId="0" fontId="2" fillId="0" borderId="34" xfId="1" applyFont="1" applyBorder="1" applyAlignment="1" applyProtection="1"/>
    <xf numFmtId="0" fontId="2" fillId="0" borderId="16" xfId="1" applyFont="1" applyBorder="1" applyAlignment="1" applyProtection="1"/>
    <xf numFmtId="0" fontId="2" fillId="0" borderId="71" xfId="1" applyFont="1" applyBorder="1" applyProtection="1"/>
    <xf numFmtId="0" fontId="42" fillId="0" borderId="78" xfId="1" applyFont="1" applyBorder="1" applyAlignment="1" applyProtection="1">
      <alignment horizontal="center" vertical="center"/>
    </xf>
    <xf numFmtId="0" fontId="43" fillId="0" borderId="78" xfId="1" applyFont="1" applyBorder="1" applyAlignment="1" applyProtection="1">
      <alignment horizontal="left" vertical="center"/>
    </xf>
    <xf numFmtId="0" fontId="43" fillId="0" borderId="78" xfId="1" applyFont="1" applyBorder="1" applyAlignment="1" applyProtection="1">
      <alignment horizontal="center" vertical="center"/>
    </xf>
    <xf numFmtId="0" fontId="43" fillId="0" borderId="78" xfId="1" applyFont="1" applyBorder="1" applyAlignment="1" applyProtection="1">
      <alignment horizontal="center"/>
    </xf>
    <xf numFmtId="14" fontId="43" fillId="0" borderId="78" xfId="1" applyNumberFormat="1" applyFont="1" applyBorder="1" applyAlignment="1" applyProtection="1">
      <alignment horizontal="left" vertical="center"/>
    </xf>
    <xf numFmtId="0" fontId="43" fillId="0" borderId="78" xfId="1" applyFont="1" applyBorder="1" applyAlignment="1" applyProtection="1">
      <alignment vertical="center"/>
    </xf>
    <xf numFmtId="0" fontId="43" fillId="0" borderId="78" xfId="1" applyFont="1" applyBorder="1" applyProtection="1"/>
    <xf numFmtId="0" fontId="43" fillId="0" borderId="78" xfId="1" quotePrefix="1" applyFont="1" applyBorder="1" applyAlignment="1" applyProtection="1">
      <alignment vertical="center"/>
    </xf>
    <xf numFmtId="0" fontId="43" fillId="0" borderId="79" xfId="1" applyFont="1" applyBorder="1" applyAlignment="1" applyProtection="1">
      <alignment vertical="center"/>
    </xf>
    <xf numFmtId="0" fontId="43" fillId="0" borderId="79" xfId="1" applyFont="1" applyBorder="1" applyAlignment="1" applyProtection="1">
      <alignment horizontal="center" vertical="center"/>
    </xf>
    <xf numFmtId="0" fontId="43" fillId="0" borderId="79" xfId="1" applyFont="1" applyBorder="1" applyProtection="1"/>
    <xf numFmtId="0" fontId="19" fillId="0" borderId="80" xfId="0" applyFont="1" applyBorder="1" applyAlignment="1">
      <alignment horizontal="center" vertical="center" wrapText="1"/>
    </xf>
    <xf numFmtId="0" fontId="19" fillId="0" borderId="81" xfId="0" applyFont="1" applyBorder="1" applyAlignment="1">
      <alignment horizontal="center" vertical="center" wrapText="1"/>
    </xf>
    <xf numFmtId="0" fontId="13" fillId="0" borderId="81" xfId="0" applyFont="1" applyBorder="1" applyAlignment="1">
      <alignment vertical="center" wrapText="1"/>
    </xf>
    <xf numFmtId="0" fontId="32" fillId="0" borderId="81" xfId="0" applyFont="1" applyBorder="1" applyAlignment="1">
      <alignment horizontal="center" vertical="center" wrapText="1"/>
    </xf>
    <xf numFmtId="0" fontId="32" fillId="0" borderId="82" xfId="0" applyFont="1" applyBorder="1" applyAlignment="1">
      <alignment horizontal="center" vertical="center" wrapText="1"/>
    </xf>
    <xf numFmtId="0" fontId="9" fillId="0" borderId="83" xfId="0" applyFont="1" applyBorder="1" applyProtection="1">
      <protection locked="0"/>
    </xf>
    <xf numFmtId="0" fontId="1" fillId="0" borderId="84" xfId="0" applyFont="1" applyBorder="1" applyAlignment="1" applyProtection="1">
      <alignment horizontal="center" vertical="center"/>
      <protection hidden="1"/>
    </xf>
    <xf numFmtId="14" fontId="1" fillId="0" borderId="84" xfId="0" applyNumberFormat="1" applyFont="1" applyBorder="1" applyAlignment="1" applyProtection="1">
      <alignment horizontal="center"/>
      <protection hidden="1"/>
    </xf>
    <xf numFmtId="0" fontId="0" fillId="0" borderId="84" xfId="0" applyBorder="1" applyAlignment="1" applyProtection="1">
      <alignment horizontal="center"/>
      <protection hidden="1"/>
    </xf>
    <xf numFmtId="0" fontId="2" fillId="0" borderId="84" xfId="0" applyFont="1" applyBorder="1" applyAlignment="1" applyProtection="1">
      <alignment horizontal="center" vertical="center"/>
      <protection hidden="1"/>
    </xf>
    <xf numFmtId="0" fontId="2" fillId="0" borderId="85" xfId="0" applyFont="1" applyBorder="1"/>
    <xf numFmtId="49" fontId="34" fillId="0" borderId="0" xfId="0" applyNumberFormat="1" applyFont="1"/>
    <xf numFmtId="49" fontId="0" fillId="0" borderId="0" xfId="0" applyNumberFormat="1"/>
    <xf numFmtId="49" fontId="1" fillId="0" borderId="0" xfId="0" applyNumberFormat="1" applyFont="1"/>
    <xf numFmtId="49" fontId="1" fillId="0" borderId="0" xfId="0" quotePrefix="1" applyNumberFormat="1" applyFont="1"/>
    <xf numFmtId="0" fontId="36" fillId="0" borderId="0" xfId="0" applyFont="1" applyBorder="1" applyAlignment="1">
      <alignment vertical="center" wrapText="1"/>
    </xf>
    <xf numFmtId="0" fontId="34" fillId="0" borderId="24" xfId="0" applyFont="1" applyBorder="1"/>
    <xf numFmtId="0" fontId="14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1" fillId="0" borderId="88" xfId="1" applyFont="1" applyBorder="1" applyAlignment="1" applyProtection="1">
      <alignment horizontal="left" vertical="center"/>
    </xf>
    <xf numFmtId="0" fontId="1" fillId="0" borderId="46" xfId="1" applyFont="1" applyBorder="1" applyAlignment="1" applyProtection="1">
      <alignment horizontal="left" vertical="center"/>
    </xf>
    <xf numFmtId="0" fontId="1" fillId="0" borderId="46" xfId="1" applyFont="1" applyBorder="1" applyAlignment="1" applyProtection="1">
      <alignment vertical="center"/>
    </xf>
    <xf numFmtId="0" fontId="1" fillId="0" borderId="46" xfId="1" quotePrefix="1" applyFont="1" applyBorder="1" applyAlignment="1" applyProtection="1">
      <alignment vertical="center"/>
    </xf>
    <xf numFmtId="0" fontId="1" fillId="0" borderId="91" xfId="1" applyFont="1" applyBorder="1" applyAlignment="1" applyProtection="1">
      <alignment vertical="center"/>
    </xf>
    <xf numFmtId="0" fontId="14" fillId="0" borderId="36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89" xfId="1" applyFont="1" applyBorder="1" applyAlignment="1" applyProtection="1">
      <alignment horizontal="center" vertical="center"/>
    </xf>
    <xf numFmtId="0" fontId="1" fillId="0" borderId="90" xfId="1" applyFont="1" applyBorder="1" applyAlignment="1" applyProtection="1">
      <alignment horizontal="center" vertical="center"/>
    </xf>
    <xf numFmtId="0" fontId="1" fillId="0" borderId="90" xfId="1" quotePrefix="1" applyFont="1" applyBorder="1" applyAlignment="1" applyProtection="1">
      <alignment horizontal="center" vertical="center"/>
    </xf>
    <xf numFmtId="0" fontId="1" fillId="0" borderId="92" xfId="1" applyFont="1" applyBorder="1" applyAlignment="1" applyProtection="1">
      <alignment horizontal="center" vertical="center"/>
    </xf>
    <xf numFmtId="0" fontId="1" fillId="0" borderId="41" xfId="1" applyFont="1" applyBorder="1" applyAlignment="1" applyProtection="1">
      <alignment horizontal="center" vertical="center"/>
    </xf>
    <xf numFmtId="0" fontId="44" fillId="0" borderId="44" xfId="0" applyFont="1" applyBorder="1" applyAlignment="1" applyProtection="1">
      <alignment horizontal="right" vertical="center" wrapText="1"/>
    </xf>
    <xf numFmtId="0" fontId="44" fillId="0" borderId="3" xfId="0" applyFont="1" applyBorder="1" applyAlignment="1" applyProtection="1">
      <alignment horizontal="right" vertical="center" wrapText="1"/>
    </xf>
    <xf numFmtId="0" fontId="38" fillId="0" borderId="0" xfId="0" applyFont="1" applyBorder="1" applyAlignment="1">
      <alignment horizontal="left" vertical="center" wrapText="1"/>
    </xf>
    <xf numFmtId="169" fontId="39" fillId="0" borderId="77" xfId="1" applyNumberFormat="1" applyFont="1" applyBorder="1" applyAlignment="1" applyProtection="1">
      <alignment horizontal="center" vertical="center"/>
    </xf>
    <xf numFmtId="169" fontId="39" fillId="0" borderId="78" xfId="1" applyNumberFormat="1" applyFont="1" applyBorder="1" applyAlignment="1" applyProtection="1">
      <alignment horizontal="center" vertical="center"/>
    </xf>
    <xf numFmtId="0" fontId="40" fillId="0" borderId="77" xfId="1" applyFont="1" applyBorder="1" applyAlignment="1" applyProtection="1">
      <alignment horizontal="center"/>
    </xf>
    <xf numFmtId="0" fontId="32" fillId="0" borderId="29" xfId="1" applyFont="1" applyBorder="1" applyAlignment="1" applyProtection="1">
      <alignment horizontal="center"/>
    </xf>
    <xf numFmtId="0" fontId="32" fillId="0" borderId="28" xfId="1" applyFont="1" applyBorder="1" applyAlignment="1" applyProtection="1">
      <alignment horizontal="center"/>
    </xf>
    <xf numFmtId="0" fontId="32" fillId="0" borderId="27" xfId="1" applyFont="1" applyBorder="1" applyAlignment="1" applyProtection="1">
      <alignment horizontal="center"/>
    </xf>
    <xf numFmtId="0" fontId="30" fillId="0" borderId="53" xfId="1" applyFont="1" applyBorder="1" applyAlignment="1" applyProtection="1">
      <alignment horizontal="center" vertical="center"/>
    </xf>
    <xf numFmtId="0" fontId="30" fillId="0" borderId="51" xfId="1" applyFont="1" applyBorder="1" applyAlignment="1" applyProtection="1">
      <alignment horizontal="center" vertical="center"/>
    </xf>
    <xf numFmtId="0" fontId="41" fillId="0" borderId="77" xfId="1" applyFont="1" applyBorder="1" applyAlignment="1" applyProtection="1">
      <alignment horizontal="center" vertical="center"/>
    </xf>
    <xf numFmtId="0" fontId="41" fillId="0" borderId="78" xfId="1" applyFont="1" applyBorder="1" applyAlignment="1" applyProtection="1">
      <alignment horizontal="center" vertical="center"/>
    </xf>
    <xf numFmtId="0" fontId="2" fillId="0" borderId="63" xfId="1" applyFont="1" applyBorder="1" applyAlignment="1" applyProtection="1">
      <alignment horizontal="center" vertical="center"/>
    </xf>
    <xf numFmtId="0" fontId="2" fillId="0" borderId="56" xfId="1" applyFont="1" applyBorder="1" applyAlignment="1" applyProtection="1">
      <alignment horizontal="center" vertical="center"/>
    </xf>
    <xf numFmtId="0" fontId="2" fillId="0" borderId="19" xfId="1" applyFont="1" applyBorder="1" applyAlignment="1" applyProtection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19" fillId="0" borderId="53" xfId="1" applyFont="1" applyBorder="1" applyAlignment="1" applyProtection="1">
      <alignment horizontal="center" vertical="center"/>
    </xf>
    <xf numFmtId="0" fontId="19" fillId="0" borderId="56" xfId="1" applyFont="1" applyBorder="1" applyAlignment="1" applyProtection="1">
      <alignment horizontal="center" vertical="center"/>
    </xf>
    <xf numFmtId="0" fontId="19" fillId="0" borderId="51" xfId="1" applyFont="1" applyBorder="1" applyAlignment="1" applyProtection="1">
      <alignment horizontal="center" vertical="center"/>
    </xf>
    <xf numFmtId="0" fontId="19" fillId="0" borderId="52" xfId="1" applyFont="1" applyBorder="1" applyAlignment="1" applyProtection="1">
      <alignment horizontal="center" vertical="center"/>
    </xf>
    <xf numFmtId="0" fontId="19" fillId="0" borderId="54" xfId="1" applyFont="1" applyBorder="1" applyAlignment="1" applyProtection="1">
      <alignment horizontal="center" vertical="center"/>
    </xf>
    <xf numFmtId="0" fontId="19" fillId="0" borderId="9" xfId="1" applyFont="1" applyBorder="1" applyAlignment="1" applyProtection="1">
      <alignment horizontal="center" vertical="center"/>
    </xf>
    <xf numFmtId="0" fontId="19" fillId="0" borderId="86" xfId="1" applyFont="1" applyBorder="1" applyAlignment="1" applyProtection="1">
      <alignment horizontal="center" vertical="center" wrapText="1"/>
    </xf>
    <xf numFmtId="0" fontId="19" fillId="0" borderId="87" xfId="1" applyFont="1" applyBorder="1" applyAlignment="1" applyProtection="1">
      <alignment horizontal="center" vertical="center" wrapText="1"/>
    </xf>
    <xf numFmtId="0" fontId="36" fillId="0" borderId="24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57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59" xfId="0" applyFont="1" applyBorder="1" applyAlignment="1">
      <alignment horizontal="left" vertical="center" wrapText="1"/>
    </xf>
    <xf numFmtId="0" fontId="13" fillId="0" borderId="62" xfId="0" applyFont="1" applyBorder="1" applyAlignment="1">
      <alignment horizontal="left" vertical="center" wrapText="1"/>
    </xf>
    <xf numFmtId="0" fontId="37" fillId="0" borderId="38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27" fillId="0" borderId="28" xfId="0" applyFont="1" applyBorder="1" applyAlignment="1" applyProtection="1">
      <alignment vertical="center" wrapText="1"/>
      <protection locked="0"/>
    </xf>
    <xf numFmtId="0" fontId="27" fillId="0" borderId="27" xfId="0" applyFont="1" applyBorder="1" applyAlignment="1" applyProtection="1">
      <alignment vertical="center" wrapText="1"/>
      <protection locked="0"/>
    </xf>
    <xf numFmtId="0" fontId="28" fillId="0" borderId="0" xfId="0" applyFont="1" applyBorder="1" applyAlignment="1" applyProtection="1">
      <alignment vertical="center" wrapText="1"/>
      <protection locked="0"/>
    </xf>
    <xf numFmtId="0" fontId="28" fillId="0" borderId="10" xfId="0" applyFont="1" applyBorder="1" applyAlignment="1" applyProtection="1">
      <alignment vertical="center" wrapText="1"/>
      <protection locked="0"/>
    </xf>
    <xf numFmtId="0" fontId="30" fillId="0" borderId="0" xfId="0" applyFont="1" applyBorder="1" applyAlignment="1">
      <alignment horizontal="right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8" fillId="0" borderId="18" xfId="0" applyFont="1" applyBorder="1" applyAlignment="1" applyProtection="1">
      <alignment horizontal="center" vertical="center" wrapText="1"/>
      <protection locked="0"/>
    </xf>
    <xf numFmtId="0" fontId="18" fillId="0" borderId="19" xfId="0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 applyProtection="1">
      <alignment horizontal="center" vertical="center" wrapText="1"/>
      <protection locked="0"/>
    </xf>
    <xf numFmtId="0" fontId="9" fillId="0" borderId="6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36" fillId="0" borderId="67" xfId="0" applyFont="1" applyBorder="1" applyAlignment="1">
      <alignment vertical="center" wrapText="1"/>
    </xf>
    <xf numFmtId="0" fontId="36" fillId="0" borderId="11" xfId="0" applyFont="1" applyBorder="1" applyAlignment="1">
      <alignment vertical="center" wrapText="1"/>
    </xf>
    <xf numFmtId="0" fontId="36" fillId="0" borderId="57" xfId="0" applyFont="1" applyBorder="1" applyAlignment="1">
      <alignment vertical="center" wrapText="1"/>
    </xf>
    <xf numFmtId="0" fontId="13" fillId="0" borderId="38" xfId="0" applyFont="1" applyBorder="1" applyAlignment="1">
      <alignment horizontal="left" vertical="center" wrapText="1"/>
    </xf>
    <xf numFmtId="0" fontId="13" fillId="0" borderId="58" xfId="0" applyFont="1" applyBorder="1" applyAlignment="1">
      <alignment horizontal="left" vertical="center" wrapText="1"/>
    </xf>
    <xf numFmtId="0" fontId="21" fillId="0" borderId="15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0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  <protection hidden="1"/>
    </xf>
    <xf numFmtId="0" fontId="2" fillId="0" borderId="20" xfId="0" applyFont="1" applyBorder="1" applyAlignment="1" applyProtection="1">
      <alignment horizontal="center" vertical="center" wrapText="1"/>
      <protection hidden="1"/>
    </xf>
    <xf numFmtId="0" fontId="13" fillId="0" borderId="68" xfId="0" applyFont="1" applyBorder="1" applyAlignment="1">
      <alignment horizontal="left" vertical="center" wrapText="1"/>
    </xf>
    <xf numFmtId="0" fontId="13" fillId="0" borderId="60" xfId="0" applyFont="1" applyBorder="1" applyAlignment="1">
      <alignment horizontal="left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center" vertical="center" wrapText="1"/>
    </xf>
    <xf numFmtId="0" fontId="22" fillId="0" borderId="10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22" fillId="0" borderId="19" xfId="0" applyFont="1" applyBorder="1" applyAlignment="1" applyProtection="1">
      <alignment horizontal="center" vertical="center" wrapText="1"/>
    </xf>
    <xf numFmtId="0" fontId="22" fillId="0" borderId="20" xfId="0" applyFont="1" applyBorder="1" applyAlignment="1" applyProtection="1">
      <alignment horizontal="center" vertical="center" wrapText="1"/>
    </xf>
    <xf numFmtId="0" fontId="9" fillId="0" borderId="38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21" xfId="0" applyFont="1" applyFill="1" applyBorder="1" applyAlignment="1" applyProtection="1">
      <alignment horizontal="center" vertical="center" wrapText="1"/>
      <protection locked="0"/>
    </xf>
    <xf numFmtId="0" fontId="9" fillId="0" borderId="22" xfId="0" applyFont="1" applyFill="1" applyBorder="1" applyAlignment="1" applyProtection="1">
      <alignment horizontal="center" vertical="center" wrapText="1"/>
      <protection locked="0"/>
    </xf>
    <xf numFmtId="0" fontId="9" fillId="0" borderId="23" xfId="0" applyFont="1" applyFill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>
      <alignment vertical="center" wrapText="1"/>
    </xf>
    <xf numFmtId="49" fontId="6" fillId="0" borderId="29" xfId="0" applyNumberFormat="1" applyFont="1" applyBorder="1" applyAlignment="1" applyProtection="1">
      <alignment vertical="center" wrapText="1"/>
      <protection locked="0"/>
    </xf>
    <xf numFmtId="49" fontId="6" fillId="0" borderId="28" xfId="0" applyNumberFormat="1" applyFont="1" applyBorder="1" applyAlignment="1" applyProtection="1">
      <alignment vertical="center" wrapText="1"/>
      <protection locked="0"/>
    </xf>
    <xf numFmtId="49" fontId="6" fillId="0" borderId="27" xfId="0" applyNumberFormat="1" applyFont="1" applyBorder="1" applyAlignment="1" applyProtection="1">
      <alignment vertical="center" wrapText="1"/>
      <protection locked="0"/>
    </xf>
    <xf numFmtId="49" fontId="6" fillId="0" borderId="21" xfId="0" applyNumberFormat="1" applyFont="1" applyBorder="1" applyAlignment="1" applyProtection="1">
      <alignment vertical="center" wrapText="1"/>
      <protection locked="0"/>
    </xf>
    <xf numFmtId="49" fontId="6" fillId="0" borderId="22" xfId="0" applyNumberFormat="1" applyFont="1" applyBorder="1" applyAlignment="1" applyProtection="1">
      <alignment vertical="center" wrapText="1"/>
      <protection locked="0"/>
    </xf>
    <xf numFmtId="49" fontId="6" fillId="0" borderId="23" xfId="0" applyNumberFormat="1" applyFont="1" applyBorder="1" applyAlignment="1" applyProtection="1">
      <alignment vertical="center" wrapText="1"/>
      <protection locked="0"/>
    </xf>
    <xf numFmtId="0" fontId="11" fillId="0" borderId="15" xfId="0" applyFont="1" applyFill="1" applyBorder="1" applyAlignment="1" applyProtection="1">
      <alignment vertical="center" wrapText="1"/>
      <protection locked="0"/>
    </xf>
    <xf numFmtId="0" fontId="11" fillId="0" borderId="0" xfId="0" applyFont="1" applyFill="1" applyBorder="1" applyAlignment="1" applyProtection="1">
      <alignment vertical="center" wrapText="1"/>
      <protection locked="0"/>
    </xf>
    <xf numFmtId="0" fontId="11" fillId="0" borderId="10" xfId="0" applyFont="1" applyFill="1" applyBorder="1" applyAlignment="1" applyProtection="1">
      <alignment vertical="center" wrapText="1"/>
      <protection locked="0"/>
    </xf>
    <xf numFmtId="0" fontId="11" fillId="0" borderId="18" xfId="0" applyFont="1" applyFill="1" applyBorder="1" applyAlignment="1" applyProtection="1">
      <alignment vertical="center" wrapText="1"/>
      <protection locked="0"/>
    </xf>
    <xf numFmtId="0" fontId="11" fillId="0" borderId="19" xfId="0" applyFont="1" applyFill="1" applyBorder="1" applyAlignment="1" applyProtection="1">
      <alignment vertical="center" wrapText="1"/>
      <protection locked="0"/>
    </xf>
    <xf numFmtId="0" fontId="11" fillId="0" borderId="20" xfId="0" applyFont="1" applyFill="1" applyBorder="1" applyAlignment="1" applyProtection="1">
      <alignment vertical="center" wrapText="1"/>
      <protection locked="0"/>
    </xf>
    <xf numFmtId="0" fontId="9" fillId="0" borderId="21" xfId="0" applyFont="1" applyBorder="1" applyAlignment="1" applyProtection="1">
      <alignment vertical="center" wrapText="1"/>
      <protection locked="0"/>
    </xf>
    <xf numFmtId="0" fontId="9" fillId="0" borderId="23" xfId="0" applyFont="1" applyBorder="1" applyAlignment="1" applyProtection="1">
      <alignment vertical="center" wrapText="1"/>
      <protection locked="0"/>
    </xf>
    <xf numFmtId="49" fontId="6" fillId="0" borderId="18" xfId="0" applyNumberFormat="1" applyFont="1" applyBorder="1" applyAlignment="1" applyProtection="1">
      <alignment vertical="center" wrapText="1"/>
      <protection locked="0"/>
    </xf>
    <xf numFmtId="49" fontId="6" fillId="0" borderId="19" xfId="0" applyNumberFormat="1" applyFont="1" applyBorder="1" applyAlignment="1" applyProtection="1">
      <alignment vertical="center" wrapText="1"/>
      <protection locked="0"/>
    </xf>
    <xf numFmtId="49" fontId="6" fillId="0" borderId="20" xfId="0" applyNumberFormat="1" applyFont="1" applyBorder="1" applyAlignment="1" applyProtection="1">
      <alignment vertical="center" wrapText="1"/>
      <protection locked="0"/>
    </xf>
    <xf numFmtId="49" fontId="6" fillId="0" borderId="15" xfId="0" applyNumberFormat="1" applyFont="1" applyFill="1" applyBorder="1" applyAlignment="1" applyProtection="1">
      <alignment vertical="center" wrapText="1"/>
      <protection locked="0"/>
    </xf>
    <xf numFmtId="49" fontId="6" fillId="0" borderId="0" xfId="0" applyNumberFormat="1" applyFont="1" applyFill="1" applyBorder="1" applyAlignment="1" applyProtection="1">
      <alignment vertical="center" wrapText="1"/>
      <protection locked="0"/>
    </xf>
    <xf numFmtId="49" fontId="6" fillId="0" borderId="10" xfId="0" applyNumberFormat="1" applyFont="1" applyFill="1" applyBorder="1" applyAlignment="1" applyProtection="1">
      <alignment vertical="center" wrapText="1"/>
      <protection locked="0"/>
    </xf>
    <xf numFmtId="49" fontId="6" fillId="0" borderId="18" xfId="0" applyNumberFormat="1" applyFont="1" applyFill="1" applyBorder="1" applyAlignment="1" applyProtection="1">
      <alignment vertical="center" wrapText="1"/>
      <protection locked="0"/>
    </xf>
    <xf numFmtId="49" fontId="6" fillId="0" borderId="19" xfId="0" applyNumberFormat="1" applyFont="1" applyFill="1" applyBorder="1" applyAlignment="1" applyProtection="1">
      <alignment vertical="center" wrapText="1"/>
      <protection locked="0"/>
    </xf>
    <xf numFmtId="49" fontId="6" fillId="0" borderId="20" xfId="0" applyNumberFormat="1" applyFont="1" applyFill="1" applyBorder="1" applyAlignment="1" applyProtection="1">
      <alignment vertical="center" wrapText="1"/>
      <protection locked="0"/>
    </xf>
    <xf numFmtId="0" fontId="9" fillId="0" borderId="55" xfId="0" applyFont="1" applyBorder="1" applyAlignment="1">
      <alignment horizontal="right" vertical="center" wrapText="1"/>
    </xf>
    <xf numFmtId="0" fontId="1" fillId="0" borderId="29" xfId="0" applyFont="1" applyBorder="1" applyAlignment="1" applyProtection="1">
      <alignment vertical="center" wrapText="1"/>
      <protection locked="0"/>
    </xf>
    <xf numFmtId="0" fontId="1" fillId="0" borderId="28" xfId="0" applyFont="1" applyBorder="1" applyAlignment="1" applyProtection="1">
      <alignment vertical="center" wrapText="1"/>
      <protection locked="0"/>
    </xf>
    <xf numFmtId="0" fontId="1" fillId="0" borderId="27" xfId="0" applyFont="1" applyBorder="1" applyAlignment="1" applyProtection="1">
      <alignment vertical="center" wrapText="1"/>
      <protection locked="0"/>
    </xf>
    <xf numFmtId="0" fontId="0" fillId="0" borderId="15" xfId="0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vertical="center" wrapText="1"/>
      <protection locked="0"/>
    </xf>
    <xf numFmtId="0" fontId="0" fillId="0" borderId="18" xfId="0" applyBorder="1" applyAlignment="1" applyProtection="1">
      <alignment vertical="center" wrapText="1"/>
      <protection locked="0"/>
    </xf>
    <xf numFmtId="0" fontId="0" fillId="0" borderId="19" xfId="0" applyBorder="1" applyAlignment="1" applyProtection="1">
      <alignment vertical="center" wrapText="1"/>
      <protection locked="0"/>
    </xf>
    <xf numFmtId="0" fontId="0" fillId="0" borderId="20" xfId="0" applyBorder="1" applyAlignment="1" applyProtection="1">
      <alignment vertical="center" wrapText="1"/>
      <protection locked="0"/>
    </xf>
    <xf numFmtId="0" fontId="11" fillId="0" borderId="29" xfId="0" applyFont="1" applyFill="1" applyBorder="1" applyAlignment="1" applyProtection="1">
      <alignment vertical="center" wrapText="1"/>
      <protection locked="0"/>
    </xf>
    <xf numFmtId="0" fontId="11" fillId="0" borderId="28" xfId="0" applyFont="1" applyFill="1" applyBorder="1" applyAlignment="1" applyProtection="1">
      <alignment vertical="center" wrapText="1"/>
      <protection locked="0"/>
    </xf>
    <xf numFmtId="0" fontId="11" fillId="0" borderId="27" xfId="0" applyFont="1" applyFill="1" applyBorder="1" applyAlignment="1" applyProtection="1">
      <alignment vertical="center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9" fillId="0" borderId="0" xfId="0" applyFont="1" applyBorder="1" applyAlignment="1" applyProtection="1">
      <alignment vertical="top" wrapText="1"/>
      <protection locked="0"/>
    </xf>
    <xf numFmtId="0" fontId="9" fillId="0" borderId="10" xfId="0" applyFont="1" applyBorder="1" applyAlignment="1" applyProtection="1">
      <alignment vertical="top" wrapText="1"/>
      <protection locked="0"/>
    </xf>
    <xf numFmtId="0" fontId="9" fillId="0" borderId="18" xfId="0" applyFont="1" applyBorder="1" applyAlignment="1" applyProtection="1">
      <alignment vertical="top" wrapText="1"/>
      <protection locked="0"/>
    </xf>
    <xf numFmtId="0" fontId="9" fillId="0" borderId="19" xfId="0" applyFont="1" applyBorder="1" applyAlignment="1" applyProtection="1">
      <alignment vertical="top" wrapText="1"/>
      <protection locked="0"/>
    </xf>
    <xf numFmtId="0" fontId="9" fillId="0" borderId="20" xfId="0" applyFont="1" applyBorder="1" applyAlignment="1" applyProtection="1">
      <alignment vertical="top" wrapText="1"/>
      <protection locked="0"/>
    </xf>
    <xf numFmtId="164" fontId="9" fillId="0" borderId="21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>
      <alignment horizontal="right" vertical="center" wrapText="1"/>
    </xf>
    <xf numFmtId="0" fontId="9" fillId="0" borderId="30" xfId="0" applyFont="1" applyBorder="1" applyAlignment="1" applyProtection="1">
      <alignment vertical="center" wrapText="1"/>
      <protection locked="0"/>
    </xf>
    <xf numFmtId="0" fontId="9" fillId="0" borderId="31" xfId="0" applyFont="1" applyBorder="1" applyAlignment="1" applyProtection="1">
      <alignment vertical="center" wrapText="1"/>
      <protection locked="0"/>
    </xf>
    <xf numFmtId="0" fontId="9" fillId="0" borderId="32" xfId="0" applyFont="1" applyBorder="1" applyAlignment="1" applyProtection="1">
      <alignment vertical="center" wrapText="1"/>
      <protection locked="0"/>
    </xf>
    <xf numFmtId="0" fontId="9" fillId="0" borderId="3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164" fontId="9" fillId="0" borderId="21" xfId="0" applyNumberFormat="1" applyFont="1" applyFill="1" applyBorder="1" applyAlignment="1" applyProtection="1">
      <alignment horizontal="center" vertical="center"/>
      <protection locked="0"/>
    </xf>
    <xf numFmtId="164" fontId="9" fillId="0" borderId="23" xfId="0" applyNumberFormat="1" applyFont="1" applyFill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22" xfId="0" applyFont="1" applyBorder="1" applyAlignment="1" applyProtection="1">
      <alignment horizontal="center" vertical="center" wrapText="1"/>
    </xf>
    <xf numFmtId="0" fontId="4" fillId="0" borderId="29" xfId="0" applyFont="1" applyBorder="1" applyAlignment="1" applyProtection="1">
      <alignment horizontal="center" vertical="center" wrapText="1"/>
    </xf>
    <xf numFmtId="0" fontId="4" fillId="0" borderId="18" xfId="0" applyFont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8">
    <dxf>
      <font>
        <color theme="0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4381500</xdr:colOff>
      <xdr:row>2</xdr:row>
      <xdr:rowOff>57150</xdr:rowOff>
    </xdr:from>
    <xdr:to>
      <xdr:col>12</xdr:col>
      <xdr:colOff>5324146</xdr:colOff>
      <xdr:row>5</xdr:row>
      <xdr:rowOff>46441</xdr:rowOff>
    </xdr:to>
    <xdr:pic>
      <xdr:nvPicPr>
        <xdr:cNvPr id="3" name="Image 5" descr="sncf RESEAU">
          <a:extLst>
            <a:ext uri="{FF2B5EF4-FFF2-40B4-BE49-F238E27FC236}">
              <a16:creationId xmlns:a16="http://schemas.microsoft.com/office/drawing/2014/main" xmlns="" id="{00000000-0008-0000-0F00-0000117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73400" y="400050"/>
          <a:ext cx="942646" cy="703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2</xdr:row>
      <xdr:rowOff>66675</xdr:rowOff>
    </xdr:from>
    <xdr:to>
      <xdr:col>8</xdr:col>
      <xdr:colOff>990271</xdr:colOff>
      <xdr:row>5</xdr:row>
      <xdr:rowOff>55966</xdr:rowOff>
    </xdr:to>
    <xdr:pic>
      <xdr:nvPicPr>
        <xdr:cNvPr id="3" name="Image 5" descr="sncf RESEAU">
          <a:extLst>
            <a:ext uri="{FF2B5EF4-FFF2-40B4-BE49-F238E27FC236}">
              <a16:creationId xmlns:a16="http://schemas.microsoft.com/office/drawing/2014/main" xmlns="" id="{00000000-0008-0000-0F00-0000117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533400"/>
          <a:ext cx="847396" cy="6179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5</xdr:row>
      <xdr:rowOff>0</xdr:rowOff>
    </xdr:from>
    <xdr:to>
      <xdr:col>8</xdr:col>
      <xdr:colOff>107950</xdr:colOff>
      <xdr:row>6</xdr:row>
      <xdr:rowOff>139700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5786242" y="678493"/>
          <a:ext cx="88900" cy="370214"/>
        </a:xfrm>
        <a:prstGeom prst="rightBrace">
          <a:avLst>
            <a:gd name="adj1" fmla="val 345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107950</xdr:colOff>
      <xdr:row>5</xdr:row>
      <xdr:rowOff>1</xdr:rowOff>
    </xdr:from>
    <xdr:to>
      <xdr:col>10</xdr:col>
      <xdr:colOff>303696</xdr:colOff>
      <xdr:row>6</xdr:row>
      <xdr:rowOff>110436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875142" y="678494"/>
          <a:ext cx="1718006" cy="340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200" b="1" i="0" u="none" strike="noStrike" baseline="0">
              <a:solidFill>
                <a:srgbClr val="3333CC"/>
              </a:solidFill>
              <a:latin typeface="Arial"/>
              <a:cs typeface="Arial"/>
            </a:rPr>
            <a:t>Non-conformité</a:t>
          </a:r>
        </a:p>
      </xdr:txBody>
    </xdr:sp>
    <xdr:clientData/>
  </xdr:twoCellAnchor>
  <xdr:twoCellAnchor>
    <xdr:from>
      <xdr:col>10</xdr:col>
      <xdr:colOff>339588</xdr:colOff>
      <xdr:row>1</xdr:row>
      <xdr:rowOff>82827</xdr:rowOff>
    </xdr:from>
    <xdr:to>
      <xdr:col>11</xdr:col>
      <xdr:colOff>2571</xdr:colOff>
      <xdr:row>4</xdr:row>
      <xdr:rowOff>253507</xdr:rowOff>
    </xdr:to>
    <xdr:pic>
      <xdr:nvPicPr>
        <xdr:cNvPr id="5" name="Image 5" descr="sncf RESEAU">
          <a:extLst>
            <a:ext uri="{FF2B5EF4-FFF2-40B4-BE49-F238E27FC236}">
              <a16:creationId xmlns:a16="http://schemas.microsoft.com/office/drawing/2014/main" xmlns="" id="{00000000-0008-0000-0F00-0000117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7718" y="231914"/>
          <a:ext cx="847396" cy="6179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3:L60"/>
  <sheetViews>
    <sheetView view="pageBreakPreview" zoomScale="60" zoomScaleNormal="100" workbookViewId="0">
      <selection activeCell="A5" sqref="A5"/>
    </sheetView>
  </sheetViews>
  <sheetFormatPr baseColWidth="10" defaultColWidth="10.7109375" defaultRowHeight="12.75" x14ac:dyDescent="0.2"/>
  <cols>
    <col min="9" max="9" width="13.140625" customWidth="1"/>
    <col min="11" max="11" width="10.7109375" style="216"/>
  </cols>
  <sheetData>
    <row r="3" spans="1:12" ht="15.75" x14ac:dyDescent="0.25">
      <c r="A3" s="69" t="s">
        <v>50</v>
      </c>
      <c r="B3" s="36" t="s">
        <v>104</v>
      </c>
      <c r="C3" s="36"/>
      <c r="D3" s="36" t="s">
        <v>150</v>
      </c>
      <c r="G3" s="220" t="s">
        <v>144</v>
      </c>
      <c r="H3" s="32"/>
      <c r="I3" s="33"/>
      <c r="K3" s="215" t="s">
        <v>159</v>
      </c>
    </row>
    <row r="4" spans="1:12" ht="15" customHeight="1" x14ac:dyDescent="0.2">
      <c r="A4" s="37" t="s">
        <v>49</v>
      </c>
      <c r="B4" s="38" t="s">
        <v>105</v>
      </c>
      <c r="C4" s="39"/>
      <c r="D4" s="21" t="s">
        <v>101</v>
      </c>
      <c r="G4" s="221" t="s">
        <v>14</v>
      </c>
      <c r="H4" s="133"/>
      <c r="I4" s="34"/>
      <c r="K4" s="217" t="s">
        <v>208</v>
      </c>
      <c r="L4" s="5" t="s">
        <v>162</v>
      </c>
    </row>
    <row r="5" spans="1:12" ht="15" customHeight="1" x14ac:dyDescent="0.2">
      <c r="A5" s="37" t="s">
        <v>39</v>
      </c>
      <c r="B5" s="38" t="s">
        <v>106</v>
      </c>
      <c r="C5" s="39"/>
      <c r="D5" s="21" t="s">
        <v>138</v>
      </c>
      <c r="G5" s="164" t="s">
        <v>26</v>
      </c>
      <c r="H5" s="133"/>
      <c r="I5" s="34"/>
      <c r="K5" s="217" t="s">
        <v>160</v>
      </c>
      <c r="L5" s="5" t="s">
        <v>163</v>
      </c>
    </row>
    <row r="6" spans="1:12" ht="15" customHeight="1" x14ac:dyDescent="0.2">
      <c r="A6" s="37" t="s">
        <v>42</v>
      </c>
      <c r="B6" s="38" t="s">
        <v>107</v>
      </c>
      <c r="C6" s="39"/>
      <c r="D6" s="21" t="s">
        <v>141</v>
      </c>
      <c r="G6" s="164" t="s">
        <v>13</v>
      </c>
      <c r="H6" s="133"/>
      <c r="I6" s="34"/>
      <c r="K6" s="217" t="s">
        <v>209</v>
      </c>
      <c r="L6" s="5" t="s">
        <v>164</v>
      </c>
    </row>
    <row r="7" spans="1:12" ht="15" customHeight="1" x14ac:dyDescent="0.2">
      <c r="A7" s="37" t="s">
        <v>51</v>
      </c>
      <c r="B7" s="38" t="s">
        <v>108</v>
      </c>
      <c r="C7" s="39"/>
      <c r="D7" s="21" t="s">
        <v>102</v>
      </c>
      <c r="G7" s="222" t="s">
        <v>12</v>
      </c>
      <c r="H7" s="223"/>
      <c r="I7" s="35"/>
      <c r="K7" s="217" t="s">
        <v>211</v>
      </c>
      <c r="L7" s="5" t="s">
        <v>165</v>
      </c>
    </row>
    <row r="8" spans="1:12" ht="15" customHeight="1" x14ac:dyDescent="0.2">
      <c r="A8" s="37" t="s">
        <v>52</v>
      </c>
      <c r="B8" s="38" t="s">
        <v>109</v>
      </c>
      <c r="C8" s="39"/>
      <c r="D8" s="21" t="s">
        <v>100</v>
      </c>
      <c r="G8" s="136"/>
      <c r="H8" s="25"/>
      <c r="K8" s="217" t="s">
        <v>212</v>
      </c>
      <c r="L8" s="5" t="s">
        <v>166</v>
      </c>
    </row>
    <row r="9" spans="1:12" ht="15" customHeight="1" x14ac:dyDescent="0.2">
      <c r="A9" s="37" t="s">
        <v>53</v>
      </c>
      <c r="B9" s="38" t="s">
        <v>110</v>
      </c>
      <c r="C9" s="15"/>
      <c r="D9" s="82" t="s">
        <v>151</v>
      </c>
      <c r="H9" s="25"/>
      <c r="K9" s="217" t="s">
        <v>210</v>
      </c>
      <c r="L9" s="5" t="s">
        <v>283</v>
      </c>
    </row>
    <row r="10" spans="1:12" ht="15" customHeight="1" x14ac:dyDescent="0.25">
      <c r="A10" s="37" t="s">
        <v>54</v>
      </c>
      <c r="B10" s="38" t="s">
        <v>111</v>
      </c>
      <c r="C10" s="15"/>
      <c r="D10" s="21" t="s">
        <v>140</v>
      </c>
      <c r="G10" s="36" t="s">
        <v>257</v>
      </c>
      <c r="K10" s="217" t="s">
        <v>213</v>
      </c>
      <c r="L10" s="5" t="s">
        <v>167</v>
      </c>
    </row>
    <row r="11" spans="1:12" ht="15" x14ac:dyDescent="0.2">
      <c r="A11" s="37" t="s">
        <v>55</v>
      </c>
      <c r="B11" s="38" t="s">
        <v>112</v>
      </c>
      <c r="C11" s="15"/>
      <c r="D11" s="21" t="s">
        <v>139</v>
      </c>
      <c r="G11" t="s">
        <v>259</v>
      </c>
      <c r="K11" s="217" t="s">
        <v>214</v>
      </c>
      <c r="L11" s="5" t="s">
        <v>168</v>
      </c>
    </row>
    <row r="12" spans="1:12" ht="15" x14ac:dyDescent="0.2">
      <c r="A12" s="37" t="s">
        <v>56</v>
      </c>
      <c r="B12" s="38" t="s">
        <v>113</v>
      </c>
      <c r="D12" s="21" t="s">
        <v>142</v>
      </c>
      <c r="G12" t="s">
        <v>258</v>
      </c>
      <c r="K12" s="217" t="s">
        <v>215</v>
      </c>
      <c r="L12" s="5" t="s">
        <v>169</v>
      </c>
    </row>
    <row r="13" spans="1:12" ht="15" x14ac:dyDescent="0.2">
      <c r="A13" s="37" t="s">
        <v>57</v>
      </c>
      <c r="B13" s="38" t="s">
        <v>114</v>
      </c>
      <c r="D13" s="21" t="s">
        <v>284</v>
      </c>
      <c r="G13" s="5" t="s">
        <v>273</v>
      </c>
      <c r="K13" s="217" t="s">
        <v>216</v>
      </c>
      <c r="L13" s="5" t="s">
        <v>170</v>
      </c>
    </row>
    <row r="14" spans="1:12" ht="15" x14ac:dyDescent="0.2">
      <c r="A14" s="37" t="s">
        <v>58</v>
      </c>
      <c r="B14" s="38" t="s">
        <v>115</v>
      </c>
      <c r="D14" s="21" t="s">
        <v>48</v>
      </c>
      <c r="K14" s="217" t="s">
        <v>217</v>
      </c>
      <c r="L14" s="5" t="s">
        <v>201</v>
      </c>
    </row>
    <row r="15" spans="1:12" ht="15.75" x14ac:dyDescent="0.25">
      <c r="A15" s="37" t="s">
        <v>59</v>
      </c>
      <c r="B15" s="38" t="s">
        <v>116</v>
      </c>
      <c r="D15" s="21" t="s">
        <v>285</v>
      </c>
      <c r="G15" s="36" t="s">
        <v>261</v>
      </c>
      <c r="K15" s="217" t="s">
        <v>218</v>
      </c>
      <c r="L15" s="5" t="s">
        <v>202</v>
      </c>
    </row>
    <row r="16" spans="1:12" ht="15" x14ac:dyDescent="0.2">
      <c r="A16" s="37" t="s">
        <v>60</v>
      </c>
      <c r="B16" s="38" t="s">
        <v>117</v>
      </c>
      <c r="D16" s="82" t="s">
        <v>143</v>
      </c>
      <c r="G16" s="5" t="s">
        <v>267</v>
      </c>
      <c r="K16" s="217" t="s">
        <v>219</v>
      </c>
      <c r="L16" s="5" t="s">
        <v>286</v>
      </c>
    </row>
    <row r="17" spans="1:12" ht="15" x14ac:dyDescent="0.2">
      <c r="A17" s="37" t="s">
        <v>61</v>
      </c>
      <c r="B17" s="38" t="s">
        <v>118</v>
      </c>
      <c r="G17" s="5" t="s">
        <v>266</v>
      </c>
      <c r="K17" s="217" t="s">
        <v>220</v>
      </c>
      <c r="L17" s="5" t="s">
        <v>171</v>
      </c>
    </row>
    <row r="18" spans="1:12" ht="15.75" x14ac:dyDescent="0.25">
      <c r="A18" s="37" t="s">
        <v>62</v>
      </c>
      <c r="B18" s="38" t="s">
        <v>119</v>
      </c>
      <c r="D18" s="36" t="s">
        <v>152</v>
      </c>
      <c r="G18" s="5" t="s">
        <v>265</v>
      </c>
      <c r="K18" s="217" t="s">
        <v>221</v>
      </c>
      <c r="L18" s="5" t="s">
        <v>172</v>
      </c>
    </row>
    <row r="19" spans="1:12" ht="15" x14ac:dyDescent="0.2">
      <c r="A19" s="37" t="s">
        <v>63</v>
      </c>
      <c r="B19" s="38" t="s">
        <v>120</v>
      </c>
      <c r="D19" s="82" t="s">
        <v>153</v>
      </c>
      <c r="G19" s="5" t="s">
        <v>263</v>
      </c>
      <c r="K19" s="217" t="s">
        <v>222</v>
      </c>
      <c r="L19" s="5" t="s">
        <v>173</v>
      </c>
    </row>
    <row r="20" spans="1:12" ht="15" x14ac:dyDescent="0.2">
      <c r="A20" s="37" t="s">
        <v>64</v>
      </c>
      <c r="B20" s="38" t="s">
        <v>121</v>
      </c>
      <c r="D20" s="82" t="s">
        <v>154</v>
      </c>
      <c r="G20" s="5" t="s">
        <v>269</v>
      </c>
      <c r="K20" s="217" t="s">
        <v>223</v>
      </c>
      <c r="L20" s="5" t="s">
        <v>174</v>
      </c>
    </row>
    <row r="21" spans="1:12" ht="15" x14ac:dyDescent="0.2">
      <c r="A21" s="37" t="s">
        <v>65</v>
      </c>
      <c r="B21" s="38" t="s">
        <v>122</v>
      </c>
      <c r="D21" s="82" t="s">
        <v>155</v>
      </c>
      <c r="G21" s="5" t="s">
        <v>262</v>
      </c>
      <c r="K21" s="217" t="s">
        <v>224</v>
      </c>
      <c r="L21" s="5" t="s">
        <v>287</v>
      </c>
    </row>
    <row r="22" spans="1:12" ht="15" x14ac:dyDescent="0.2">
      <c r="A22" s="37" t="s">
        <v>66</v>
      </c>
      <c r="B22" s="38" t="s">
        <v>123</v>
      </c>
      <c r="D22" s="82" t="s">
        <v>156</v>
      </c>
      <c r="G22" s="5" t="s">
        <v>270</v>
      </c>
      <c r="K22" s="217" t="s">
        <v>225</v>
      </c>
      <c r="L22" s="5" t="s">
        <v>275</v>
      </c>
    </row>
    <row r="23" spans="1:12" ht="15" x14ac:dyDescent="0.2">
      <c r="A23" s="37" t="s">
        <v>67</v>
      </c>
      <c r="B23" s="38" t="s">
        <v>124</v>
      </c>
      <c r="D23" s="82" t="s">
        <v>157</v>
      </c>
      <c r="G23" s="5" t="s">
        <v>264</v>
      </c>
      <c r="K23" s="217" t="s">
        <v>226</v>
      </c>
      <c r="L23" s="5" t="s">
        <v>175</v>
      </c>
    </row>
    <row r="24" spans="1:12" ht="15" x14ac:dyDescent="0.2">
      <c r="A24" s="37" t="s">
        <v>68</v>
      </c>
      <c r="B24" s="38" t="s">
        <v>125</v>
      </c>
      <c r="D24" s="82" t="s">
        <v>158</v>
      </c>
      <c r="G24" s="5" t="s">
        <v>268</v>
      </c>
      <c r="K24" s="217" t="s">
        <v>227</v>
      </c>
      <c r="L24" s="5" t="s">
        <v>276</v>
      </c>
    </row>
    <row r="25" spans="1:12" ht="15" x14ac:dyDescent="0.2">
      <c r="A25" s="37" t="s">
        <v>69</v>
      </c>
      <c r="B25" s="38" t="s">
        <v>126</v>
      </c>
      <c r="G25" s="5" t="s">
        <v>271</v>
      </c>
      <c r="K25" s="217" t="s">
        <v>228</v>
      </c>
      <c r="L25" s="5" t="s">
        <v>176</v>
      </c>
    </row>
    <row r="26" spans="1:12" ht="15" x14ac:dyDescent="0.2">
      <c r="A26" s="37" t="s">
        <v>70</v>
      </c>
      <c r="B26" s="38" t="s">
        <v>127</v>
      </c>
      <c r="G26" s="5" t="s">
        <v>274</v>
      </c>
      <c r="K26" s="217" t="s">
        <v>229</v>
      </c>
      <c r="L26" s="5" t="s">
        <v>177</v>
      </c>
    </row>
    <row r="27" spans="1:12" ht="15" x14ac:dyDescent="0.2">
      <c r="A27" s="37" t="s">
        <v>71</v>
      </c>
      <c r="B27" s="38" t="s">
        <v>128</v>
      </c>
      <c r="G27" s="5" t="s">
        <v>272</v>
      </c>
      <c r="K27" s="217" t="s">
        <v>230</v>
      </c>
      <c r="L27" s="5" t="s">
        <v>178</v>
      </c>
    </row>
    <row r="28" spans="1:12" ht="15" x14ac:dyDescent="0.2">
      <c r="A28" s="37" t="s">
        <v>72</v>
      </c>
      <c r="B28" s="38" t="s">
        <v>129</v>
      </c>
      <c r="K28" s="217" t="s">
        <v>231</v>
      </c>
      <c r="L28" s="5" t="s">
        <v>181</v>
      </c>
    </row>
    <row r="29" spans="1:12" ht="15" x14ac:dyDescent="0.2">
      <c r="A29" s="37" t="s">
        <v>73</v>
      </c>
      <c r="B29" s="38" t="s">
        <v>130</v>
      </c>
      <c r="K29" s="217" t="s">
        <v>232</v>
      </c>
      <c r="L29" s="5" t="s">
        <v>277</v>
      </c>
    </row>
    <row r="30" spans="1:12" ht="15" x14ac:dyDescent="0.2">
      <c r="A30" s="37" t="s">
        <v>74</v>
      </c>
      <c r="B30" s="38" t="s">
        <v>131</v>
      </c>
      <c r="K30" s="217" t="s">
        <v>233</v>
      </c>
      <c r="L30" s="5" t="s">
        <v>182</v>
      </c>
    </row>
    <row r="31" spans="1:12" ht="15" x14ac:dyDescent="0.2">
      <c r="A31" s="37" t="s">
        <v>75</v>
      </c>
      <c r="B31" s="38" t="s">
        <v>132</v>
      </c>
      <c r="K31" s="217" t="s">
        <v>234</v>
      </c>
      <c r="L31" s="5" t="s">
        <v>183</v>
      </c>
    </row>
    <row r="32" spans="1:12" ht="15" x14ac:dyDescent="0.2">
      <c r="A32" s="37" t="s">
        <v>76</v>
      </c>
      <c r="B32" s="38" t="s">
        <v>133</v>
      </c>
      <c r="K32" s="217" t="s">
        <v>235</v>
      </c>
      <c r="L32" s="5" t="s">
        <v>184</v>
      </c>
    </row>
    <row r="33" spans="1:12" ht="15" x14ac:dyDescent="0.2">
      <c r="A33" s="37" t="s">
        <v>77</v>
      </c>
      <c r="B33" s="38" t="s">
        <v>134</v>
      </c>
      <c r="K33" s="217" t="s">
        <v>236</v>
      </c>
      <c r="L33" s="5" t="s">
        <v>185</v>
      </c>
    </row>
    <row r="34" spans="1:12" ht="15" x14ac:dyDescent="0.2">
      <c r="A34" s="37" t="s">
        <v>78</v>
      </c>
      <c r="B34" s="38" t="s">
        <v>135</v>
      </c>
      <c r="K34" s="217" t="s">
        <v>237</v>
      </c>
      <c r="L34" s="5" t="s">
        <v>186</v>
      </c>
    </row>
    <row r="35" spans="1:12" ht="15" x14ac:dyDescent="0.2">
      <c r="A35" s="37" t="s">
        <v>79</v>
      </c>
      <c r="B35" s="38" t="s">
        <v>136</v>
      </c>
      <c r="K35" s="217" t="s">
        <v>238</v>
      </c>
      <c r="L35" s="5" t="s">
        <v>203</v>
      </c>
    </row>
    <row r="36" spans="1:12" x14ac:dyDescent="0.2">
      <c r="A36" s="37"/>
      <c r="K36" s="218" t="s">
        <v>239</v>
      </c>
      <c r="L36" s="5" t="s">
        <v>204</v>
      </c>
    </row>
    <row r="37" spans="1:12" x14ac:dyDescent="0.2">
      <c r="A37" s="37"/>
      <c r="K37" s="218" t="s">
        <v>206</v>
      </c>
      <c r="L37" s="5" t="s">
        <v>205</v>
      </c>
    </row>
    <row r="38" spans="1:12" x14ac:dyDescent="0.2">
      <c r="A38" s="37"/>
      <c r="K38" s="217" t="s">
        <v>207</v>
      </c>
      <c r="L38" s="5" t="s">
        <v>278</v>
      </c>
    </row>
    <row r="39" spans="1:12" x14ac:dyDescent="0.2">
      <c r="A39" s="37"/>
      <c r="K39" s="217" t="s">
        <v>240</v>
      </c>
      <c r="L39" s="5" t="s">
        <v>187</v>
      </c>
    </row>
    <row r="40" spans="1:12" x14ac:dyDescent="0.2">
      <c r="K40" s="217" t="s">
        <v>241</v>
      </c>
      <c r="L40" s="5" t="s">
        <v>188</v>
      </c>
    </row>
    <row r="41" spans="1:12" x14ac:dyDescent="0.2">
      <c r="K41" s="217" t="s">
        <v>242</v>
      </c>
      <c r="L41" s="5" t="s">
        <v>189</v>
      </c>
    </row>
    <row r="42" spans="1:12" x14ac:dyDescent="0.2">
      <c r="K42" s="217" t="s">
        <v>243</v>
      </c>
      <c r="L42" s="5" t="s">
        <v>190</v>
      </c>
    </row>
    <row r="43" spans="1:12" x14ac:dyDescent="0.2">
      <c r="K43" s="217" t="s">
        <v>192</v>
      </c>
      <c r="L43" s="5" t="s">
        <v>191</v>
      </c>
    </row>
    <row r="44" spans="1:12" x14ac:dyDescent="0.2">
      <c r="K44" s="217" t="s">
        <v>161</v>
      </c>
      <c r="L44" s="5" t="s">
        <v>193</v>
      </c>
    </row>
    <row r="45" spans="1:12" x14ac:dyDescent="0.2">
      <c r="K45" s="217" t="s">
        <v>244</v>
      </c>
      <c r="L45" s="5" t="s">
        <v>194</v>
      </c>
    </row>
    <row r="46" spans="1:12" x14ac:dyDescent="0.2">
      <c r="K46" s="217" t="s">
        <v>245</v>
      </c>
      <c r="L46" s="5" t="s">
        <v>279</v>
      </c>
    </row>
    <row r="47" spans="1:12" x14ac:dyDescent="0.2">
      <c r="K47" s="217" t="s">
        <v>246</v>
      </c>
      <c r="L47" s="5" t="s">
        <v>280</v>
      </c>
    </row>
    <row r="48" spans="1:12" x14ac:dyDescent="0.2">
      <c r="K48" s="217" t="s">
        <v>247</v>
      </c>
      <c r="L48" s="5" t="s">
        <v>195</v>
      </c>
    </row>
    <row r="49" spans="11:12" x14ac:dyDescent="0.2">
      <c r="K49" s="217" t="s">
        <v>248</v>
      </c>
      <c r="L49" s="5" t="s">
        <v>196</v>
      </c>
    </row>
    <row r="50" spans="11:12" x14ac:dyDescent="0.2">
      <c r="K50" s="217" t="s">
        <v>249</v>
      </c>
      <c r="L50" s="5" t="s">
        <v>179</v>
      </c>
    </row>
    <row r="51" spans="11:12" x14ac:dyDescent="0.2">
      <c r="K51" s="217" t="s">
        <v>250</v>
      </c>
      <c r="L51" s="5" t="s">
        <v>197</v>
      </c>
    </row>
    <row r="52" spans="11:12" x14ac:dyDescent="0.2">
      <c r="K52" s="217" t="s">
        <v>251</v>
      </c>
      <c r="L52" s="5" t="s">
        <v>198</v>
      </c>
    </row>
    <row r="53" spans="11:12" x14ac:dyDescent="0.2">
      <c r="K53" s="217" t="s">
        <v>252</v>
      </c>
      <c r="L53" s="5" t="s">
        <v>281</v>
      </c>
    </row>
    <row r="54" spans="11:12" x14ac:dyDescent="0.2">
      <c r="K54" s="217" t="s">
        <v>253</v>
      </c>
      <c r="L54" s="5" t="s">
        <v>282</v>
      </c>
    </row>
    <row r="55" spans="11:12" x14ac:dyDescent="0.2">
      <c r="K55" s="217" t="s">
        <v>254</v>
      </c>
      <c r="L55" s="5" t="s">
        <v>180</v>
      </c>
    </row>
    <row r="56" spans="11:12" x14ac:dyDescent="0.2">
      <c r="K56" s="217" t="s">
        <v>255</v>
      </c>
      <c r="L56" s="5" t="s">
        <v>199</v>
      </c>
    </row>
    <row r="57" spans="11:12" x14ac:dyDescent="0.2">
      <c r="K57" s="217" t="s">
        <v>256</v>
      </c>
      <c r="L57" s="5" t="s">
        <v>200</v>
      </c>
    </row>
    <row r="58" spans="11:12" x14ac:dyDescent="0.2">
      <c r="K58" s="217"/>
    </row>
    <row r="59" spans="11:12" x14ac:dyDescent="0.2">
      <c r="K59" s="217"/>
    </row>
    <row r="60" spans="11:12" x14ac:dyDescent="0.2">
      <c r="K60" s="217"/>
    </row>
  </sheetData>
  <sortState ref="G16:G27">
    <sortCondition ref="G16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B1:O55"/>
  <sheetViews>
    <sheetView showGridLines="0" view="pageBreakPreview" topLeftCell="A7" zoomScaleSheetLayoutView="100" workbookViewId="0">
      <selection activeCell="C15" sqref="C15"/>
    </sheetView>
  </sheetViews>
  <sheetFormatPr baseColWidth="10" defaultColWidth="10.7109375" defaultRowHeight="12.75" x14ac:dyDescent="0.2"/>
  <cols>
    <col min="1" max="1" width="2.85546875" style="13" customWidth="1"/>
    <col min="2" max="2" width="10.7109375" style="13"/>
    <col min="3" max="3" width="59.42578125" style="47" customWidth="1"/>
    <col min="4" max="4" width="14.140625" style="87" customWidth="1"/>
    <col min="5" max="5" width="14.140625" style="74" customWidth="1"/>
    <col min="6" max="6" width="17.5703125" style="87" customWidth="1"/>
    <col min="7" max="7" width="19.28515625" style="74" customWidth="1"/>
    <col min="8" max="8" width="10.7109375" style="47"/>
    <col min="9" max="9" width="12.85546875" style="13" customWidth="1"/>
    <col min="10" max="10" width="16.85546875" style="44" customWidth="1"/>
    <col min="11" max="11" width="1.42578125" style="13" customWidth="1"/>
    <col min="12" max="12" width="19.140625" style="13" customWidth="1"/>
    <col min="13" max="13" width="83.28515625" style="76" customWidth="1"/>
    <col min="14" max="14" width="2.42578125" style="13" customWidth="1"/>
    <col min="15" max="15" width="2.140625" style="13" customWidth="1"/>
    <col min="16" max="16384" width="10.7109375" style="13"/>
  </cols>
  <sheetData>
    <row r="1" spans="2:15" ht="13.5" thickBot="1" x14ac:dyDescent="0.25">
      <c r="C1" s="87"/>
      <c r="H1" s="87"/>
    </row>
    <row r="2" spans="2:15" ht="13.5" thickTop="1" x14ac:dyDescent="0.2">
      <c r="B2" s="93"/>
      <c r="C2" s="134"/>
      <c r="D2" s="134"/>
      <c r="E2" s="229"/>
      <c r="F2" s="134"/>
      <c r="G2" s="134"/>
      <c r="H2" s="94"/>
      <c r="I2" s="95"/>
      <c r="J2" s="96"/>
      <c r="K2" s="95"/>
      <c r="L2" s="95"/>
      <c r="M2" s="97"/>
      <c r="N2" s="98"/>
    </row>
    <row r="3" spans="2:15" ht="18" x14ac:dyDescent="0.2">
      <c r="B3" s="99"/>
      <c r="C3" s="159" t="str">
        <f>'Base de données'!$G$4</f>
        <v>DIRECTION DES PROJETS FRANCILIENS</v>
      </c>
      <c r="D3" s="219"/>
      <c r="E3" s="230"/>
      <c r="F3" s="25"/>
      <c r="G3" s="133"/>
      <c r="H3" s="89"/>
      <c r="I3" s="14"/>
      <c r="J3" s="90"/>
      <c r="K3" s="14"/>
      <c r="L3" s="14"/>
      <c r="M3" s="91"/>
      <c r="N3" s="100"/>
    </row>
    <row r="4" spans="2:15" ht="22.5" customHeight="1" x14ac:dyDescent="0.2">
      <c r="B4" s="99"/>
      <c r="C4" s="160" t="str">
        <f>'Base de données'!$G$5</f>
        <v>Département Études - Ingénierie Sud Paris</v>
      </c>
      <c r="D4" s="137"/>
      <c r="E4" s="231"/>
      <c r="F4" s="25"/>
      <c r="G4" s="240" t="str">
        <f t="array" aca="1" ref="G4" ca="1">RIGHT(CELL("filename",A1),LEN(CELL("filename",A1))-SEARCH("]",CELL("filename",A1)))</f>
        <v>Identification des marchés</v>
      </c>
      <c r="H4" s="240"/>
      <c r="I4" s="240"/>
      <c r="J4" s="240"/>
      <c r="K4" s="14"/>
      <c r="L4" s="14"/>
      <c r="M4" s="91"/>
      <c r="N4" s="100"/>
    </row>
    <row r="5" spans="2:15" ht="15.75" x14ac:dyDescent="0.2">
      <c r="B5" s="99"/>
      <c r="C5" s="160" t="str">
        <f>'Base de données'!$G$6</f>
        <v>Groupe TE</v>
      </c>
      <c r="D5" s="137"/>
      <c r="E5" s="231"/>
      <c r="F5" s="25"/>
      <c r="G5" s="25"/>
      <c r="H5" s="89"/>
      <c r="I5" s="14"/>
      <c r="J5" s="90"/>
      <c r="K5" s="14"/>
      <c r="L5" s="14"/>
      <c r="M5" s="91"/>
      <c r="N5" s="100"/>
    </row>
    <row r="6" spans="2:15" ht="16.5" thickBot="1" x14ac:dyDescent="0.25">
      <c r="B6" s="99"/>
      <c r="C6" s="161" t="str">
        <f>'Base de données'!$G$7</f>
        <v>4, rue Ferrus 75683 PARIS Cedex 14</v>
      </c>
      <c r="D6" s="137"/>
      <c r="E6" s="231"/>
      <c r="F6" s="25"/>
      <c r="G6" s="25"/>
      <c r="H6" s="89"/>
      <c r="I6" s="14"/>
      <c r="J6" s="90"/>
      <c r="K6" s="14"/>
      <c r="L6" s="14"/>
      <c r="M6" s="91"/>
      <c r="N6" s="100"/>
    </row>
    <row r="7" spans="2:15" ht="14.25" thickTop="1" thickBot="1" x14ac:dyDescent="0.25">
      <c r="B7" s="99"/>
      <c r="C7" s="135"/>
      <c r="D7" s="135"/>
      <c r="E7" s="232"/>
      <c r="F7" s="135"/>
      <c r="G7" s="135"/>
      <c r="H7" s="89"/>
      <c r="I7" s="14"/>
      <c r="J7" s="90"/>
      <c r="K7" s="14"/>
      <c r="L7" s="14"/>
      <c r="M7" s="91"/>
      <c r="N7" s="100"/>
    </row>
    <row r="8" spans="2:15" ht="18.75" thickBot="1" x14ac:dyDescent="0.3">
      <c r="B8" s="99"/>
      <c r="C8" s="244"/>
      <c r="D8" s="245"/>
      <c r="E8" s="245"/>
      <c r="F8" s="245"/>
      <c r="G8" s="245"/>
      <c r="H8" s="245"/>
      <c r="I8" s="245"/>
      <c r="J8" s="245"/>
      <c r="K8" s="245"/>
      <c r="L8" s="245"/>
      <c r="M8" s="246"/>
      <c r="N8" s="101"/>
      <c r="O8" s="45"/>
    </row>
    <row r="9" spans="2:15" ht="21" customHeight="1" thickTop="1" x14ac:dyDescent="0.3">
      <c r="B9" s="99"/>
      <c r="C9" s="247" t="s">
        <v>145</v>
      </c>
      <c r="D9" s="259" t="s">
        <v>257</v>
      </c>
      <c r="E9" s="261" t="s">
        <v>260</v>
      </c>
      <c r="F9" s="241">
        <f ca="1">TODAY()</f>
        <v>42986</v>
      </c>
      <c r="G9" s="243" t="s">
        <v>80</v>
      </c>
      <c r="H9" s="243"/>
      <c r="I9" s="249" t="s">
        <v>99</v>
      </c>
      <c r="J9" s="251" t="s">
        <v>147</v>
      </c>
      <c r="K9" s="252"/>
      <c r="L9" s="255" t="s">
        <v>98</v>
      </c>
      <c r="M9" s="256"/>
      <c r="N9" s="101"/>
      <c r="O9" s="45"/>
    </row>
    <row r="10" spans="2:15" ht="15.75" customHeight="1" thickBot="1" x14ac:dyDescent="0.25">
      <c r="B10" s="99"/>
      <c r="C10" s="248"/>
      <c r="D10" s="260"/>
      <c r="E10" s="262"/>
      <c r="F10" s="242"/>
      <c r="G10" s="193" t="s">
        <v>137</v>
      </c>
      <c r="H10" s="193" t="s">
        <v>0</v>
      </c>
      <c r="I10" s="250"/>
      <c r="J10" s="253"/>
      <c r="K10" s="254"/>
      <c r="L10" s="257"/>
      <c r="M10" s="258"/>
      <c r="N10" s="101"/>
      <c r="O10" s="45"/>
    </row>
    <row r="11" spans="2:15" ht="30" customHeight="1" thickBot="1" x14ac:dyDescent="0.25">
      <c r="B11" s="99"/>
      <c r="C11" s="185" t="s">
        <v>288</v>
      </c>
      <c r="D11" s="224" t="s">
        <v>259</v>
      </c>
      <c r="E11" s="233" t="s">
        <v>263</v>
      </c>
      <c r="F11" s="194"/>
      <c r="G11" s="195" t="s">
        <v>97</v>
      </c>
      <c r="H11" s="194"/>
      <c r="I11" s="196">
        <v>570116</v>
      </c>
      <c r="J11" s="190" t="s">
        <v>85</v>
      </c>
      <c r="K11" s="166" t="str">
        <f t="shared" ref="K11:K48" si="0">LOOKUP(J11,Entreprises,Adresse)</f>
        <v>Main Lines Solutions Infrastructure Engineering 48, Rue Albert Dhalenne 93482 Saint Ouen Cedex</v>
      </c>
      <c r="L11" s="169" t="s">
        <v>1</v>
      </c>
      <c r="M11" s="170" t="s">
        <v>96</v>
      </c>
      <c r="N11" s="101"/>
      <c r="O11" s="45"/>
    </row>
    <row r="12" spans="2:15" ht="28.5" customHeight="1" x14ac:dyDescent="0.2">
      <c r="B12" s="99"/>
      <c r="C12" s="186" t="s">
        <v>95</v>
      </c>
      <c r="D12" s="225" t="s">
        <v>259</v>
      </c>
      <c r="E12" s="234" t="s">
        <v>262</v>
      </c>
      <c r="F12" s="194"/>
      <c r="G12" s="195"/>
      <c r="H12" s="194"/>
      <c r="I12" s="196">
        <v>830124</v>
      </c>
      <c r="J12" s="191" t="s">
        <v>88</v>
      </c>
      <c r="K12" s="167" t="str">
        <f t="shared" si="0"/>
        <v>Chemin du corps de Garde B.P n°8  -  77507 CHELLES Cedex</v>
      </c>
      <c r="L12" s="171" t="s">
        <v>85</v>
      </c>
      <c r="M12" s="172" t="s">
        <v>94</v>
      </c>
      <c r="N12" s="101"/>
      <c r="O12" s="45"/>
    </row>
    <row r="13" spans="2:15" ht="28.5" customHeight="1" x14ac:dyDescent="0.2">
      <c r="B13" s="99"/>
      <c r="C13" s="186" t="s">
        <v>93</v>
      </c>
      <c r="D13" s="225" t="s">
        <v>259</v>
      </c>
      <c r="E13" s="234" t="s">
        <v>263</v>
      </c>
      <c r="F13" s="194"/>
      <c r="G13" s="195"/>
      <c r="H13" s="194"/>
      <c r="I13" s="196">
        <v>570121</v>
      </c>
      <c r="J13" s="191" t="s">
        <v>88</v>
      </c>
      <c r="K13" s="167" t="str">
        <f t="shared" si="0"/>
        <v>Chemin du corps de Garde B.P n°8  -  77507 CHELLES Cedex</v>
      </c>
      <c r="L13" s="171" t="s">
        <v>92</v>
      </c>
      <c r="M13" s="172" t="s">
        <v>91</v>
      </c>
      <c r="N13" s="101"/>
      <c r="O13" s="45"/>
    </row>
    <row r="14" spans="2:15" ht="28.5" customHeight="1" x14ac:dyDescent="0.2">
      <c r="B14" s="99"/>
      <c r="C14" s="186" t="s">
        <v>37</v>
      </c>
      <c r="D14" s="225" t="s">
        <v>259</v>
      </c>
      <c r="E14" s="234" t="s">
        <v>272</v>
      </c>
      <c r="F14" s="194"/>
      <c r="G14" s="195"/>
      <c r="H14" s="194"/>
      <c r="I14" s="196">
        <v>830129</v>
      </c>
      <c r="J14" s="191" t="s">
        <v>85</v>
      </c>
      <c r="K14" s="167" t="str">
        <f t="shared" si="0"/>
        <v>Main Lines Solutions Infrastructure Engineering 48, Rue Albert Dhalenne 93482 Saint Ouen Cedex</v>
      </c>
      <c r="L14" s="171" t="s">
        <v>88</v>
      </c>
      <c r="M14" s="172" t="s">
        <v>90</v>
      </c>
      <c r="N14" s="101"/>
      <c r="O14" s="45"/>
    </row>
    <row r="15" spans="2:15" ht="28.5" customHeight="1" x14ac:dyDescent="0.2">
      <c r="B15" s="99"/>
      <c r="C15" s="186" t="s">
        <v>89</v>
      </c>
      <c r="D15" s="225" t="s">
        <v>259</v>
      </c>
      <c r="E15" s="234" t="s">
        <v>262</v>
      </c>
      <c r="F15" s="194"/>
      <c r="G15" s="195"/>
      <c r="H15" s="194"/>
      <c r="I15" s="196">
        <v>830131</v>
      </c>
      <c r="J15" s="191" t="s">
        <v>88</v>
      </c>
      <c r="K15" s="167" t="str">
        <f t="shared" si="0"/>
        <v>Chemin du corps de Garde B.P n°8  -  77507 CHELLES Cedex</v>
      </c>
      <c r="L15" s="173"/>
      <c r="M15" s="174"/>
      <c r="N15" s="101"/>
      <c r="O15" s="45"/>
    </row>
    <row r="16" spans="2:15" ht="28.5" customHeight="1" x14ac:dyDescent="0.2">
      <c r="B16" s="99"/>
      <c r="C16" s="186" t="s">
        <v>87</v>
      </c>
      <c r="D16" s="225" t="s">
        <v>259</v>
      </c>
      <c r="E16" s="234" t="s">
        <v>263</v>
      </c>
      <c r="F16" s="194"/>
      <c r="G16" s="195" t="s">
        <v>86</v>
      </c>
      <c r="H16" s="197">
        <v>42676</v>
      </c>
      <c r="I16" s="196">
        <v>570073</v>
      </c>
      <c r="J16" s="191" t="s">
        <v>85</v>
      </c>
      <c r="K16" s="167" t="str">
        <f t="shared" si="0"/>
        <v>Main Lines Solutions Infrastructure Engineering 48, Rue Albert Dhalenne 93482 Saint Ouen Cedex</v>
      </c>
      <c r="L16" s="173"/>
      <c r="M16" s="174"/>
      <c r="N16" s="101"/>
      <c r="O16" s="45"/>
    </row>
    <row r="17" spans="2:15" x14ac:dyDescent="0.2">
      <c r="B17" s="99"/>
      <c r="C17" s="187"/>
      <c r="D17" s="226"/>
      <c r="E17" s="234"/>
      <c r="F17" s="198"/>
      <c r="G17" s="195"/>
      <c r="H17" s="195"/>
      <c r="I17" s="196"/>
      <c r="J17" s="191"/>
      <c r="K17" s="167" t="e">
        <f t="shared" si="0"/>
        <v>#N/A</v>
      </c>
      <c r="L17" s="173"/>
      <c r="M17" s="174"/>
      <c r="N17" s="101"/>
      <c r="O17" s="45"/>
    </row>
    <row r="18" spans="2:15" x14ac:dyDescent="0.2">
      <c r="B18" s="99"/>
      <c r="C18" s="187"/>
      <c r="D18" s="226"/>
      <c r="E18" s="234"/>
      <c r="F18" s="198"/>
      <c r="G18" s="195"/>
      <c r="H18" s="195"/>
      <c r="I18" s="196"/>
      <c r="J18" s="191"/>
      <c r="K18" s="167" t="e">
        <f t="shared" si="0"/>
        <v>#N/A</v>
      </c>
      <c r="L18" s="173"/>
      <c r="M18" s="174"/>
      <c r="N18" s="101"/>
      <c r="O18" s="45"/>
    </row>
    <row r="19" spans="2:15" x14ac:dyDescent="0.2">
      <c r="B19" s="99"/>
      <c r="C19" s="187"/>
      <c r="D19" s="226"/>
      <c r="E19" s="234"/>
      <c r="F19" s="198"/>
      <c r="G19" s="195"/>
      <c r="H19" s="198"/>
      <c r="I19" s="199"/>
      <c r="J19" s="191"/>
      <c r="K19" s="167" t="e">
        <f t="shared" si="0"/>
        <v>#N/A</v>
      </c>
      <c r="L19" s="173"/>
      <c r="M19" s="174"/>
      <c r="N19" s="101"/>
    </row>
    <row r="20" spans="2:15" x14ac:dyDescent="0.2">
      <c r="B20" s="99"/>
      <c r="C20" s="187"/>
      <c r="D20" s="226"/>
      <c r="E20" s="234"/>
      <c r="F20" s="198"/>
      <c r="G20" s="195"/>
      <c r="H20" s="198"/>
      <c r="I20" s="199"/>
      <c r="J20" s="191"/>
      <c r="K20" s="167" t="e">
        <f t="shared" si="0"/>
        <v>#N/A</v>
      </c>
      <c r="L20" s="173"/>
      <c r="M20" s="174"/>
      <c r="N20" s="101"/>
    </row>
    <row r="21" spans="2:15" x14ac:dyDescent="0.2">
      <c r="B21" s="99"/>
      <c r="C21" s="187"/>
      <c r="D21" s="226"/>
      <c r="E21" s="234"/>
      <c r="F21" s="198"/>
      <c r="G21" s="195"/>
      <c r="H21" s="198"/>
      <c r="I21" s="199"/>
      <c r="J21" s="191"/>
      <c r="K21" s="167" t="e">
        <f t="shared" si="0"/>
        <v>#N/A</v>
      </c>
      <c r="L21" s="173"/>
      <c r="M21" s="174"/>
      <c r="N21" s="101"/>
    </row>
    <row r="22" spans="2:15" x14ac:dyDescent="0.2">
      <c r="B22" s="99"/>
      <c r="C22" s="187"/>
      <c r="D22" s="226"/>
      <c r="E22" s="234"/>
      <c r="F22" s="198"/>
      <c r="G22" s="195"/>
      <c r="H22" s="198"/>
      <c r="I22" s="199"/>
      <c r="J22" s="191"/>
      <c r="K22" s="167" t="e">
        <f t="shared" si="0"/>
        <v>#N/A</v>
      </c>
      <c r="L22" s="173"/>
      <c r="M22" s="174"/>
      <c r="N22" s="101"/>
    </row>
    <row r="23" spans="2:15" x14ac:dyDescent="0.2">
      <c r="B23" s="99"/>
      <c r="C23" s="187"/>
      <c r="D23" s="226"/>
      <c r="E23" s="234"/>
      <c r="F23" s="198"/>
      <c r="G23" s="195"/>
      <c r="H23" s="198"/>
      <c r="I23" s="199"/>
      <c r="J23" s="191"/>
      <c r="K23" s="167" t="e">
        <f t="shared" si="0"/>
        <v>#N/A</v>
      </c>
      <c r="L23" s="173"/>
      <c r="M23" s="174"/>
      <c r="N23" s="101"/>
    </row>
    <row r="24" spans="2:15" x14ac:dyDescent="0.2">
      <c r="B24" s="99"/>
      <c r="C24" s="187"/>
      <c r="D24" s="226"/>
      <c r="E24" s="234"/>
      <c r="F24" s="198"/>
      <c r="G24" s="195"/>
      <c r="H24" s="198"/>
      <c r="I24" s="199"/>
      <c r="J24" s="191"/>
      <c r="K24" s="167" t="e">
        <f t="shared" si="0"/>
        <v>#N/A</v>
      </c>
      <c r="L24" s="173"/>
      <c r="M24" s="174"/>
      <c r="N24" s="101"/>
    </row>
    <row r="25" spans="2:15" x14ac:dyDescent="0.2">
      <c r="B25" s="99"/>
      <c r="C25" s="187"/>
      <c r="D25" s="226"/>
      <c r="E25" s="234"/>
      <c r="F25" s="198"/>
      <c r="G25" s="195"/>
      <c r="H25" s="198"/>
      <c r="I25" s="199"/>
      <c r="J25" s="191"/>
      <c r="K25" s="167" t="e">
        <f t="shared" si="0"/>
        <v>#N/A</v>
      </c>
      <c r="L25" s="173"/>
      <c r="M25" s="174"/>
      <c r="N25" s="101"/>
    </row>
    <row r="26" spans="2:15" x14ac:dyDescent="0.2">
      <c r="B26" s="99"/>
      <c r="C26" s="187"/>
      <c r="D26" s="226"/>
      <c r="E26" s="234"/>
      <c r="F26" s="198"/>
      <c r="G26" s="195"/>
      <c r="H26" s="198"/>
      <c r="I26" s="199"/>
      <c r="J26" s="191"/>
      <c r="K26" s="167" t="e">
        <f t="shared" si="0"/>
        <v>#N/A</v>
      </c>
      <c r="L26" s="173"/>
      <c r="M26" s="174"/>
      <c r="N26" s="101"/>
    </row>
    <row r="27" spans="2:15" x14ac:dyDescent="0.2">
      <c r="B27" s="99"/>
      <c r="C27" s="187"/>
      <c r="D27" s="226"/>
      <c r="E27" s="234"/>
      <c r="F27" s="198"/>
      <c r="G27" s="195"/>
      <c r="H27" s="198"/>
      <c r="I27" s="199"/>
      <c r="J27" s="191"/>
      <c r="K27" s="167" t="e">
        <f t="shared" si="0"/>
        <v>#N/A</v>
      </c>
      <c r="L27" s="173"/>
      <c r="M27" s="174"/>
      <c r="N27" s="101"/>
    </row>
    <row r="28" spans="2:15" x14ac:dyDescent="0.2">
      <c r="B28" s="99"/>
      <c r="C28" s="187"/>
      <c r="D28" s="226"/>
      <c r="E28" s="234"/>
      <c r="F28" s="198"/>
      <c r="G28" s="195"/>
      <c r="H28" s="198"/>
      <c r="I28" s="199"/>
      <c r="J28" s="191"/>
      <c r="K28" s="167" t="e">
        <f t="shared" si="0"/>
        <v>#N/A</v>
      </c>
      <c r="L28" s="173"/>
      <c r="M28" s="174"/>
      <c r="N28" s="101"/>
    </row>
    <row r="29" spans="2:15" x14ac:dyDescent="0.2">
      <c r="B29" s="99"/>
      <c r="C29" s="187"/>
      <c r="D29" s="226"/>
      <c r="E29" s="234"/>
      <c r="F29" s="198"/>
      <c r="G29" s="195"/>
      <c r="H29" s="198"/>
      <c r="I29" s="199"/>
      <c r="J29" s="191"/>
      <c r="K29" s="167" t="e">
        <f t="shared" si="0"/>
        <v>#N/A</v>
      </c>
      <c r="L29" s="173"/>
      <c r="M29" s="174"/>
      <c r="N29" s="101"/>
    </row>
    <row r="30" spans="2:15" x14ac:dyDescent="0.2">
      <c r="B30" s="99"/>
      <c r="C30" s="187"/>
      <c r="D30" s="226"/>
      <c r="E30" s="234"/>
      <c r="F30" s="198"/>
      <c r="G30" s="195"/>
      <c r="H30" s="198"/>
      <c r="I30" s="199"/>
      <c r="J30" s="191"/>
      <c r="K30" s="167" t="e">
        <f t="shared" si="0"/>
        <v>#N/A</v>
      </c>
      <c r="L30" s="173"/>
      <c r="M30" s="174"/>
      <c r="N30" s="101"/>
    </row>
    <row r="31" spans="2:15" x14ac:dyDescent="0.2">
      <c r="B31" s="99"/>
      <c r="C31" s="187"/>
      <c r="D31" s="226"/>
      <c r="E31" s="234"/>
      <c r="F31" s="198"/>
      <c r="G31" s="195"/>
      <c r="H31" s="198"/>
      <c r="I31" s="199"/>
      <c r="J31" s="191"/>
      <c r="K31" s="167" t="e">
        <f t="shared" si="0"/>
        <v>#N/A</v>
      </c>
      <c r="L31" s="173"/>
      <c r="M31" s="174"/>
      <c r="N31" s="101"/>
    </row>
    <row r="32" spans="2:15" x14ac:dyDescent="0.2">
      <c r="B32" s="99"/>
      <c r="C32" s="187"/>
      <c r="D32" s="226"/>
      <c r="E32" s="234"/>
      <c r="F32" s="198"/>
      <c r="G32" s="195"/>
      <c r="H32" s="198"/>
      <c r="I32" s="199"/>
      <c r="J32" s="191"/>
      <c r="K32" s="167" t="e">
        <f t="shared" si="0"/>
        <v>#N/A</v>
      </c>
      <c r="L32" s="173"/>
      <c r="M32" s="174"/>
      <c r="N32" s="101"/>
    </row>
    <row r="33" spans="2:14" x14ac:dyDescent="0.2">
      <c r="B33" s="99"/>
      <c r="C33" s="187"/>
      <c r="D33" s="226"/>
      <c r="E33" s="234"/>
      <c r="F33" s="198"/>
      <c r="G33" s="195"/>
      <c r="H33" s="198"/>
      <c r="I33" s="199"/>
      <c r="J33" s="191"/>
      <c r="K33" s="167" t="e">
        <f t="shared" si="0"/>
        <v>#N/A</v>
      </c>
      <c r="L33" s="173"/>
      <c r="M33" s="174"/>
      <c r="N33" s="101"/>
    </row>
    <row r="34" spans="2:14" x14ac:dyDescent="0.2">
      <c r="B34" s="99"/>
      <c r="C34" s="187"/>
      <c r="D34" s="226"/>
      <c r="E34" s="234"/>
      <c r="F34" s="198"/>
      <c r="G34" s="195"/>
      <c r="H34" s="198"/>
      <c r="I34" s="199"/>
      <c r="J34" s="191"/>
      <c r="K34" s="167" t="e">
        <f t="shared" si="0"/>
        <v>#N/A</v>
      </c>
      <c r="L34" s="173"/>
      <c r="M34" s="174"/>
      <c r="N34" s="101"/>
    </row>
    <row r="35" spans="2:14" x14ac:dyDescent="0.2">
      <c r="B35" s="99"/>
      <c r="C35" s="187"/>
      <c r="D35" s="226"/>
      <c r="E35" s="234"/>
      <c r="F35" s="198"/>
      <c r="G35" s="195"/>
      <c r="H35" s="198"/>
      <c r="I35" s="199"/>
      <c r="J35" s="191"/>
      <c r="K35" s="167" t="e">
        <f t="shared" si="0"/>
        <v>#N/A</v>
      </c>
      <c r="L35" s="173"/>
      <c r="M35" s="174"/>
      <c r="N35" s="101"/>
    </row>
    <row r="36" spans="2:14" x14ac:dyDescent="0.2">
      <c r="B36" s="99"/>
      <c r="C36" s="187"/>
      <c r="D36" s="226"/>
      <c r="E36" s="234"/>
      <c r="F36" s="198"/>
      <c r="G36" s="195"/>
      <c r="H36" s="198"/>
      <c r="I36" s="199"/>
      <c r="J36" s="191"/>
      <c r="K36" s="167" t="e">
        <f t="shared" si="0"/>
        <v>#N/A</v>
      </c>
      <c r="L36" s="173"/>
      <c r="M36" s="174"/>
      <c r="N36" s="101"/>
    </row>
    <row r="37" spans="2:14" x14ac:dyDescent="0.2">
      <c r="B37" s="99"/>
      <c r="C37" s="187"/>
      <c r="D37" s="226"/>
      <c r="E37" s="234"/>
      <c r="F37" s="198"/>
      <c r="G37" s="195"/>
      <c r="H37" s="198"/>
      <c r="I37" s="199"/>
      <c r="J37" s="191"/>
      <c r="K37" s="167" t="e">
        <f t="shared" si="0"/>
        <v>#N/A</v>
      </c>
      <c r="L37" s="173"/>
      <c r="M37" s="174"/>
      <c r="N37" s="101"/>
    </row>
    <row r="38" spans="2:14" ht="13.5" thickBot="1" x14ac:dyDescent="0.25">
      <c r="B38" s="99"/>
      <c r="C38" s="187"/>
      <c r="D38" s="226"/>
      <c r="E38" s="234"/>
      <c r="F38" s="198"/>
      <c r="G38" s="195"/>
      <c r="H38" s="198"/>
      <c r="I38" s="199"/>
      <c r="J38" s="191"/>
      <c r="K38" s="167" t="e">
        <f t="shared" si="0"/>
        <v>#N/A</v>
      </c>
      <c r="L38" s="175"/>
      <c r="M38" s="176"/>
      <c r="N38" s="101"/>
    </row>
    <row r="39" spans="2:14" ht="13.5" thickTop="1" x14ac:dyDescent="0.2">
      <c r="B39" s="99"/>
      <c r="C39" s="188"/>
      <c r="D39" s="227"/>
      <c r="E39" s="235"/>
      <c r="F39" s="200"/>
      <c r="G39" s="195"/>
      <c r="H39" s="198"/>
      <c r="I39" s="199"/>
      <c r="J39" s="191"/>
      <c r="K39" s="167" t="e">
        <f t="shared" si="0"/>
        <v>#N/A</v>
      </c>
      <c r="L39" s="75"/>
      <c r="M39" s="92"/>
      <c r="N39" s="101"/>
    </row>
    <row r="40" spans="2:14" x14ac:dyDescent="0.2">
      <c r="B40" s="99"/>
      <c r="C40" s="187"/>
      <c r="D40" s="226"/>
      <c r="E40" s="234"/>
      <c r="F40" s="198"/>
      <c r="G40" s="195"/>
      <c r="H40" s="198"/>
      <c r="I40" s="199"/>
      <c r="J40" s="191"/>
      <c r="K40" s="167" t="e">
        <f t="shared" si="0"/>
        <v>#N/A</v>
      </c>
      <c r="L40" s="75"/>
      <c r="M40" s="92"/>
      <c r="N40" s="101"/>
    </row>
    <row r="41" spans="2:14" x14ac:dyDescent="0.2">
      <c r="B41" s="99"/>
      <c r="C41" s="187"/>
      <c r="D41" s="226"/>
      <c r="E41" s="234"/>
      <c r="F41" s="198"/>
      <c r="G41" s="195"/>
      <c r="H41" s="198"/>
      <c r="I41" s="199"/>
      <c r="J41" s="191"/>
      <c r="K41" s="167" t="e">
        <f t="shared" si="0"/>
        <v>#N/A</v>
      </c>
      <c r="L41" s="75"/>
      <c r="M41" s="92"/>
      <c r="N41" s="101"/>
    </row>
    <row r="42" spans="2:14" x14ac:dyDescent="0.2">
      <c r="B42" s="99"/>
      <c r="C42" s="187"/>
      <c r="D42" s="226"/>
      <c r="E42" s="234"/>
      <c r="F42" s="198"/>
      <c r="G42" s="195"/>
      <c r="H42" s="198"/>
      <c r="I42" s="199"/>
      <c r="J42" s="191"/>
      <c r="K42" s="167" t="e">
        <f t="shared" si="0"/>
        <v>#N/A</v>
      </c>
      <c r="L42" s="75"/>
      <c r="M42" s="92"/>
      <c r="N42" s="101"/>
    </row>
    <row r="43" spans="2:14" x14ac:dyDescent="0.2">
      <c r="B43" s="99"/>
      <c r="C43" s="187"/>
      <c r="D43" s="226"/>
      <c r="E43" s="234"/>
      <c r="F43" s="198"/>
      <c r="G43" s="195"/>
      <c r="H43" s="198"/>
      <c r="I43" s="199"/>
      <c r="J43" s="191"/>
      <c r="K43" s="167" t="e">
        <f t="shared" si="0"/>
        <v>#N/A</v>
      </c>
      <c r="L43" s="75"/>
      <c r="M43" s="92"/>
      <c r="N43" s="101"/>
    </row>
    <row r="44" spans="2:14" x14ac:dyDescent="0.2">
      <c r="B44" s="99"/>
      <c r="C44" s="187"/>
      <c r="D44" s="226"/>
      <c r="E44" s="234"/>
      <c r="F44" s="198"/>
      <c r="G44" s="195"/>
      <c r="H44" s="198"/>
      <c r="I44" s="199"/>
      <c r="J44" s="191"/>
      <c r="K44" s="167" t="e">
        <f t="shared" si="0"/>
        <v>#N/A</v>
      </c>
      <c r="L44" s="75"/>
      <c r="M44" s="92"/>
      <c r="N44" s="101"/>
    </row>
    <row r="45" spans="2:14" x14ac:dyDescent="0.2">
      <c r="B45" s="99"/>
      <c r="C45" s="187"/>
      <c r="D45" s="226"/>
      <c r="E45" s="234"/>
      <c r="F45" s="198"/>
      <c r="G45" s="195"/>
      <c r="H45" s="198"/>
      <c r="I45" s="199"/>
      <c r="J45" s="191"/>
      <c r="K45" s="167" t="e">
        <f t="shared" si="0"/>
        <v>#N/A</v>
      </c>
      <c r="L45" s="75"/>
      <c r="M45" s="92"/>
      <c r="N45" s="101"/>
    </row>
    <row r="46" spans="2:14" x14ac:dyDescent="0.2">
      <c r="B46" s="99"/>
      <c r="C46" s="187"/>
      <c r="D46" s="226"/>
      <c r="E46" s="234"/>
      <c r="F46" s="198"/>
      <c r="G46" s="195"/>
      <c r="H46" s="198"/>
      <c r="I46" s="199"/>
      <c r="J46" s="191"/>
      <c r="K46" s="167" t="e">
        <f t="shared" si="0"/>
        <v>#N/A</v>
      </c>
      <c r="L46" s="75"/>
      <c r="M46" s="92"/>
      <c r="N46" s="101"/>
    </row>
    <row r="47" spans="2:14" x14ac:dyDescent="0.2">
      <c r="B47" s="99"/>
      <c r="C47" s="187"/>
      <c r="D47" s="226"/>
      <c r="E47" s="234"/>
      <c r="F47" s="198"/>
      <c r="G47" s="195"/>
      <c r="H47" s="198"/>
      <c r="I47" s="199"/>
      <c r="J47" s="191"/>
      <c r="K47" s="167" t="e">
        <f t="shared" si="0"/>
        <v>#N/A</v>
      </c>
      <c r="L47" s="75"/>
      <c r="M47" s="92"/>
      <c r="N47" s="101"/>
    </row>
    <row r="48" spans="2:14" ht="13.5" thickBot="1" x14ac:dyDescent="0.25">
      <c r="B48" s="99"/>
      <c r="C48" s="189"/>
      <c r="D48" s="228"/>
      <c r="E48" s="236"/>
      <c r="F48" s="201"/>
      <c r="G48" s="202"/>
      <c r="H48" s="201"/>
      <c r="I48" s="203"/>
      <c r="J48" s="192"/>
      <c r="K48" s="168" t="e">
        <f t="shared" si="0"/>
        <v>#N/A</v>
      </c>
      <c r="L48" s="75"/>
      <c r="M48" s="92"/>
      <c r="N48" s="101"/>
    </row>
    <row r="49" spans="2:14" ht="14.25" thickTop="1" thickBot="1" x14ac:dyDescent="0.25">
      <c r="B49" s="102"/>
      <c r="C49" s="103"/>
      <c r="D49" s="103"/>
      <c r="E49" s="237"/>
      <c r="F49" s="103"/>
      <c r="G49" s="104"/>
      <c r="H49" s="105"/>
      <c r="I49" s="106"/>
      <c r="J49" s="107"/>
      <c r="K49" s="106"/>
      <c r="L49" s="106"/>
      <c r="M49" s="108"/>
      <c r="N49" s="109"/>
    </row>
    <row r="50" spans="2:14" ht="13.5" thickTop="1" x14ac:dyDescent="0.2">
      <c r="C50" s="72"/>
      <c r="D50" s="72"/>
      <c r="E50" s="73"/>
      <c r="F50" s="72"/>
      <c r="G50" s="73"/>
      <c r="H50" s="72"/>
      <c r="I50" s="45"/>
      <c r="J50" s="46"/>
      <c r="K50" s="45"/>
      <c r="N50" s="45"/>
    </row>
    <row r="51" spans="2:14" x14ac:dyDescent="0.2">
      <c r="C51" s="72"/>
      <c r="D51" s="72"/>
      <c r="E51" s="73"/>
      <c r="F51" s="72"/>
      <c r="G51" s="73"/>
      <c r="H51" s="72"/>
      <c r="I51" s="45"/>
      <c r="J51" s="46"/>
      <c r="K51" s="45"/>
      <c r="N51" s="45"/>
    </row>
    <row r="52" spans="2:14" x14ac:dyDescent="0.2">
      <c r="C52" s="72"/>
      <c r="D52" s="72"/>
      <c r="E52" s="73"/>
      <c r="F52" s="72"/>
      <c r="G52" s="73"/>
      <c r="H52" s="72"/>
      <c r="I52" s="45"/>
      <c r="J52" s="46"/>
      <c r="K52" s="45"/>
      <c r="N52" s="45"/>
    </row>
    <row r="53" spans="2:14" x14ac:dyDescent="0.2">
      <c r="C53" s="72"/>
      <c r="D53" s="72"/>
      <c r="E53" s="73"/>
      <c r="F53" s="72"/>
      <c r="G53" s="73"/>
      <c r="H53" s="72"/>
      <c r="I53" s="45"/>
      <c r="J53" s="46"/>
      <c r="K53" s="45"/>
      <c r="N53" s="45"/>
    </row>
    <row r="54" spans="2:14" x14ac:dyDescent="0.2">
      <c r="C54" s="72"/>
      <c r="D54" s="72"/>
      <c r="E54" s="73"/>
      <c r="F54" s="72"/>
      <c r="G54" s="73"/>
      <c r="H54" s="72"/>
      <c r="I54" s="45"/>
      <c r="J54" s="46"/>
      <c r="K54" s="45"/>
      <c r="N54" s="45"/>
    </row>
    <row r="55" spans="2:14" x14ac:dyDescent="0.2">
      <c r="C55" s="72"/>
      <c r="D55" s="72"/>
      <c r="E55" s="73"/>
      <c r="F55" s="72"/>
      <c r="G55" s="73"/>
      <c r="H55" s="72"/>
      <c r="I55" s="45"/>
      <c r="J55" s="46"/>
      <c r="K55" s="45"/>
      <c r="N55" s="45"/>
    </row>
  </sheetData>
  <sheetProtection selectLockedCells="1"/>
  <mergeCells count="10">
    <mergeCell ref="G4:J4"/>
    <mergeCell ref="F9:F10"/>
    <mergeCell ref="G9:H9"/>
    <mergeCell ref="C8:M8"/>
    <mergeCell ref="C9:C10"/>
    <mergeCell ref="I9:I10"/>
    <mergeCell ref="J9:K10"/>
    <mergeCell ref="L9:M10"/>
    <mergeCell ref="D9:D10"/>
    <mergeCell ref="E9:E10"/>
  </mergeCells>
  <dataValidations count="3">
    <dataValidation type="list" allowBlank="1" showInputMessage="1" showErrorMessage="1" sqref="J11:J47">
      <formula1>Entreprises</formula1>
    </dataValidation>
    <dataValidation type="list" allowBlank="1" showInputMessage="1" showErrorMessage="1" sqref="D11:D48">
      <formula1>Courant</formula1>
    </dataValidation>
    <dataValidation type="list" allowBlank="1" showInputMessage="1" showErrorMessage="1" sqref="E11:E48">
      <formula1>Caténaire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0" orientation="landscape" r:id="rId1"/>
  <ignoredErrors>
    <ignoredError sqref="K17:K18 K19:K48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K59"/>
  <sheetViews>
    <sheetView showGridLines="0" view="pageBreakPreview" zoomScaleSheetLayoutView="100" workbookViewId="0">
      <selection activeCell="C11" sqref="C11"/>
    </sheetView>
  </sheetViews>
  <sheetFormatPr baseColWidth="10" defaultColWidth="10.7109375" defaultRowHeight="12.75" x14ac:dyDescent="0.2"/>
  <cols>
    <col min="1" max="1" width="2.140625" customWidth="1"/>
    <col min="2" max="2" width="2.42578125" customWidth="1"/>
    <col min="3" max="3" width="59.7109375" customWidth="1"/>
    <col min="4" max="4" width="20.5703125" style="70" customWidth="1"/>
    <col min="6" max="6" width="12.85546875" customWidth="1"/>
    <col min="7" max="7" width="15.85546875" customWidth="1"/>
    <col min="8" max="8" width="12.85546875" customWidth="1"/>
    <col min="9" max="9" width="16.85546875" style="3" customWidth="1"/>
    <col min="10" max="10" width="1.85546875" customWidth="1"/>
    <col min="11" max="11" width="2.28515625" customWidth="1"/>
  </cols>
  <sheetData>
    <row r="1" spans="2:10" ht="20.25" customHeight="1" thickBot="1" x14ac:dyDescent="0.25"/>
    <row r="2" spans="2:10" ht="16.5" customHeight="1" thickTop="1" x14ac:dyDescent="0.2">
      <c r="B2" s="54"/>
      <c r="C2" s="55"/>
      <c r="D2" s="110"/>
      <c r="E2" s="55"/>
      <c r="F2" s="55"/>
      <c r="G2" s="55"/>
      <c r="H2" s="55"/>
      <c r="I2" s="111"/>
      <c r="J2" s="56"/>
    </row>
    <row r="3" spans="2:10" ht="16.5" customHeight="1" x14ac:dyDescent="0.2">
      <c r="B3" s="57"/>
      <c r="C3" s="263" t="str">
        <f>'Base de données'!$G$4</f>
        <v>DIRECTION DES PROJETS FRANCILIENS</v>
      </c>
      <c r="D3" s="264"/>
      <c r="E3" s="265"/>
      <c r="F3" s="1"/>
      <c r="G3" s="1"/>
      <c r="H3" s="1"/>
      <c r="I3" s="130"/>
      <c r="J3" s="58"/>
    </row>
    <row r="4" spans="2:10" ht="16.5" customHeight="1" x14ac:dyDescent="0.2">
      <c r="B4" s="57"/>
      <c r="C4" s="266" t="str">
        <f>'Base de données'!$G$5</f>
        <v>Département Études - Ingénierie Sud Paris</v>
      </c>
      <c r="D4" s="267"/>
      <c r="E4" s="162"/>
      <c r="F4" s="1"/>
      <c r="G4" s="1"/>
      <c r="H4" s="1"/>
      <c r="I4" s="130"/>
      <c r="J4" s="58"/>
    </row>
    <row r="5" spans="2:10" ht="16.5" customHeight="1" x14ac:dyDescent="0.2">
      <c r="B5" s="57"/>
      <c r="C5" s="266" t="str">
        <f>'Base de données'!$G$6</f>
        <v>Groupe TE</v>
      </c>
      <c r="D5" s="267"/>
      <c r="E5" s="162"/>
      <c r="F5" s="1"/>
      <c r="G5" s="1"/>
      <c r="H5" s="1"/>
      <c r="I5" s="130"/>
      <c r="J5" s="58"/>
    </row>
    <row r="6" spans="2:10" ht="16.5" customHeight="1" thickBot="1" x14ac:dyDescent="0.25">
      <c r="B6" s="57"/>
      <c r="C6" s="268" t="str">
        <f>'Base de données'!$G$7</f>
        <v>4, rue Ferrus 75683 PARIS Cedex 14</v>
      </c>
      <c r="D6" s="269"/>
      <c r="E6" s="163"/>
      <c r="F6" s="1"/>
      <c r="G6" s="1"/>
      <c r="H6" s="1"/>
      <c r="I6" s="130"/>
      <c r="J6" s="58"/>
    </row>
    <row r="7" spans="2:10" ht="12" customHeight="1" thickTop="1" x14ac:dyDescent="0.2">
      <c r="B7" s="57"/>
      <c r="C7" s="157"/>
      <c r="D7" s="157"/>
      <c r="E7" s="1"/>
      <c r="F7" s="1"/>
      <c r="G7" s="1"/>
      <c r="H7" s="1"/>
      <c r="I7" s="130"/>
      <c r="J7" s="58"/>
    </row>
    <row r="8" spans="2:10" ht="24" customHeight="1" x14ac:dyDescent="0.2">
      <c r="B8" s="57"/>
      <c r="C8" s="1"/>
      <c r="D8" s="158" t="str">
        <f t="array" aca="1" ref="D8" ca="1">RIGHT(CELL("filename",A1),LEN(CELL("filename",A1))-SEARCH("]",CELL("filename",A1)))</f>
        <v>Identification du chantier</v>
      </c>
      <c r="E8" s="1"/>
      <c r="F8" s="1"/>
      <c r="G8" s="1"/>
      <c r="H8" s="1"/>
      <c r="I8" s="130"/>
      <c r="J8" s="58"/>
    </row>
    <row r="9" spans="2:10" ht="12" customHeight="1" thickBot="1" x14ac:dyDescent="0.25">
      <c r="B9" s="57"/>
      <c r="C9" s="1"/>
      <c r="D9" s="158"/>
      <c r="E9" s="1"/>
      <c r="F9" s="1"/>
      <c r="G9" s="1"/>
      <c r="H9" s="1"/>
      <c r="I9" s="130"/>
      <c r="J9" s="58"/>
    </row>
    <row r="10" spans="2:10" s="16" customFormat="1" ht="18" customHeight="1" thickTop="1" x14ac:dyDescent="0.2">
      <c r="B10" s="115"/>
      <c r="C10" s="204" t="s">
        <v>20</v>
      </c>
      <c r="D10" s="205" t="s">
        <v>21</v>
      </c>
      <c r="E10" s="205" t="s">
        <v>23</v>
      </c>
      <c r="F10" s="205" t="s">
        <v>22</v>
      </c>
      <c r="G10" s="206" t="s">
        <v>38</v>
      </c>
      <c r="H10" s="207" t="s">
        <v>148</v>
      </c>
      <c r="I10" s="208" t="s">
        <v>149</v>
      </c>
      <c r="J10" s="116"/>
    </row>
    <row r="11" spans="2:10" ht="15.75" thickBot="1" x14ac:dyDescent="0.25">
      <c r="B11" s="57"/>
      <c r="C11" s="209" t="s">
        <v>87</v>
      </c>
      <c r="D11" s="210" t="str">
        <f>LOOKUP($C$11,désignation_chantiers,'Identification des marchés'!$G$11:$G$48)</f>
        <v>62698-8456</v>
      </c>
      <c r="E11" s="211">
        <f>LOOKUP($C$11,désignation_chantiers,'Identification des marchés'!$H$11:$H$48)</f>
        <v>42676</v>
      </c>
      <c r="F11" s="212">
        <f>LOOKUP($C$11,désignation_chantiers,'Identification des marchés'!$I$11:$I$48)</f>
        <v>570073</v>
      </c>
      <c r="G11" s="213" t="str">
        <f>LOOKUP($C$11,désignation_chantiers,'Identification des marchés'!$J$11:$J$48)</f>
        <v>ALSTOM</v>
      </c>
      <c r="H11" s="212"/>
      <c r="I11" s="214"/>
      <c r="J11" s="58"/>
    </row>
    <row r="12" spans="2:10" ht="16.5" thickTop="1" thickBot="1" x14ac:dyDescent="0.25">
      <c r="B12" s="57"/>
      <c r="C12" s="77"/>
      <c r="D12" s="78"/>
      <c r="E12" s="79"/>
      <c r="F12" s="80"/>
      <c r="G12" s="80"/>
      <c r="H12" s="80"/>
      <c r="I12" s="81"/>
      <c r="J12" s="58"/>
    </row>
    <row r="13" spans="2:10" ht="16.5" thickBot="1" x14ac:dyDescent="0.3">
      <c r="B13" s="57"/>
      <c r="C13" s="117" t="s">
        <v>2</v>
      </c>
      <c r="D13" s="71" t="s">
        <v>47</v>
      </c>
      <c r="E13" s="118"/>
      <c r="F13" s="113"/>
      <c r="G13" s="113"/>
      <c r="H13" s="113"/>
      <c r="I13" s="114"/>
      <c r="J13" s="58"/>
    </row>
    <row r="14" spans="2:10" ht="15.75" x14ac:dyDescent="0.25">
      <c r="B14" s="57"/>
      <c r="C14" s="119" t="s">
        <v>43</v>
      </c>
      <c r="D14" s="120" t="s">
        <v>44</v>
      </c>
      <c r="E14" s="112"/>
      <c r="F14" s="113"/>
      <c r="G14" s="113"/>
      <c r="H14" s="113"/>
      <c r="I14" s="114"/>
      <c r="J14" s="121"/>
    </row>
    <row r="15" spans="2:10" ht="15.75" x14ac:dyDescent="0.25">
      <c r="B15" s="57"/>
      <c r="C15" s="119"/>
      <c r="D15" s="120"/>
      <c r="E15" s="112"/>
      <c r="F15" s="113"/>
      <c r="G15" s="113"/>
      <c r="H15" s="113"/>
      <c r="I15" s="114"/>
      <c r="J15" s="121"/>
    </row>
    <row r="16" spans="2:10" ht="15.75" x14ac:dyDescent="0.25">
      <c r="B16" s="57"/>
      <c r="C16" s="117" t="s">
        <v>45</v>
      </c>
      <c r="D16" s="4"/>
      <c r="E16" s="112"/>
      <c r="F16" s="113"/>
      <c r="G16" s="113"/>
      <c r="H16" s="113"/>
      <c r="I16" s="114"/>
      <c r="J16" s="58"/>
    </row>
    <row r="17" spans="2:11" ht="15" x14ac:dyDescent="0.2">
      <c r="B17" s="57"/>
      <c r="C17" s="119" t="s">
        <v>43</v>
      </c>
      <c r="D17" s="122"/>
      <c r="E17" s="123"/>
      <c r="F17" s="124"/>
      <c r="G17" s="124"/>
      <c r="H17" s="124"/>
      <c r="I17" s="125"/>
      <c r="J17" s="126"/>
      <c r="K17" s="17"/>
    </row>
    <row r="18" spans="2:11" ht="15" x14ac:dyDescent="0.2">
      <c r="B18" s="57"/>
      <c r="C18" s="119"/>
      <c r="D18" s="122"/>
      <c r="E18" s="123"/>
      <c r="F18" s="124"/>
      <c r="G18" s="124"/>
      <c r="H18" s="124"/>
      <c r="I18" s="125"/>
      <c r="J18" s="126"/>
      <c r="K18" s="17"/>
    </row>
    <row r="19" spans="2:11" ht="15.75" x14ac:dyDescent="0.25">
      <c r="B19" s="57"/>
      <c r="C19" s="127" t="s">
        <v>46</v>
      </c>
      <c r="D19" s="122"/>
      <c r="E19" s="128"/>
      <c r="F19" s="128"/>
      <c r="G19" s="128"/>
      <c r="H19" s="128"/>
      <c r="I19" s="129"/>
      <c r="J19" s="126"/>
    </row>
    <row r="20" spans="2:11" ht="15" x14ac:dyDescent="0.2">
      <c r="B20" s="57"/>
      <c r="C20" s="119" t="str">
        <f>'Base de données'!D4</f>
        <v>Carnet de Montage</v>
      </c>
      <c r="D20" s="122"/>
      <c r="E20" s="128"/>
      <c r="F20" s="128"/>
      <c r="G20" s="128"/>
      <c r="H20" s="128"/>
      <c r="I20" s="129"/>
      <c r="J20" s="126"/>
    </row>
    <row r="21" spans="2:11" ht="15" x14ac:dyDescent="0.2">
      <c r="B21" s="57"/>
      <c r="C21" s="119" t="str">
        <f>'Base de données'!D5</f>
        <v>Carnet de Pendulage</v>
      </c>
      <c r="D21" s="122"/>
      <c r="E21" s="128"/>
      <c r="F21" s="128"/>
      <c r="G21" s="128"/>
      <c r="H21" s="128"/>
      <c r="I21" s="129"/>
      <c r="J21" s="126"/>
    </row>
    <row r="22" spans="2:11" ht="15" x14ac:dyDescent="0.2">
      <c r="B22" s="57"/>
      <c r="C22" s="119" t="str">
        <f>'Base de données'!D6</f>
        <v>Descente des conducteurs</v>
      </c>
      <c r="D22" s="122"/>
      <c r="E22" s="128"/>
      <c r="F22" s="128"/>
      <c r="G22" s="128"/>
      <c r="H22" s="128"/>
      <c r="I22" s="129"/>
      <c r="J22" s="126"/>
    </row>
    <row r="23" spans="2:11" ht="15" x14ac:dyDescent="0.2">
      <c r="B23" s="57"/>
      <c r="C23" s="119" t="str">
        <f>'Base de données'!D7</f>
        <v>Dossier PRO</v>
      </c>
      <c r="D23" s="122"/>
      <c r="E23" s="128"/>
      <c r="F23" s="128"/>
      <c r="G23" s="128"/>
      <c r="H23" s="128"/>
      <c r="I23" s="129"/>
      <c r="J23" s="126"/>
    </row>
    <row r="24" spans="2:11" ht="15" x14ac:dyDescent="0.2">
      <c r="B24" s="57"/>
      <c r="C24" s="119" t="str">
        <f>'Base de données'!D8</f>
        <v>Ferrures</v>
      </c>
      <c r="D24" s="122"/>
      <c r="E24" s="128"/>
      <c r="F24" s="128"/>
      <c r="G24" s="128"/>
      <c r="H24" s="128"/>
      <c r="I24" s="129"/>
      <c r="J24" s="126"/>
    </row>
    <row r="25" spans="2:11" ht="15" x14ac:dyDescent="0.2">
      <c r="B25" s="57"/>
      <c r="C25" s="119" t="str">
        <f>'Base de données'!D9</f>
        <v>Notice descriptive</v>
      </c>
      <c r="D25" s="122"/>
      <c r="E25" s="128"/>
      <c r="F25" s="128"/>
      <c r="G25" s="128"/>
      <c r="H25" s="128"/>
      <c r="I25" s="129"/>
      <c r="J25" s="126"/>
    </row>
    <row r="26" spans="2:11" ht="15" x14ac:dyDescent="0.2">
      <c r="B26" s="57"/>
      <c r="C26" s="119" t="str">
        <f>'Base de données'!D10</f>
        <v>Piquetage gare</v>
      </c>
      <c r="D26" s="4"/>
      <c r="E26" s="1"/>
      <c r="F26" s="1"/>
      <c r="G26" s="1"/>
      <c r="H26" s="1"/>
      <c r="I26" s="130"/>
      <c r="J26" s="58"/>
    </row>
    <row r="27" spans="2:11" ht="15" x14ac:dyDescent="0.2">
      <c r="B27" s="57"/>
      <c r="C27" s="119" t="str">
        <f>'Base de données'!D11</f>
        <v>Piquetage pleine ligne</v>
      </c>
      <c r="D27" s="4"/>
      <c r="E27" s="1"/>
      <c r="F27" s="1"/>
      <c r="G27" s="1"/>
      <c r="H27" s="1"/>
      <c r="I27" s="130"/>
      <c r="J27" s="58"/>
    </row>
    <row r="28" spans="2:11" ht="15" x14ac:dyDescent="0.2">
      <c r="B28" s="57"/>
      <c r="C28" s="119" t="str">
        <f>'Base de données'!D12</f>
        <v>Portique G3</v>
      </c>
      <c r="D28" s="4"/>
      <c r="E28" s="1"/>
      <c r="F28" s="1"/>
      <c r="G28" s="1"/>
      <c r="H28" s="1"/>
      <c r="I28" s="130"/>
      <c r="J28" s="58"/>
    </row>
    <row r="29" spans="2:11" ht="15" x14ac:dyDescent="0.2">
      <c r="B29" s="57"/>
      <c r="C29" s="119" t="str">
        <f>'Base de données'!D13</f>
        <v>Profil feeder et C.D.Pa</v>
      </c>
      <c r="D29" s="4"/>
      <c r="E29" s="1"/>
      <c r="F29" s="1"/>
      <c r="G29" s="1"/>
      <c r="H29" s="1"/>
      <c r="I29" s="130"/>
      <c r="J29" s="58"/>
    </row>
    <row r="30" spans="2:11" ht="15" x14ac:dyDescent="0.2">
      <c r="B30" s="57"/>
      <c r="C30" s="119" t="str">
        <f>'Base de données'!D14</f>
        <v>Schématique</v>
      </c>
      <c r="D30" s="4"/>
      <c r="E30" s="1"/>
      <c r="F30" s="1"/>
      <c r="G30" s="1"/>
      <c r="H30" s="1"/>
      <c r="I30" s="130"/>
      <c r="J30" s="58"/>
    </row>
    <row r="31" spans="2:11" ht="15" x14ac:dyDescent="0.2">
      <c r="B31" s="57"/>
      <c r="C31" s="119" t="str">
        <f>'Base de données'!D15</f>
        <v>Schémas d'alimentation</v>
      </c>
      <c r="D31" s="4"/>
      <c r="E31" s="1"/>
      <c r="F31" s="1"/>
      <c r="G31" s="1"/>
      <c r="H31" s="1"/>
      <c r="I31" s="130"/>
      <c r="J31" s="58"/>
    </row>
    <row r="32" spans="2:11" ht="15" x14ac:dyDescent="0.2">
      <c r="B32" s="57"/>
      <c r="C32" s="119" t="str">
        <f>'Base de données'!D16</f>
        <v>Signalisation</v>
      </c>
      <c r="D32" s="4"/>
      <c r="E32" s="1"/>
      <c r="F32" s="1"/>
      <c r="G32" s="1"/>
      <c r="H32" s="1"/>
      <c r="I32" s="130"/>
      <c r="J32" s="58"/>
    </row>
    <row r="33" spans="2:10" ht="15" x14ac:dyDescent="0.2">
      <c r="B33" s="57"/>
      <c r="C33" s="119">
        <f>'Base de données'!D17</f>
        <v>0</v>
      </c>
      <c r="D33" s="4"/>
      <c r="E33" s="1"/>
      <c r="F33" s="1"/>
      <c r="G33" s="1"/>
      <c r="H33" s="1"/>
      <c r="I33" s="130"/>
      <c r="J33" s="58"/>
    </row>
    <row r="34" spans="2:10" ht="15" x14ac:dyDescent="0.2">
      <c r="B34" s="57"/>
      <c r="C34" s="119" t="str">
        <f>'Base de données'!D18</f>
        <v>Entités</v>
      </c>
      <c r="D34" s="4"/>
      <c r="E34" s="1"/>
      <c r="F34" s="1"/>
      <c r="G34" s="1"/>
      <c r="H34" s="1"/>
      <c r="I34" s="130"/>
      <c r="J34" s="58"/>
    </row>
    <row r="35" spans="2:10" ht="15" x14ac:dyDescent="0.2">
      <c r="B35" s="57"/>
      <c r="C35" s="119" t="str">
        <f>'Base de données'!D19</f>
        <v>PESPTE</v>
      </c>
      <c r="D35" s="4"/>
      <c r="E35" s="1"/>
      <c r="F35" s="1"/>
      <c r="G35" s="1"/>
      <c r="H35" s="1"/>
      <c r="I35" s="130"/>
      <c r="J35" s="58"/>
    </row>
    <row r="36" spans="2:10" ht="15" x14ac:dyDescent="0.2">
      <c r="B36" s="57"/>
      <c r="C36" s="119" t="str">
        <f>'Base de données'!D20</f>
        <v>IGTE</v>
      </c>
      <c r="D36" s="4"/>
      <c r="E36" s="1"/>
      <c r="F36" s="1"/>
      <c r="G36" s="1"/>
      <c r="H36" s="1"/>
      <c r="I36" s="130"/>
      <c r="J36" s="58"/>
    </row>
    <row r="37" spans="2:10" ht="15" x14ac:dyDescent="0.2">
      <c r="B37" s="57"/>
      <c r="C37" s="119" t="str">
        <f>'Base de données'!D21</f>
        <v>PENPTE</v>
      </c>
      <c r="D37" s="4"/>
      <c r="E37" s="1"/>
      <c r="F37" s="1"/>
      <c r="G37" s="1"/>
      <c r="H37" s="1"/>
      <c r="I37" s="130"/>
      <c r="J37" s="58"/>
    </row>
    <row r="38" spans="2:10" ht="15" x14ac:dyDescent="0.2">
      <c r="B38" s="57"/>
      <c r="C38" s="119" t="str">
        <f>'Base de données'!D22</f>
        <v>DV36</v>
      </c>
      <c r="D38" s="4"/>
      <c r="E38" s="1"/>
      <c r="F38" s="1"/>
      <c r="G38" s="1"/>
      <c r="H38" s="1"/>
      <c r="I38" s="130"/>
      <c r="J38" s="58"/>
    </row>
    <row r="39" spans="2:10" ht="15" x14ac:dyDescent="0.2">
      <c r="B39" s="57"/>
      <c r="C39" s="119" t="str">
        <f>'Base de données'!D23</f>
        <v>VZC</v>
      </c>
      <c r="D39" s="4"/>
      <c r="E39" s="1"/>
      <c r="F39" s="1"/>
      <c r="G39" s="1"/>
      <c r="H39" s="1"/>
      <c r="I39" s="130"/>
      <c r="J39" s="58"/>
    </row>
    <row r="40" spans="2:10" ht="15" x14ac:dyDescent="0.2">
      <c r="B40" s="57"/>
      <c r="C40" s="119" t="str">
        <f>'Base de données'!D24</f>
        <v>V</v>
      </c>
      <c r="D40" s="4"/>
      <c r="E40" s="1"/>
      <c r="F40" s="1"/>
      <c r="G40" s="1"/>
      <c r="H40" s="1"/>
      <c r="I40" s="130"/>
      <c r="J40" s="58"/>
    </row>
    <row r="41" spans="2:10" ht="15" x14ac:dyDescent="0.2">
      <c r="B41" s="57"/>
      <c r="C41" s="119">
        <f>'Base de données'!D25</f>
        <v>0</v>
      </c>
      <c r="D41" s="4"/>
      <c r="E41" s="1"/>
      <c r="F41" s="1"/>
      <c r="G41" s="1"/>
      <c r="H41" s="1"/>
      <c r="I41" s="130"/>
      <c r="J41" s="58"/>
    </row>
    <row r="42" spans="2:10" ht="15" x14ac:dyDescent="0.2">
      <c r="B42" s="57"/>
      <c r="C42" s="119">
        <f>'Base de données'!D26</f>
        <v>0</v>
      </c>
      <c r="D42" s="4"/>
      <c r="E42" s="1"/>
      <c r="F42" s="1"/>
      <c r="G42" s="1"/>
      <c r="H42" s="1"/>
      <c r="I42" s="130"/>
      <c r="J42" s="58"/>
    </row>
    <row r="43" spans="2:10" ht="15" x14ac:dyDescent="0.2">
      <c r="B43" s="57"/>
      <c r="C43" s="119">
        <f>'Base de données'!D27</f>
        <v>0</v>
      </c>
      <c r="D43" s="4"/>
      <c r="E43" s="1"/>
      <c r="F43" s="1"/>
      <c r="G43" s="1"/>
      <c r="H43" s="1"/>
      <c r="I43" s="130"/>
      <c r="J43" s="58"/>
    </row>
    <row r="44" spans="2:10" ht="15" x14ac:dyDescent="0.2">
      <c r="B44" s="57"/>
      <c r="C44" s="119">
        <f>'Base de données'!D28</f>
        <v>0</v>
      </c>
      <c r="D44" s="4"/>
      <c r="E44" s="1"/>
      <c r="F44" s="1"/>
      <c r="G44" s="1"/>
      <c r="H44" s="1"/>
      <c r="I44" s="130"/>
      <c r="J44" s="58"/>
    </row>
    <row r="45" spans="2:10" ht="15" x14ac:dyDescent="0.2">
      <c r="B45" s="57"/>
      <c r="C45" s="119">
        <f>'Base de données'!D29</f>
        <v>0</v>
      </c>
      <c r="D45" s="4"/>
      <c r="E45" s="1"/>
      <c r="F45" s="1"/>
      <c r="G45" s="1"/>
      <c r="H45" s="1"/>
      <c r="I45" s="130"/>
      <c r="J45" s="58"/>
    </row>
    <row r="46" spans="2:10" ht="15" x14ac:dyDescent="0.2">
      <c r="B46" s="57"/>
      <c r="C46" s="119">
        <f>'Base de données'!D30</f>
        <v>0</v>
      </c>
      <c r="D46" s="4"/>
      <c r="E46" s="1"/>
      <c r="F46" s="1"/>
      <c r="G46" s="1"/>
      <c r="H46" s="1"/>
      <c r="I46" s="130"/>
      <c r="J46" s="58"/>
    </row>
    <row r="47" spans="2:10" ht="15" x14ac:dyDescent="0.2">
      <c r="B47" s="57"/>
      <c r="C47" s="119">
        <f>'Base de données'!D31</f>
        <v>0</v>
      </c>
      <c r="D47" s="4"/>
      <c r="E47" s="1"/>
      <c r="F47" s="1"/>
      <c r="G47" s="1"/>
      <c r="H47" s="1"/>
      <c r="I47" s="130"/>
      <c r="J47" s="58"/>
    </row>
    <row r="48" spans="2:10" ht="15" x14ac:dyDescent="0.2">
      <c r="B48" s="57"/>
      <c r="C48" s="119">
        <f>'Base de données'!D32</f>
        <v>0</v>
      </c>
      <c r="D48" s="4"/>
      <c r="E48" s="1"/>
      <c r="F48" s="1"/>
      <c r="G48" s="1"/>
      <c r="H48" s="1"/>
      <c r="I48" s="130"/>
      <c r="J48" s="58"/>
    </row>
    <row r="49" spans="2:10" ht="15" x14ac:dyDescent="0.2">
      <c r="B49" s="57"/>
      <c r="C49" s="119">
        <f>'Base de données'!D33</f>
        <v>0</v>
      </c>
      <c r="D49" s="4"/>
      <c r="E49" s="1"/>
      <c r="F49" s="1"/>
      <c r="G49" s="1"/>
      <c r="H49" s="1"/>
      <c r="I49" s="130"/>
      <c r="J49" s="58"/>
    </row>
    <row r="50" spans="2:10" ht="15" x14ac:dyDescent="0.2">
      <c r="B50" s="57"/>
      <c r="C50" s="119">
        <f>'Base de données'!D34</f>
        <v>0</v>
      </c>
      <c r="D50" s="4"/>
      <c r="E50" s="1"/>
      <c r="F50" s="1"/>
      <c r="G50" s="1"/>
      <c r="H50" s="1"/>
      <c r="I50" s="130"/>
      <c r="J50" s="58"/>
    </row>
    <row r="51" spans="2:10" ht="15" x14ac:dyDescent="0.2">
      <c r="B51" s="57"/>
      <c r="C51" s="119">
        <f>'Base de données'!D35</f>
        <v>0</v>
      </c>
      <c r="D51" s="4"/>
      <c r="E51" s="1"/>
      <c r="F51" s="1"/>
      <c r="G51" s="1"/>
      <c r="H51" s="1"/>
      <c r="I51" s="130"/>
      <c r="J51" s="58"/>
    </row>
    <row r="52" spans="2:10" ht="15" x14ac:dyDescent="0.2">
      <c r="B52" s="57"/>
      <c r="C52" s="119">
        <f>'Base de données'!D36</f>
        <v>0</v>
      </c>
      <c r="D52" s="4"/>
      <c r="E52" s="1"/>
      <c r="F52" s="1"/>
      <c r="G52" s="1"/>
      <c r="H52" s="1"/>
      <c r="I52" s="130"/>
      <c r="J52" s="58"/>
    </row>
    <row r="53" spans="2:10" ht="15" x14ac:dyDescent="0.2">
      <c r="B53" s="57"/>
      <c r="C53" s="119">
        <f>'Base de données'!D37</f>
        <v>0</v>
      </c>
      <c r="D53" s="4"/>
      <c r="E53" s="1"/>
      <c r="F53" s="1"/>
      <c r="G53" s="1"/>
      <c r="H53" s="1"/>
      <c r="I53" s="130"/>
      <c r="J53" s="58"/>
    </row>
    <row r="54" spans="2:10" ht="15" x14ac:dyDescent="0.2">
      <c r="B54" s="57"/>
      <c r="C54" s="119">
        <f>'Base de données'!D38</f>
        <v>0</v>
      </c>
      <c r="D54" s="4"/>
      <c r="E54" s="1"/>
      <c r="F54" s="1"/>
      <c r="G54" s="1"/>
      <c r="H54" s="1"/>
      <c r="I54" s="130"/>
      <c r="J54" s="58"/>
    </row>
    <row r="55" spans="2:10" ht="15" x14ac:dyDescent="0.2">
      <c r="B55" s="57"/>
      <c r="C55" s="119">
        <f>'Base de données'!D39</f>
        <v>0</v>
      </c>
      <c r="D55" s="4"/>
      <c r="E55" s="1"/>
      <c r="F55" s="1"/>
      <c r="G55" s="1"/>
      <c r="H55" s="1"/>
      <c r="I55" s="130"/>
      <c r="J55" s="58"/>
    </row>
    <row r="56" spans="2:10" ht="15" x14ac:dyDescent="0.2">
      <c r="B56" s="57"/>
      <c r="C56" s="119">
        <f>'Base de données'!D40</f>
        <v>0</v>
      </c>
      <c r="D56" s="4"/>
      <c r="E56" s="1"/>
      <c r="F56" s="1"/>
      <c r="G56" s="1"/>
      <c r="H56" s="1"/>
      <c r="I56" s="130"/>
      <c r="J56" s="58"/>
    </row>
    <row r="57" spans="2:10" ht="15" x14ac:dyDescent="0.2">
      <c r="B57" s="57"/>
      <c r="C57" s="119">
        <f>'Base de données'!D41</f>
        <v>0</v>
      </c>
      <c r="D57" s="4"/>
      <c r="E57" s="1"/>
      <c r="F57" s="1"/>
      <c r="G57" s="1"/>
      <c r="H57" s="1"/>
      <c r="I57" s="130"/>
      <c r="J57" s="58"/>
    </row>
    <row r="58" spans="2:10" ht="13.5" thickBot="1" x14ac:dyDescent="0.25">
      <c r="B58" s="61"/>
      <c r="C58" s="63"/>
      <c r="D58" s="131"/>
      <c r="E58" s="63"/>
      <c r="F58" s="63"/>
      <c r="G58" s="63"/>
      <c r="H58" s="63"/>
      <c r="I58" s="132"/>
      <c r="J58" s="64"/>
    </row>
    <row r="59" spans="2:10" ht="13.5" thickTop="1" x14ac:dyDescent="0.2"/>
  </sheetData>
  <sheetProtection selectLockedCells="1"/>
  <sortState ref="C4:G5">
    <sortCondition ref="C4:C5"/>
  </sortState>
  <mergeCells count="4">
    <mergeCell ref="C3:E3"/>
    <mergeCell ref="C4:D4"/>
    <mergeCell ref="C5:D5"/>
    <mergeCell ref="C6:D6"/>
  </mergeCells>
  <conditionalFormatting sqref="C20:C57">
    <cfRule type="cellIs" dxfId="7" priority="1" operator="equal">
      <formula>0</formula>
    </cfRule>
  </conditionalFormatting>
  <dataValidations count="1">
    <dataValidation type="list" allowBlank="1" showInputMessage="1" showErrorMessage="1" sqref="C11">
      <formula1>désignation_chantiers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Q88"/>
  <sheetViews>
    <sheetView showGridLines="0" view="pageBreakPreview" zoomScale="115" zoomScaleSheetLayoutView="115" workbookViewId="0">
      <selection activeCell="E14" sqref="E14"/>
    </sheetView>
  </sheetViews>
  <sheetFormatPr baseColWidth="10" defaultColWidth="10.7109375" defaultRowHeight="12.75" x14ac:dyDescent="0.2"/>
  <cols>
    <col min="1" max="1" width="2.5703125" customWidth="1"/>
    <col min="2" max="2" width="17.5703125" customWidth="1"/>
    <col min="3" max="3" width="5.42578125" customWidth="1"/>
    <col min="4" max="4" width="19.28515625" customWidth="1"/>
    <col min="5" max="5" width="28.42578125" customWidth="1"/>
    <col min="6" max="6" width="16.85546875" customWidth="1"/>
    <col min="7" max="7" width="10.7109375" customWidth="1"/>
    <col min="9" max="9" width="21.140625" customWidth="1"/>
    <col min="11" max="11" width="17.7109375" customWidth="1"/>
    <col min="12" max="12" width="2.42578125" customWidth="1"/>
    <col min="13" max="13" width="2.28515625" customWidth="1"/>
    <col min="14" max="14" width="2.42578125" customWidth="1"/>
  </cols>
  <sheetData>
    <row r="1" spans="2:17" ht="12" customHeight="1" thickBot="1" x14ac:dyDescent="0.25"/>
    <row r="2" spans="2:17" ht="12" customHeight="1" thickTop="1" x14ac:dyDescent="0.2">
      <c r="B2" s="54"/>
      <c r="C2" s="55"/>
      <c r="D2" s="55"/>
      <c r="E2" s="55"/>
      <c r="F2" s="55"/>
      <c r="G2" s="55"/>
      <c r="H2" s="55"/>
      <c r="I2" s="55"/>
      <c r="J2" s="55"/>
      <c r="K2" s="55"/>
      <c r="L2" s="56"/>
    </row>
    <row r="3" spans="2:17" ht="12.6" customHeight="1" x14ac:dyDescent="0.2">
      <c r="B3" s="270" t="s">
        <v>16</v>
      </c>
      <c r="C3" s="271"/>
      <c r="D3" s="271"/>
      <c r="E3" s="271"/>
      <c r="F3" s="271"/>
      <c r="G3" s="271"/>
      <c r="H3" s="271"/>
      <c r="I3" s="271"/>
      <c r="J3" s="271"/>
      <c r="K3" s="271"/>
      <c r="L3" s="272"/>
    </row>
    <row r="4" spans="2:17" ht="12.6" customHeight="1" x14ac:dyDescent="0.2">
      <c r="B4" s="270"/>
      <c r="C4" s="271"/>
      <c r="D4" s="271"/>
      <c r="E4" s="271"/>
      <c r="F4" s="271"/>
      <c r="G4" s="271"/>
      <c r="H4" s="271"/>
      <c r="I4" s="271"/>
      <c r="J4" s="271"/>
      <c r="K4" s="271"/>
      <c r="L4" s="272"/>
    </row>
    <row r="5" spans="2:17" ht="29.45" customHeight="1" thickBot="1" x14ac:dyDescent="0.25">
      <c r="B5" s="57"/>
      <c r="C5" s="1"/>
      <c r="D5" s="1"/>
      <c r="E5" s="1"/>
      <c r="F5" s="28"/>
      <c r="G5" s="28"/>
      <c r="H5" s="277" t="str">
        <f ca="1">RIGHT(CELL("filename",B3),LEN(CELL("filename",B3))-SEARCH("]",CELL("filename",B3)))</f>
        <v>FC_exemple</v>
      </c>
      <c r="I5" s="277"/>
      <c r="J5" s="138"/>
      <c r="K5" s="139"/>
      <c r="L5" s="58"/>
    </row>
    <row r="6" spans="2:17" ht="18" customHeight="1" x14ac:dyDescent="0.2">
      <c r="B6" s="292" t="str">
        <f>'Base de données'!$G$4</f>
        <v>DIRECTION DES PROJETS FRANCILIENS</v>
      </c>
      <c r="C6" s="293"/>
      <c r="D6" s="293"/>
      <c r="E6" s="294"/>
      <c r="F6" s="28"/>
      <c r="G6" s="10"/>
      <c r="H6" s="273" t="s">
        <v>18</v>
      </c>
      <c r="I6" s="273"/>
      <c r="J6" s="273"/>
      <c r="K6" s="274"/>
      <c r="L6" s="58"/>
    </row>
    <row r="7" spans="2:17" ht="17.45" customHeight="1" x14ac:dyDescent="0.2">
      <c r="B7" s="295" t="str">
        <f>'Base de données'!$G$5</f>
        <v>Département Études - Ingénierie Sud Paris</v>
      </c>
      <c r="C7" s="267"/>
      <c r="D7" s="267"/>
      <c r="E7" s="296"/>
      <c r="F7" s="28"/>
      <c r="G7" s="11"/>
      <c r="H7" s="275" t="s">
        <v>17</v>
      </c>
      <c r="I7" s="275"/>
      <c r="J7" s="275"/>
      <c r="K7" s="276"/>
      <c r="L7" s="58"/>
      <c r="Q7" s="12"/>
    </row>
    <row r="8" spans="2:17" ht="12.95" customHeight="1" thickBot="1" x14ac:dyDescent="0.25">
      <c r="B8" s="295" t="str">
        <f>'Base de données'!$G$6</f>
        <v>Groupe TE</v>
      </c>
      <c r="C8" s="267"/>
      <c r="D8" s="267"/>
      <c r="E8" s="296"/>
      <c r="F8" s="28"/>
      <c r="G8" s="284" t="s">
        <v>19</v>
      </c>
      <c r="H8" s="285"/>
      <c r="I8" s="285"/>
      <c r="J8" s="285"/>
      <c r="K8" s="286"/>
      <c r="L8" s="58"/>
      <c r="Q8" s="12"/>
    </row>
    <row r="9" spans="2:17" ht="16.5" customHeight="1" thickBot="1" x14ac:dyDescent="0.25">
      <c r="B9" s="302" t="str">
        <f>'Base de données'!$G$7</f>
        <v>4, rue Ferrus 75683 PARIS Cedex 14</v>
      </c>
      <c r="C9" s="269"/>
      <c r="D9" s="269"/>
      <c r="E9" s="303"/>
      <c r="F9" s="287" t="s">
        <v>24</v>
      </c>
      <c r="G9" s="288"/>
      <c r="H9" s="288"/>
      <c r="I9" s="12"/>
      <c r="J9" s="278" t="s">
        <v>15</v>
      </c>
      <c r="K9" s="279"/>
      <c r="L9" s="58"/>
      <c r="Q9" s="12"/>
    </row>
    <row r="10" spans="2:17" ht="12.6" customHeight="1" thickTop="1" x14ac:dyDescent="0.2">
      <c r="B10" s="57"/>
      <c r="C10" s="1"/>
      <c r="D10" s="1"/>
      <c r="E10" s="1"/>
      <c r="F10" s="290" t="str">
        <f>'Identification du chantier'!$C$11</f>
        <v>Grand Paris interconnexion gare des Ardoines</v>
      </c>
      <c r="G10" s="290"/>
      <c r="H10" s="290"/>
      <c r="I10" s="291"/>
      <c r="J10" s="280"/>
      <c r="K10" s="281"/>
      <c r="L10" s="58"/>
      <c r="Q10" s="12"/>
    </row>
    <row r="11" spans="2:17" ht="12.6" customHeight="1" x14ac:dyDescent="0.2">
      <c r="B11" s="57"/>
      <c r="C11" s="1"/>
      <c r="D11" s="1"/>
      <c r="E11" s="1"/>
      <c r="F11" s="290"/>
      <c r="G11" s="290"/>
      <c r="H11" s="290"/>
      <c r="I11" s="291"/>
      <c r="J11" s="282"/>
      <c r="K11" s="283"/>
      <c r="L11" s="58"/>
      <c r="Q11" s="12"/>
    </row>
    <row r="12" spans="2:17" ht="21" customHeight="1" thickBot="1" x14ac:dyDescent="0.25">
      <c r="B12" s="57"/>
      <c r="C12" s="1"/>
      <c r="D12" s="1"/>
      <c r="E12" s="1"/>
      <c r="F12" s="290"/>
      <c r="G12" s="290"/>
      <c r="H12" s="290"/>
      <c r="I12" s="291"/>
      <c r="J12" s="300" t="str">
        <f>'Identification du chantier'!$D$11</f>
        <v>62698-8456</v>
      </c>
      <c r="K12" s="301"/>
      <c r="L12" s="58"/>
      <c r="Q12" s="12"/>
    </row>
    <row r="13" spans="2:17" ht="21" customHeight="1" x14ac:dyDescent="0.2">
      <c r="B13" s="57"/>
      <c r="C13" s="1"/>
      <c r="D13" s="1"/>
      <c r="E13" s="1"/>
      <c r="F13" s="12"/>
      <c r="G13" s="12"/>
      <c r="H13" s="12"/>
      <c r="I13" s="12"/>
      <c r="J13" s="9"/>
      <c r="K13" s="9"/>
      <c r="L13" s="58"/>
      <c r="Q13" s="12"/>
    </row>
    <row r="14" spans="2:17" ht="12.95" customHeight="1" thickBot="1" x14ac:dyDescent="0.25">
      <c r="B14" s="165"/>
      <c r="C14" s="25"/>
      <c r="D14" s="25"/>
      <c r="E14" s="12"/>
      <c r="F14" s="289" t="s">
        <v>25</v>
      </c>
      <c r="G14" s="289"/>
      <c r="H14" s="289"/>
      <c r="I14" s="289"/>
      <c r="J14" s="289"/>
      <c r="K14" s="289"/>
      <c r="L14" s="58"/>
      <c r="Q14" s="12"/>
    </row>
    <row r="15" spans="2:17" ht="30.75" customHeight="1" x14ac:dyDescent="0.2">
      <c r="B15" s="165"/>
      <c r="C15" s="25"/>
      <c r="D15" s="25"/>
      <c r="E15" s="12"/>
      <c r="F15" s="297" t="str">
        <f>'Identification du chantier'!G11</f>
        <v>ALSTOM</v>
      </c>
      <c r="G15" s="298"/>
      <c r="H15" s="298"/>
      <c r="I15" s="298"/>
      <c r="J15" s="298"/>
      <c r="K15" s="299"/>
      <c r="L15" s="58"/>
      <c r="Q15" s="12"/>
    </row>
    <row r="16" spans="2:17" ht="15.6" customHeight="1" x14ac:dyDescent="0.2">
      <c r="B16" s="148"/>
      <c r="C16" s="26"/>
      <c r="D16" s="26"/>
      <c r="E16" s="12"/>
      <c r="F16" s="304" t="str">
        <f>LOOKUP($F$15,'Identification des marchés'!$L$12:$L$38,'Identification des marchés'!$M$12:$M$38)</f>
        <v>Main Lines Solutions Infrastructure Engineering 48, Rue Albert Dhalenne 93482 Saint Ouen Cedex</v>
      </c>
      <c r="G16" s="305"/>
      <c r="H16" s="305"/>
      <c r="I16" s="305"/>
      <c r="J16" s="305"/>
      <c r="K16" s="306"/>
      <c r="L16" s="58"/>
      <c r="Q16" s="12"/>
    </row>
    <row r="17" spans="2:17" ht="24.75" customHeight="1" thickBot="1" x14ac:dyDescent="0.25">
      <c r="B17" s="148"/>
      <c r="C17" s="26"/>
      <c r="D17" s="26"/>
      <c r="E17" s="12"/>
      <c r="F17" s="307"/>
      <c r="G17" s="308"/>
      <c r="H17" s="308"/>
      <c r="I17" s="308"/>
      <c r="J17" s="308"/>
      <c r="K17" s="309"/>
      <c r="L17" s="58"/>
      <c r="Q17" s="12"/>
    </row>
    <row r="18" spans="2:17" ht="15.75" thickBot="1" x14ac:dyDescent="0.25">
      <c r="B18" s="310"/>
      <c r="C18" s="311"/>
      <c r="D18" s="311"/>
      <c r="E18" s="311"/>
      <c r="F18" s="311"/>
      <c r="G18" s="311"/>
      <c r="H18" s="311"/>
      <c r="I18" s="311"/>
      <c r="J18" s="311"/>
      <c r="K18" s="311"/>
      <c r="L18" s="58"/>
    </row>
    <row r="19" spans="2:17" ht="30.75" thickBot="1" x14ac:dyDescent="0.25">
      <c r="B19" s="153" t="s">
        <v>11</v>
      </c>
      <c r="C19" s="312"/>
      <c r="D19" s="313"/>
      <c r="E19" s="313"/>
      <c r="F19" s="313"/>
      <c r="G19" s="313"/>
      <c r="H19" s="313"/>
      <c r="I19" s="313"/>
      <c r="J19" s="313"/>
      <c r="K19" s="314"/>
      <c r="L19" s="58"/>
    </row>
    <row r="20" spans="2:17" ht="12.75" customHeight="1" thickBot="1" x14ac:dyDescent="0.25">
      <c r="B20" s="146"/>
      <c r="C20" s="315"/>
      <c r="D20" s="315"/>
      <c r="E20" s="315"/>
      <c r="F20" s="315"/>
      <c r="G20" s="315"/>
      <c r="H20" s="315"/>
      <c r="I20" s="315"/>
      <c r="J20" s="315"/>
      <c r="K20" s="315"/>
      <c r="L20" s="58"/>
      <c r="P20" s="20"/>
    </row>
    <row r="21" spans="2:17" ht="12.6" customHeight="1" thickBot="1" x14ac:dyDescent="0.25">
      <c r="B21" s="147"/>
      <c r="C21" s="22"/>
      <c r="D21" s="29" t="s">
        <v>30</v>
      </c>
      <c r="E21" s="319"/>
      <c r="F21" s="320"/>
      <c r="G21" s="320"/>
      <c r="H21" s="320"/>
      <c r="I21" s="320"/>
      <c r="J21" s="320"/>
      <c r="K21" s="321"/>
      <c r="L21" s="58"/>
      <c r="P21" s="20"/>
    </row>
    <row r="22" spans="2:17" ht="12.6" customHeight="1" x14ac:dyDescent="0.2">
      <c r="B22" s="147"/>
      <c r="C22" s="322"/>
      <c r="D22" s="323"/>
      <c r="E22" s="323"/>
      <c r="F22" s="323"/>
      <c r="G22" s="323"/>
      <c r="H22" s="323"/>
      <c r="I22" s="323"/>
      <c r="J22" s="323"/>
      <c r="K22" s="324"/>
      <c r="L22" s="58"/>
      <c r="P22" s="20"/>
    </row>
    <row r="23" spans="2:17" ht="12.6" customHeight="1" x14ac:dyDescent="0.2">
      <c r="B23" s="147"/>
      <c r="C23" s="322"/>
      <c r="D23" s="323"/>
      <c r="E23" s="323"/>
      <c r="F23" s="323"/>
      <c r="G23" s="323"/>
      <c r="H23" s="323"/>
      <c r="I23" s="323"/>
      <c r="J23" s="323"/>
      <c r="K23" s="324"/>
      <c r="L23" s="58"/>
      <c r="P23" s="20"/>
    </row>
    <row r="24" spans="2:17" ht="12.6" customHeight="1" x14ac:dyDescent="0.2">
      <c r="B24" s="147"/>
      <c r="C24" s="322"/>
      <c r="D24" s="323"/>
      <c r="E24" s="323"/>
      <c r="F24" s="323"/>
      <c r="G24" s="323"/>
      <c r="H24" s="323"/>
      <c r="I24" s="323"/>
      <c r="J24" s="323"/>
      <c r="K24" s="324"/>
      <c r="L24" s="58"/>
      <c r="P24" s="20"/>
    </row>
    <row r="25" spans="2:17" ht="15" customHeight="1" x14ac:dyDescent="0.2">
      <c r="B25" s="147"/>
      <c r="C25" s="322"/>
      <c r="D25" s="323"/>
      <c r="E25" s="323"/>
      <c r="F25" s="323"/>
      <c r="G25" s="323"/>
      <c r="H25" s="323"/>
      <c r="I25" s="323"/>
      <c r="J25" s="323"/>
      <c r="K25" s="324"/>
      <c r="L25" s="58"/>
      <c r="P25" s="20"/>
    </row>
    <row r="26" spans="2:17" ht="13.5" customHeight="1" thickBot="1" x14ac:dyDescent="0.25">
      <c r="B26" s="147"/>
      <c r="C26" s="325"/>
      <c r="D26" s="326"/>
      <c r="E26" s="326"/>
      <c r="F26" s="326"/>
      <c r="G26" s="326"/>
      <c r="H26" s="326"/>
      <c r="I26" s="326"/>
      <c r="J26" s="326"/>
      <c r="K26" s="327"/>
      <c r="L26" s="58"/>
      <c r="P26" s="20"/>
    </row>
    <row r="27" spans="2:17" ht="12.6" customHeight="1" thickBot="1" x14ac:dyDescent="0.25">
      <c r="B27" s="147"/>
      <c r="C27" s="22"/>
      <c r="D27" s="22" t="s">
        <v>29</v>
      </c>
      <c r="E27" s="316"/>
      <c r="F27" s="317"/>
      <c r="G27" s="317"/>
      <c r="H27" s="317"/>
      <c r="I27" s="317"/>
      <c r="J27" s="317"/>
      <c r="K27" s="318"/>
      <c r="L27" s="58"/>
      <c r="P27" s="20"/>
    </row>
    <row r="28" spans="2:17" ht="12.6" customHeight="1" x14ac:dyDescent="0.2">
      <c r="B28" s="339" t="s">
        <v>10</v>
      </c>
      <c r="C28" s="349"/>
      <c r="D28" s="350"/>
      <c r="E28" s="350"/>
      <c r="F28" s="350"/>
      <c r="G28" s="350"/>
      <c r="H28" s="350"/>
      <c r="I28" s="350"/>
      <c r="J28" s="350"/>
      <c r="K28" s="351"/>
      <c r="L28" s="58"/>
      <c r="P28" s="20"/>
    </row>
    <row r="29" spans="2:17" ht="12.6" customHeight="1" x14ac:dyDescent="0.2">
      <c r="B29" s="339"/>
      <c r="C29" s="322"/>
      <c r="D29" s="323"/>
      <c r="E29" s="323"/>
      <c r="F29" s="323"/>
      <c r="G29" s="323"/>
      <c r="H29" s="323"/>
      <c r="I29" s="323"/>
      <c r="J29" s="323"/>
      <c r="K29" s="324"/>
      <c r="L29" s="58"/>
      <c r="P29" s="20"/>
    </row>
    <row r="30" spans="2:17" ht="12.6" customHeight="1" x14ac:dyDescent="0.2">
      <c r="B30" s="339"/>
      <c r="C30" s="322"/>
      <c r="D30" s="323"/>
      <c r="E30" s="323"/>
      <c r="F30" s="323"/>
      <c r="G30" s="323"/>
      <c r="H30" s="323"/>
      <c r="I30" s="323"/>
      <c r="J30" s="323"/>
      <c r="K30" s="324"/>
      <c r="L30" s="58"/>
      <c r="P30" s="20"/>
    </row>
    <row r="31" spans="2:17" ht="12.6" customHeight="1" x14ac:dyDescent="0.2">
      <c r="B31" s="339"/>
      <c r="C31" s="322"/>
      <c r="D31" s="323"/>
      <c r="E31" s="323"/>
      <c r="F31" s="323"/>
      <c r="G31" s="323"/>
      <c r="H31" s="323"/>
      <c r="I31" s="323"/>
      <c r="J31" s="323"/>
      <c r="K31" s="324"/>
      <c r="L31" s="58"/>
      <c r="P31" s="20"/>
    </row>
    <row r="32" spans="2:17" ht="15.75" customHeight="1" thickBot="1" x14ac:dyDescent="0.25">
      <c r="B32" s="147"/>
      <c r="C32" s="325"/>
      <c r="D32" s="326"/>
      <c r="E32" s="326"/>
      <c r="F32" s="326"/>
      <c r="G32" s="326"/>
      <c r="H32" s="326"/>
      <c r="I32" s="326"/>
      <c r="J32" s="326"/>
      <c r="K32" s="327"/>
      <c r="L32" s="58"/>
    </row>
    <row r="33" spans="2:16" ht="12.6" customHeight="1" thickBot="1" x14ac:dyDescent="0.25">
      <c r="B33" s="145"/>
      <c r="C33" s="22"/>
      <c r="D33" s="29" t="s">
        <v>31</v>
      </c>
      <c r="E33" s="319"/>
      <c r="F33" s="320"/>
      <c r="G33" s="320"/>
      <c r="H33" s="320"/>
      <c r="I33" s="320"/>
      <c r="J33" s="320"/>
      <c r="K33" s="321"/>
      <c r="L33" s="58"/>
    </row>
    <row r="34" spans="2:16" ht="16.5" customHeight="1" x14ac:dyDescent="0.2">
      <c r="B34" s="145"/>
      <c r="C34" s="333"/>
      <c r="D34" s="334"/>
      <c r="E34" s="334"/>
      <c r="F34" s="334"/>
      <c r="G34" s="334"/>
      <c r="H34" s="334"/>
      <c r="I34" s="334"/>
      <c r="J34" s="334"/>
      <c r="K34" s="335"/>
      <c r="L34" s="58"/>
    </row>
    <row r="35" spans="2:16" ht="16.5" customHeight="1" x14ac:dyDescent="0.2">
      <c r="B35" s="145"/>
      <c r="C35" s="333"/>
      <c r="D35" s="334"/>
      <c r="E35" s="334"/>
      <c r="F35" s="334"/>
      <c r="G35" s="334"/>
      <c r="H35" s="334"/>
      <c r="I35" s="334"/>
      <c r="J35" s="334"/>
      <c r="K35" s="335"/>
      <c r="L35" s="58"/>
      <c r="N35" s="20"/>
      <c r="O35" s="20"/>
      <c r="P35" s="20"/>
    </row>
    <row r="36" spans="2:16" ht="16.5" customHeight="1" x14ac:dyDescent="0.2">
      <c r="B36" s="145"/>
      <c r="C36" s="333"/>
      <c r="D36" s="334"/>
      <c r="E36" s="334"/>
      <c r="F36" s="334"/>
      <c r="G36" s="334"/>
      <c r="H36" s="334"/>
      <c r="I36" s="334"/>
      <c r="J36" s="334"/>
      <c r="K36" s="335"/>
      <c r="L36" s="58"/>
      <c r="N36" s="20"/>
      <c r="O36" s="20"/>
      <c r="P36" s="20"/>
    </row>
    <row r="37" spans="2:16" ht="16.5" customHeight="1" thickBot="1" x14ac:dyDescent="0.25">
      <c r="B37" s="145"/>
      <c r="C37" s="336"/>
      <c r="D37" s="337"/>
      <c r="E37" s="337"/>
      <c r="F37" s="337"/>
      <c r="G37" s="337"/>
      <c r="H37" s="337"/>
      <c r="I37" s="337"/>
      <c r="J37" s="337"/>
      <c r="K37" s="338"/>
      <c r="L37" s="58"/>
      <c r="N37" s="20"/>
      <c r="O37" s="20"/>
      <c r="P37" s="20"/>
    </row>
    <row r="38" spans="2:16" ht="12" customHeight="1" thickBot="1" x14ac:dyDescent="0.25">
      <c r="B38" s="145"/>
      <c r="C38" s="22"/>
      <c r="D38" s="29" t="s">
        <v>27</v>
      </c>
      <c r="E38" s="319"/>
      <c r="F38" s="320"/>
      <c r="G38" s="320"/>
      <c r="H38" s="320"/>
      <c r="I38" s="320"/>
      <c r="J38" s="320"/>
      <c r="K38" s="321"/>
      <c r="L38" s="58"/>
    </row>
    <row r="39" spans="2:16" ht="15" customHeight="1" thickBot="1" x14ac:dyDescent="0.25">
      <c r="B39" s="145"/>
      <c r="C39" s="336"/>
      <c r="D39" s="337"/>
      <c r="E39" s="337"/>
      <c r="F39" s="337"/>
      <c r="G39" s="337"/>
      <c r="H39" s="337"/>
      <c r="I39" s="337"/>
      <c r="J39" s="337"/>
      <c r="K39" s="338"/>
      <c r="L39" s="58"/>
    </row>
    <row r="40" spans="2:16" ht="11.25" customHeight="1" thickBot="1" x14ac:dyDescent="0.25">
      <c r="B40" s="145"/>
      <c r="C40" s="22"/>
      <c r="D40" s="29" t="s">
        <v>30</v>
      </c>
      <c r="E40" s="319"/>
      <c r="F40" s="320"/>
      <c r="G40" s="320"/>
      <c r="H40" s="320"/>
      <c r="I40" s="320"/>
      <c r="J40" s="320"/>
      <c r="K40" s="321"/>
      <c r="L40" s="58"/>
      <c r="N40" s="20"/>
      <c r="O40" s="20"/>
      <c r="P40" s="20"/>
    </row>
    <row r="41" spans="2:16" ht="11.25" customHeight="1" thickBot="1" x14ac:dyDescent="0.25">
      <c r="B41" s="145"/>
      <c r="C41" s="336"/>
      <c r="D41" s="337"/>
      <c r="E41" s="337"/>
      <c r="F41" s="337"/>
      <c r="G41" s="337"/>
      <c r="H41" s="337"/>
      <c r="I41" s="337"/>
      <c r="J41" s="337"/>
      <c r="K41" s="338"/>
      <c r="L41" s="58"/>
      <c r="N41" s="20"/>
      <c r="O41" s="20"/>
      <c r="P41" s="20"/>
    </row>
    <row r="42" spans="2:16" ht="11.25" customHeight="1" thickBot="1" x14ac:dyDescent="0.25">
      <c r="B42" s="145"/>
      <c r="C42" s="22"/>
      <c r="D42" s="29" t="s">
        <v>28</v>
      </c>
      <c r="E42" s="319"/>
      <c r="F42" s="320"/>
      <c r="G42" s="320"/>
      <c r="H42" s="320"/>
      <c r="I42" s="320"/>
      <c r="J42" s="320"/>
      <c r="K42" s="321"/>
      <c r="L42" s="58"/>
      <c r="N42" s="20"/>
      <c r="O42" s="20"/>
      <c r="P42" s="20"/>
    </row>
    <row r="43" spans="2:16" ht="11.25" customHeight="1" thickBot="1" x14ac:dyDescent="0.25">
      <c r="B43" s="145"/>
      <c r="C43" s="336"/>
      <c r="D43" s="337"/>
      <c r="E43" s="337"/>
      <c r="F43" s="337"/>
      <c r="G43" s="337"/>
      <c r="H43" s="337"/>
      <c r="I43" s="337"/>
      <c r="J43" s="337"/>
      <c r="K43" s="338"/>
      <c r="L43" s="58"/>
      <c r="N43" s="20"/>
      <c r="O43" s="20"/>
      <c r="P43" s="20"/>
    </row>
    <row r="44" spans="2:16" ht="11.25" customHeight="1" x14ac:dyDescent="0.2">
      <c r="B44" s="145"/>
      <c r="C44" s="83"/>
      <c r="D44" s="83"/>
      <c r="E44" s="83"/>
      <c r="F44" s="83"/>
      <c r="G44" s="83"/>
      <c r="H44" s="83"/>
      <c r="I44" s="83"/>
      <c r="J44" s="83"/>
      <c r="K44" s="83"/>
      <c r="L44" s="58"/>
      <c r="N44" s="20"/>
      <c r="O44" s="20"/>
      <c r="P44" s="20"/>
    </row>
    <row r="45" spans="2:16" ht="11.25" customHeight="1" thickBot="1" x14ac:dyDescent="0.25">
      <c r="B45" s="145"/>
      <c r="C45" s="19"/>
      <c r="D45" s="19"/>
      <c r="E45" s="19"/>
      <c r="F45" s="19"/>
      <c r="G45" s="19"/>
      <c r="H45" s="19"/>
      <c r="I45" s="84"/>
      <c r="J45" s="84"/>
      <c r="K45" s="84"/>
      <c r="L45" s="58"/>
      <c r="N45" s="20"/>
      <c r="O45" s="20"/>
      <c r="P45" s="20"/>
    </row>
    <row r="46" spans="2:16" ht="15.75" customHeight="1" thickBot="1" x14ac:dyDescent="0.25">
      <c r="B46" s="154" t="s">
        <v>32</v>
      </c>
      <c r="C46" s="358"/>
      <c r="D46" s="359"/>
      <c r="E46" s="23"/>
      <c r="F46" s="23"/>
      <c r="G46" s="360" t="s">
        <v>33</v>
      </c>
      <c r="H46" s="360"/>
      <c r="I46" s="361"/>
      <c r="J46" s="362"/>
      <c r="K46" s="363"/>
      <c r="L46" s="58"/>
      <c r="N46" s="20"/>
      <c r="O46" s="20"/>
      <c r="P46" s="20"/>
    </row>
    <row r="47" spans="2:16" ht="12.75" customHeight="1" x14ac:dyDescent="0.2">
      <c r="B47" s="145"/>
      <c r="C47" s="12"/>
      <c r="D47" s="12"/>
      <c r="E47" s="12"/>
      <c r="F47" s="360" t="s">
        <v>34</v>
      </c>
      <c r="G47" s="360"/>
      <c r="H47" s="360"/>
      <c r="I47" s="352"/>
      <c r="J47" s="353"/>
      <c r="K47" s="354"/>
      <c r="L47" s="58"/>
      <c r="N47" s="20"/>
      <c r="O47" s="20"/>
      <c r="P47" s="20"/>
    </row>
    <row r="48" spans="2:16" ht="13.5" customHeight="1" thickBot="1" x14ac:dyDescent="0.25">
      <c r="B48" s="145"/>
      <c r="C48" s="12"/>
      <c r="D48" s="12"/>
      <c r="E48" s="12"/>
      <c r="F48" s="12"/>
      <c r="G48" s="12"/>
      <c r="H48" s="12"/>
      <c r="I48" s="355"/>
      <c r="J48" s="356"/>
      <c r="K48" s="357"/>
      <c r="L48" s="58"/>
      <c r="N48" s="20"/>
      <c r="O48" s="20"/>
      <c r="P48" s="20"/>
    </row>
    <row r="49" spans="2:16" ht="30" x14ac:dyDescent="0.2">
      <c r="B49" s="153" t="s">
        <v>9</v>
      </c>
      <c r="C49" s="340"/>
      <c r="D49" s="341"/>
      <c r="E49" s="341"/>
      <c r="F49" s="341"/>
      <c r="G49" s="341"/>
      <c r="H49" s="341"/>
      <c r="I49" s="341"/>
      <c r="J49" s="341"/>
      <c r="K49" s="342"/>
      <c r="L49" s="58"/>
      <c r="N49" s="1"/>
      <c r="O49" s="1"/>
      <c r="P49" s="1"/>
    </row>
    <row r="50" spans="2:16" ht="25.5" x14ac:dyDescent="0.2">
      <c r="B50" s="155" t="s">
        <v>8</v>
      </c>
      <c r="C50" s="343"/>
      <c r="D50" s="344"/>
      <c r="E50" s="344"/>
      <c r="F50" s="344"/>
      <c r="G50" s="344"/>
      <c r="H50" s="344"/>
      <c r="I50" s="344"/>
      <c r="J50" s="344"/>
      <c r="K50" s="345"/>
      <c r="L50" s="58"/>
    </row>
    <row r="51" spans="2:16" ht="13.5" thickBot="1" x14ac:dyDescent="0.25">
      <c r="B51" s="156"/>
      <c r="C51" s="346"/>
      <c r="D51" s="347"/>
      <c r="E51" s="347"/>
      <c r="F51" s="347"/>
      <c r="G51" s="347"/>
      <c r="H51" s="347"/>
      <c r="I51" s="347"/>
      <c r="J51" s="347"/>
      <c r="K51" s="348"/>
      <c r="L51" s="58"/>
    </row>
    <row r="52" spans="2:16" ht="15.75" thickBot="1" x14ac:dyDescent="0.25">
      <c r="B52" s="310"/>
      <c r="C52" s="311"/>
      <c r="D52" s="311"/>
      <c r="E52" s="311"/>
      <c r="F52" s="311"/>
      <c r="G52" s="311"/>
      <c r="H52" s="311"/>
      <c r="I52" s="311"/>
      <c r="J52" s="311"/>
      <c r="K52" s="311"/>
      <c r="L52" s="58"/>
    </row>
    <row r="53" spans="2:16" ht="12.6" customHeight="1" thickBot="1" x14ac:dyDescent="0.25">
      <c r="B53" s="147"/>
      <c r="C53" s="18"/>
      <c r="D53" s="30" t="str">
        <f>D21</f>
        <v>Alimentation :</v>
      </c>
      <c r="E53" s="319"/>
      <c r="F53" s="320"/>
      <c r="G53" s="320"/>
      <c r="H53" s="320"/>
      <c r="I53" s="320"/>
      <c r="J53" s="320"/>
      <c r="K53" s="321"/>
      <c r="L53" s="58"/>
      <c r="N53" s="21"/>
      <c r="O53" s="20"/>
      <c r="P53" s="20"/>
    </row>
    <row r="54" spans="2:16" ht="12.6" customHeight="1" x14ac:dyDescent="0.2">
      <c r="B54" s="147"/>
      <c r="C54" s="322"/>
      <c r="D54" s="323"/>
      <c r="E54" s="323"/>
      <c r="F54" s="323"/>
      <c r="G54" s="323"/>
      <c r="H54" s="323"/>
      <c r="I54" s="323"/>
      <c r="J54" s="323"/>
      <c r="K54" s="324"/>
      <c r="L54" s="58"/>
      <c r="N54" s="21"/>
      <c r="O54" s="20"/>
      <c r="P54" s="20"/>
    </row>
    <row r="55" spans="2:16" ht="12.6" customHeight="1" x14ac:dyDescent="0.2">
      <c r="B55" s="147"/>
      <c r="C55" s="322"/>
      <c r="D55" s="323"/>
      <c r="E55" s="323"/>
      <c r="F55" s="323"/>
      <c r="G55" s="323"/>
      <c r="H55" s="323"/>
      <c r="I55" s="323"/>
      <c r="J55" s="323"/>
      <c r="K55" s="324"/>
      <c r="L55" s="58"/>
      <c r="N55" s="21"/>
      <c r="O55" s="20"/>
      <c r="P55" s="20"/>
    </row>
    <row r="56" spans="2:16" ht="16.5" customHeight="1" x14ac:dyDescent="0.25">
      <c r="B56" s="147"/>
      <c r="C56" s="322"/>
      <c r="D56" s="323"/>
      <c r="E56" s="323"/>
      <c r="F56" s="323"/>
      <c r="G56" s="323"/>
      <c r="H56" s="323"/>
      <c r="I56" s="323"/>
      <c r="J56" s="323"/>
      <c r="K56" s="324"/>
      <c r="L56" s="140" t="str">
        <f>IF(AND(C22="",C54=""),"",IF(AND(C22&lt;&gt;"",C54=""),"⇚ A remplir par la correction à apporter",""))</f>
        <v/>
      </c>
      <c r="N56" s="21"/>
      <c r="O56" s="20"/>
      <c r="P56" s="20"/>
    </row>
    <row r="57" spans="2:16" ht="15" customHeight="1" x14ac:dyDescent="0.2">
      <c r="B57" s="147"/>
      <c r="C57" s="322"/>
      <c r="D57" s="323"/>
      <c r="E57" s="323"/>
      <c r="F57" s="323"/>
      <c r="G57" s="323"/>
      <c r="H57" s="323"/>
      <c r="I57" s="323"/>
      <c r="J57" s="323"/>
      <c r="K57" s="324"/>
      <c r="L57" s="58"/>
      <c r="N57" s="21"/>
      <c r="O57" s="20"/>
      <c r="P57" s="20"/>
    </row>
    <row r="58" spans="2:16" ht="13.5" customHeight="1" thickBot="1" x14ac:dyDescent="0.25">
      <c r="B58" s="147"/>
      <c r="C58" s="325"/>
      <c r="D58" s="326"/>
      <c r="E58" s="326"/>
      <c r="F58" s="326"/>
      <c r="G58" s="326"/>
      <c r="H58" s="326"/>
      <c r="I58" s="326"/>
      <c r="J58" s="326"/>
      <c r="K58" s="327"/>
      <c r="L58" s="58"/>
      <c r="N58" s="21"/>
      <c r="O58" s="20"/>
      <c r="P58" s="20"/>
    </row>
    <row r="59" spans="2:16" ht="12.6" customHeight="1" thickBot="1" x14ac:dyDescent="0.25">
      <c r="B59" s="147"/>
      <c r="C59" s="18"/>
      <c r="D59" s="18" t="str">
        <f>D27</f>
        <v>Ouvrages d'art :</v>
      </c>
      <c r="E59" s="319"/>
      <c r="F59" s="320"/>
      <c r="G59" s="320"/>
      <c r="H59" s="320"/>
      <c r="I59" s="320"/>
      <c r="J59" s="320"/>
      <c r="K59" s="321"/>
      <c r="L59" s="58"/>
      <c r="N59" s="21"/>
      <c r="O59" s="20"/>
      <c r="P59" s="20"/>
    </row>
    <row r="60" spans="2:16" ht="12.6" customHeight="1" x14ac:dyDescent="0.2">
      <c r="B60" s="147"/>
      <c r="C60" s="322"/>
      <c r="D60" s="323"/>
      <c r="E60" s="323"/>
      <c r="F60" s="323"/>
      <c r="G60" s="323"/>
      <c r="H60" s="323"/>
      <c r="I60" s="323"/>
      <c r="J60" s="323"/>
      <c r="K60" s="324"/>
      <c r="L60" s="58"/>
      <c r="N60" s="21"/>
      <c r="O60" s="20"/>
      <c r="P60" s="20"/>
    </row>
    <row r="61" spans="2:16" ht="12.6" customHeight="1" x14ac:dyDescent="0.2">
      <c r="B61" s="339" t="s">
        <v>7</v>
      </c>
      <c r="C61" s="322"/>
      <c r="D61" s="323"/>
      <c r="E61" s="323"/>
      <c r="F61" s="323"/>
      <c r="G61" s="323"/>
      <c r="H61" s="323"/>
      <c r="I61" s="323"/>
      <c r="J61" s="323"/>
      <c r="K61" s="324"/>
      <c r="L61" s="58"/>
      <c r="N61" s="21"/>
      <c r="O61" s="20"/>
      <c r="P61" s="20"/>
    </row>
    <row r="62" spans="2:16" ht="17.25" customHeight="1" x14ac:dyDescent="0.25">
      <c r="B62" s="339"/>
      <c r="C62" s="322"/>
      <c r="D62" s="323"/>
      <c r="E62" s="323"/>
      <c r="F62" s="323"/>
      <c r="G62" s="323"/>
      <c r="H62" s="323"/>
      <c r="I62" s="323"/>
      <c r="J62" s="323"/>
      <c r="K62" s="324"/>
      <c r="L62" s="140" t="str">
        <f>IF(AND(C28="",C60=""),"",IF(AND(C28&lt;&gt;"",C60=""),"⇚ A remplir par la correction à apporter",""))</f>
        <v/>
      </c>
      <c r="N62" s="21"/>
      <c r="O62" s="20"/>
      <c r="P62" s="20"/>
    </row>
    <row r="63" spans="2:16" ht="12.6" customHeight="1" x14ac:dyDescent="0.2">
      <c r="B63" s="339"/>
      <c r="C63" s="322"/>
      <c r="D63" s="323"/>
      <c r="E63" s="323"/>
      <c r="F63" s="323"/>
      <c r="G63" s="323"/>
      <c r="H63" s="323"/>
      <c r="I63" s="323"/>
      <c r="J63" s="323"/>
      <c r="K63" s="324"/>
      <c r="L63" s="58"/>
      <c r="N63" s="20"/>
      <c r="O63" s="20"/>
      <c r="P63" s="20"/>
    </row>
    <row r="64" spans="2:16" ht="15.75" customHeight="1" thickBot="1" x14ac:dyDescent="0.25">
      <c r="B64" s="339"/>
      <c r="C64" s="325"/>
      <c r="D64" s="326"/>
      <c r="E64" s="326"/>
      <c r="F64" s="326"/>
      <c r="G64" s="326"/>
      <c r="H64" s="326"/>
      <c r="I64" s="326"/>
      <c r="J64" s="326"/>
      <c r="K64" s="327"/>
      <c r="L64" s="58"/>
    </row>
    <row r="65" spans="2:16" ht="12.6" customHeight="1" thickBot="1" x14ac:dyDescent="0.25">
      <c r="B65" s="145"/>
      <c r="C65" s="18"/>
      <c r="D65" s="30" t="str">
        <f>D33</f>
        <v>Ferrures :</v>
      </c>
      <c r="E65" s="319"/>
      <c r="F65" s="320"/>
      <c r="G65" s="320"/>
      <c r="H65" s="320"/>
      <c r="I65" s="320"/>
      <c r="J65" s="320"/>
      <c r="K65" s="321"/>
      <c r="L65" s="58"/>
    </row>
    <row r="66" spans="2:16" ht="16.5" customHeight="1" x14ac:dyDescent="0.2">
      <c r="B66" s="145"/>
      <c r="C66" s="333"/>
      <c r="D66" s="334"/>
      <c r="E66" s="334"/>
      <c r="F66" s="334"/>
      <c r="G66" s="334"/>
      <c r="H66" s="334"/>
      <c r="I66" s="334"/>
      <c r="J66" s="334"/>
      <c r="K66" s="335"/>
      <c r="L66" s="58"/>
    </row>
    <row r="67" spans="2:16" ht="16.5" customHeight="1" x14ac:dyDescent="0.25">
      <c r="B67" s="145"/>
      <c r="C67" s="333"/>
      <c r="D67" s="334"/>
      <c r="E67" s="334"/>
      <c r="F67" s="334"/>
      <c r="G67" s="334"/>
      <c r="H67" s="334"/>
      <c r="I67" s="334"/>
      <c r="J67" s="334"/>
      <c r="K67" s="335"/>
      <c r="L67" s="140" t="str">
        <f>IF(AND(C34="",C66=""),"",IF(AND(C34&lt;&gt;"",C66=""),"⇚ A remplir par la correction à apporter",""))</f>
        <v/>
      </c>
      <c r="N67" s="20"/>
      <c r="O67" s="20"/>
      <c r="P67" s="20"/>
    </row>
    <row r="68" spans="2:16" ht="16.5" customHeight="1" x14ac:dyDescent="0.2">
      <c r="B68" s="145"/>
      <c r="C68" s="333"/>
      <c r="D68" s="334"/>
      <c r="E68" s="334"/>
      <c r="F68" s="334"/>
      <c r="G68" s="334"/>
      <c r="H68" s="334"/>
      <c r="I68" s="334"/>
      <c r="J68" s="334"/>
      <c r="K68" s="335"/>
      <c r="L68" s="58"/>
      <c r="N68" s="20"/>
      <c r="O68" s="20"/>
      <c r="P68" s="20"/>
    </row>
    <row r="69" spans="2:16" ht="16.5" customHeight="1" thickBot="1" x14ac:dyDescent="0.25">
      <c r="B69" s="145"/>
      <c r="C69" s="336"/>
      <c r="D69" s="337"/>
      <c r="E69" s="337"/>
      <c r="F69" s="337"/>
      <c r="G69" s="337"/>
      <c r="H69" s="337"/>
      <c r="I69" s="337"/>
      <c r="J69" s="337"/>
      <c r="K69" s="338"/>
      <c r="L69" s="58"/>
      <c r="N69" s="20"/>
      <c r="O69" s="20"/>
      <c r="P69" s="20"/>
    </row>
    <row r="70" spans="2:16" ht="12" customHeight="1" thickBot="1" x14ac:dyDescent="0.25">
      <c r="B70" s="145"/>
      <c r="C70" s="18"/>
      <c r="D70" s="30" t="str">
        <f>D38</f>
        <v>Carnets de montage :</v>
      </c>
      <c r="E70" s="319"/>
      <c r="F70" s="320"/>
      <c r="G70" s="320"/>
      <c r="H70" s="320"/>
      <c r="I70" s="320"/>
      <c r="J70" s="320"/>
      <c r="K70" s="321"/>
      <c r="L70" s="58"/>
    </row>
    <row r="71" spans="2:16" ht="15" customHeight="1" thickBot="1" x14ac:dyDescent="0.3">
      <c r="B71" s="145"/>
      <c r="C71" s="330"/>
      <c r="D71" s="331"/>
      <c r="E71" s="331"/>
      <c r="F71" s="331"/>
      <c r="G71" s="331"/>
      <c r="H71" s="331"/>
      <c r="I71" s="331"/>
      <c r="J71" s="331"/>
      <c r="K71" s="332"/>
      <c r="L71" s="140" t="str">
        <f>IF(AND(C39="",C71=""),"",IF(AND(C39&lt;&gt;"",C71=""),"⇚ A remplir par la correction à apporter",""))</f>
        <v/>
      </c>
    </row>
    <row r="72" spans="2:16" ht="11.25" customHeight="1" thickBot="1" x14ac:dyDescent="0.25">
      <c r="B72" s="145"/>
      <c r="C72" s="18"/>
      <c r="D72" s="30" t="str">
        <f>D40</f>
        <v>Alimentation :</v>
      </c>
      <c r="E72" s="319"/>
      <c r="F72" s="320"/>
      <c r="G72" s="320"/>
      <c r="H72" s="320"/>
      <c r="I72" s="320"/>
      <c r="J72" s="320"/>
      <c r="K72" s="321"/>
      <c r="L72" s="58"/>
      <c r="N72" s="20"/>
      <c r="O72" s="20"/>
      <c r="P72" s="20"/>
    </row>
    <row r="73" spans="2:16" ht="15" customHeight="1" thickBot="1" x14ac:dyDescent="0.3">
      <c r="B73" s="145"/>
      <c r="C73" s="330"/>
      <c r="D73" s="331"/>
      <c r="E73" s="331"/>
      <c r="F73" s="331"/>
      <c r="G73" s="331"/>
      <c r="H73" s="331"/>
      <c r="I73" s="331"/>
      <c r="J73" s="331"/>
      <c r="K73" s="332"/>
      <c r="L73" s="140" t="str">
        <f>IF(AND(C41="",C73=""),"",IF(AND(C41&lt;&gt;"",C73=""),"⇚ A remplir par la correction à apporter",""))</f>
        <v/>
      </c>
    </row>
    <row r="74" spans="2:16" ht="11.25" customHeight="1" thickBot="1" x14ac:dyDescent="0.25">
      <c r="B74" s="145"/>
      <c r="C74" s="18"/>
      <c r="D74" s="30" t="str">
        <f>D42</f>
        <v>Plans de piquetage :</v>
      </c>
      <c r="E74" s="319"/>
      <c r="F74" s="320"/>
      <c r="G74" s="320"/>
      <c r="H74" s="320"/>
      <c r="I74" s="320"/>
      <c r="J74" s="320"/>
      <c r="K74" s="321"/>
      <c r="L74" s="58"/>
      <c r="N74" s="20"/>
      <c r="O74" s="20"/>
      <c r="P74" s="20"/>
    </row>
    <row r="75" spans="2:16" ht="15" customHeight="1" thickBot="1" x14ac:dyDescent="0.3">
      <c r="B75" s="145"/>
      <c r="C75" s="330"/>
      <c r="D75" s="331"/>
      <c r="E75" s="331"/>
      <c r="F75" s="331"/>
      <c r="G75" s="331"/>
      <c r="H75" s="331"/>
      <c r="I75" s="331"/>
      <c r="J75" s="331"/>
      <c r="K75" s="332"/>
      <c r="L75" s="140" t="str">
        <f>IF(AND(C43="",C75=""),"",IF(AND(C43&lt;&gt;"",C75=""),"⇚ A remplir par la correction à apporter",""))</f>
        <v/>
      </c>
    </row>
    <row r="76" spans="2:16" ht="12.75" customHeight="1" x14ac:dyDescent="0.2">
      <c r="B76" s="149"/>
      <c r="C76" s="141"/>
      <c r="D76" s="141"/>
      <c r="E76" s="141"/>
      <c r="F76" s="141"/>
      <c r="G76" s="141"/>
      <c r="H76" s="141"/>
      <c r="I76" s="141"/>
      <c r="J76" s="141"/>
      <c r="K76" s="141"/>
      <c r="L76" s="58"/>
    </row>
    <row r="77" spans="2:16" ht="13.5" thickBot="1" x14ac:dyDescent="0.25">
      <c r="B77" s="150"/>
      <c r="C77" s="1"/>
      <c r="D77" s="1"/>
      <c r="E77" s="1"/>
      <c r="F77" s="6" t="s">
        <v>36</v>
      </c>
      <c r="G77" s="1"/>
      <c r="H77" s="1"/>
      <c r="I77" s="1"/>
      <c r="J77" s="88" t="s">
        <v>2</v>
      </c>
      <c r="K77" s="1"/>
      <c r="L77" s="58"/>
    </row>
    <row r="78" spans="2:16" ht="30" customHeight="1" thickBot="1" x14ac:dyDescent="0.25">
      <c r="B78" s="151" t="s">
        <v>35</v>
      </c>
      <c r="C78" s="328"/>
      <c r="D78" s="329"/>
      <c r="E78" s="24"/>
      <c r="F78" s="367"/>
      <c r="G78" s="368"/>
      <c r="H78" s="1"/>
      <c r="I78" s="1"/>
      <c r="J78" s="328"/>
      <c r="K78" s="329"/>
      <c r="L78" s="58"/>
    </row>
    <row r="79" spans="2:16" ht="15.6" customHeight="1" x14ac:dyDescent="0.2">
      <c r="B79" s="364" t="s">
        <v>6</v>
      </c>
      <c r="C79" s="365"/>
      <c r="D79" s="365"/>
      <c r="E79" s="365"/>
      <c r="F79" s="365"/>
      <c r="G79" s="365"/>
      <c r="H79" s="365"/>
      <c r="I79" s="365"/>
      <c r="J79" s="365"/>
      <c r="K79" s="365"/>
      <c r="L79" s="366"/>
    </row>
    <row r="80" spans="2:16" ht="15.6" customHeight="1" x14ac:dyDescent="0.2">
      <c r="B80" s="364" t="s">
        <v>5</v>
      </c>
      <c r="C80" s="365"/>
      <c r="D80" s="365"/>
      <c r="E80" s="365"/>
      <c r="F80" s="365"/>
      <c r="G80" s="365"/>
      <c r="H80" s="365"/>
      <c r="I80" s="365"/>
      <c r="J80" s="365"/>
      <c r="K80" s="365"/>
      <c r="L80" s="366"/>
    </row>
    <row r="81" spans="2:12" ht="16.5" thickBot="1" x14ac:dyDescent="0.25">
      <c r="B81" s="145"/>
      <c r="C81" s="12"/>
      <c r="D81" s="12"/>
      <c r="E81" s="1"/>
      <c r="F81" s="6" t="s">
        <v>36</v>
      </c>
      <c r="G81" s="1"/>
      <c r="H81" s="1"/>
      <c r="I81" s="1"/>
      <c r="J81" s="142" t="s">
        <v>2</v>
      </c>
      <c r="K81" s="8"/>
      <c r="L81" s="58"/>
    </row>
    <row r="82" spans="2:12" ht="30" customHeight="1" thickBot="1" x14ac:dyDescent="0.25">
      <c r="B82" s="151" t="s">
        <v>35</v>
      </c>
      <c r="C82" s="328"/>
      <c r="D82" s="329"/>
      <c r="E82" s="24"/>
      <c r="F82" s="85"/>
      <c r="G82" s="86"/>
      <c r="H82" s="1"/>
      <c r="I82" s="1"/>
      <c r="J82" s="328"/>
      <c r="K82" s="329"/>
      <c r="L82" s="58"/>
    </row>
    <row r="83" spans="2:12" ht="15.6" customHeight="1" x14ac:dyDescent="0.2">
      <c r="B83" s="364" t="s">
        <v>4</v>
      </c>
      <c r="C83" s="365"/>
      <c r="D83" s="365"/>
      <c r="E83" s="365"/>
      <c r="F83" s="365"/>
      <c r="G83" s="365"/>
      <c r="H83" s="365"/>
      <c r="I83" s="365"/>
      <c r="J83" s="365"/>
      <c r="K83" s="365"/>
      <c r="L83" s="366"/>
    </row>
    <row r="84" spans="2:12" ht="18" customHeight="1" x14ac:dyDescent="0.2">
      <c r="B84" s="364" t="s">
        <v>146</v>
      </c>
      <c r="C84" s="365"/>
      <c r="D84" s="365"/>
      <c r="E84" s="365"/>
      <c r="F84" s="365"/>
      <c r="G84" s="365"/>
      <c r="H84" s="365"/>
      <c r="I84" s="365"/>
      <c r="J84" s="365"/>
      <c r="K84" s="365"/>
      <c r="L84" s="366"/>
    </row>
    <row r="85" spans="2:12" ht="16.5" thickBot="1" x14ac:dyDescent="0.25">
      <c r="B85" s="145"/>
      <c r="C85" s="12"/>
      <c r="D85" s="12"/>
      <c r="E85" s="12"/>
      <c r="F85" s="142" t="s">
        <v>3</v>
      </c>
      <c r="G85" s="1"/>
      <c r="H85" s="12"/>
      <c r="I85" s="12"/>
      <c r="J85" s="142" t="s">
        <v>2</v>
      </c>
      <c r="K85" s="8"/>
      <c r="L85" s="58"/>
    </row>
    <row r="86" spans="2:12" ht="30" customHeight="1" thickBot="1" x14ac:dyDescent="0.25">
      <c r="B86" s="151" t="s">
        <v>35</v>
      </c>
      <c r="C86" s="328"/>
      <c r="D86" s="329"/>
      <c r="E86" s="27"/>
      <c r="F86" s="328"/>
      <c r="G86" s="329"/>
      <c r="H86" s="31"/>
      <c r="I86" s="12"/>
      <c r="J86" s="328"/>
      <c r="K86" s="329"/>
      <c r="L86" s="58"/>
    </row>
    <row r="87" spans="2:12" ht="13.5" thickBot="1" x14ac:dyDescent="0.25">
      <c r="B87" s="152"/>
      <c r="C87" s="143"/>
      <c r="D87" s="143"/>
      <c r="E87" s="143"/>
      <c r="F87" s="143"/>
      <c r="G87" s="143"/>
      <c r="H87" s="143"/>
      <c r="I87" s="143"/>
      <c r="J87" s="143"/>
      <c r="K87" s="143"/>
      <c r="L87" s="144"/>
    </row>
    <row r="88" spans="2:12" ht="13.5" thickTop="1" x14ac:dyDescent="0.2">
      <c r="B88" s="7"/>
    </row>
  </sheetData>
  <sheetProtection formatCells="0" insertRows="0" deleteRows="0" selectLockedCells="1"/>
  <sortState ref="N18:N28">
    <sortCondition ref="N18:N28"/>
  </sortState>
  <mergeCells count="64">
    <mergeCell ref="I46:K46"/>
    <mergeCell ref="F47:H47"/>
    <mergeCell ref="C82:D82"/>
    <mergeCell ref="C86:D86"/>
    <mergeCell ref="F86:G86"/>
    <mergeCell ref="J86:K86"/>
    <mergeCell ref="B84:L84"/>
    <mergeCell ref="B83:L83"/>
    <mergeCell ref="J82:K82"/>
    <mergeCell ref="C71:K71"/>
    <mergeCell ref="E72:K72"/>
    <mergeCell ref="E59:K59"/>
    <mergeCell ref="J78:K78"/>
    <mergeCell ref="B80:L80"/>
    <mergeCell ref="B79:L79"/>
    <mergeCell ref="F78:G78"/>
    <mergeCell ref="B28:B31"/>
    <mergeCell ref="B61:B64"/>
    <mergeCell ref="E53:K53"/>
    <mergeCell ref="E40:K40"/>
    <mergeCell ref="E42:K42"/>
    <mergeCell ref="C41:K41"/>
    <mergeCell ref="C49:K51"/>
    <mergeCell ref="C43:K43"/>
    <mergeCell ref="E33:K33"/>
    <mergeCell ref="E38:K38"/>
    <mergeCell ref="C39:K39"/>
    <mergeCell ref="C34:K37"/>
    <mergeCell ref="C28:K32"/>
    <mergeCell ref="I47:K48"/>
    <mergeCell ref="C46:D46"/>
    <mergeCell ref="G46:H46"/>
    <mergeCell ref="B52:K52"/>
    <mergeCell ref="C78:D78"/>
    <mergeCell ref="C73:K73"/>
    <mergeCell ref="E74:K74"/>
    <mergeCell ref="C75:K75"/>
    <mergeCell ref="C54:K58"/>
    <mergeCell ref="C60:K64"/>
    <mergeCell ref="C66:K69"/>
    <mergeCell ref="E65:K65"/>
    <mergeCell ref="E70:K70"/>
    <mergeCell ref="F16:K17"/>
    <mergeCell ref="B18:K18"/>
    <mergeCell ref="C19:K19"/>
    <mergeCell ref="C20:K20"/>
    <mergeCell ref="E27:K27"/>
    <mergeCell ref="E21:K21"/>
    <mergeCell ref="C22:K26"/>
    <mergeCell ref="F14:K14"/>
    <mergeCell ref="F10:I12"/>
    <mergeCell ref="B6:E6"/>
    <mergeCell ref="B7:E7"/>
    <mergeCell ref="F15:K15"/>
    <mergeCell ref="J12:K12"/>
    <mergeCell ref="B8:E8"/>
    <mergeCell ref="B9:E9"/>
    <mergeCell ref="B3:L4"/>
    <mergeCell ref="H6:K6"/>
    <mergeCell ref="H7:K7"/>
    <mergeCell ref="H5:I5"/>
    <mergeCell ref="J9:K11"/>
    <mergeCell ref="G8:K8"/>
    <mergeCell ref="F9:H9"/>
  </mergeCells>
  <conditionalFormatting sqref="C22:K26 C28:K32 C34:K37 C43:K43 C41:K41 C39:K39 C54:K58 C60:K64 C66:K69">
    <cfRule type="cellIs" priority="9" operator="notEqual">
      <formula>""</formula>
    </cfRule>
  </conditionalFormatting>
  <conditionalFormatting sqref="C22:K26 C28:K32 C34:K37 C39:K39 C41:K41 C43:K43">
    <cfRule type="cellIs" dxfId="6" priority="8" operator="equal">
      <formula>""</formula>
    </cfRule>
  </conditionalFormatting>
  <conditionalFormatting sqref="C54:K58 C60:K64 C66:K69 C71:K71">
    <cfRule type="cellIs" dxfId="5" priority="7" operator="equal">
      <formula>""</formula>
    </cfRule>
  </conditionalFormatting>
  <conditionalFormatting sqref="C73:K73">
    <cfRule type="cellIs" dxfId="4" priority="6" operator="equal">
      <formula>""</formula>
    </cfRule>
  </conditionalFormatting>
  <conditionalFormatting sqref="C75:K75">
    <cfRule type="cellIs" dxfId="3" priority="5" operator="equal">
      <formula>""</formula>
    </cfRule>
  </conditionalFormatting>
  <conditionalFormatting sqref="C19:K19 C46 I46:K46 C49:K51">
    <cfRule type="cellIs" dxfId="2" priority="4" operator="equal">
      <formula>""</formula>
    </cfRule>
  </conditionalFormatting>
  <conditionalFormatting sqref="I47:K48">
    <cfRule type="cellIs" dxfId="1" priority="3" operator="equal">
      <formula>""</formula>
    </cfRule>
  </conditionalFormatting>
  <conditionalFormatting sqref="J12:K12">
    <cfRule type="cellIs" dxfId="0" priority="1" operator="equal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4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'Base de données'!$D$4:$D$14</xm:f>
          </x14:formula1>
          <xm:sqref>D21 D27 D33 D38 D40 D42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6" tint="-0.249977111117893"/>
    <pageSetUpPr fitToPage="1"/>
  </sheetPr>
  <dimension ref="B8:S25"/>
  <sheetViews>
    <sheetView showGridLines="0" tabSelected="1" view="pageBreakPreview" zoomScaleNormal="100" zoomScaleSheetLayoutView="100" workbookViewId="0">
      <selection activeCell="I13" sqref="I13"/>
    </sheetView>
  </sheetViews>
  <sheetFormatPr baseColWidth="10" defaultColWidth="10.7109375" defaultRowHeight="12.75" x14ac:dyDescent="0.2"/>
  <cols>
    <col min="1" max="1" width="2.28515625" customWidth="1"/>
    <col min="2" max="2" width="1.7109375" customWidth="1"/>
    <col min="3" max="18" width="11.7109375" customWidth="1"/>
    <col min="19" max="19" width="1.7109375" customWidth="1"/>
    <col min="20" max="20" width="2.140625" customWidth="1"/>
  </cols>
  <sheetData>
    <row r="8" spans="2:19" s="2" customFormat="1" ht="26.1" customHeight="1" thickBot="1" x14ac:dyDescent="0.25">
      <c r="B8" s="59"/>
      <c r="C8" s="177"/>
      <c r="D8" s="52"/>
      <c r="E8" s="177"/>
      <c r="F8" s="52"/>
      <c r="G8" s="177"/>
      <c r="H8" s="52"/>
      <c r="I8" s="177"/>
      <c r="J8" s="52"/>
      <c r="K8" s="177"/>
      <c r="L8" s="52"/>
      <c r="M8" s="177"/>
      <c r="N8" s="52"/>
      <c r="O8" s="177"/>
      <c r="P8" s="52"/>
      <c r="Q8" s="177"/>
      <c r="R8" s="52"/>
      <c r="S8" s="60"/>
    </row>
    <row r="9" spans="2:19" s="2" customFormat="1" ht="26.1" customHeight="1" thickBot="1" x14ac:dyDescent="0.25">
      <c r="B9" s="59"/>
      <c r="C9" s="177"/>
      <c r="D9" s="52"/>
      <c r="E9" s="177"/>
      <c r="F9" s="52"/>
      <c r="G9" s="369" t="s">
        <v>103</v>
      </c>
      <c r="H9" s="370"/>
      <c r="I9" s="370"/>
      <c r="J9" s="49"/>
      <c r="K9" s="50"/>
      <c r="L9" s="51"/>
      <c r="M9" s="41"/>
      <c r="S9" s="60"/>
    </row>
    <row r="10" spans="2:19" s="2" customFormat="1" ht="26.1" customHeight="1" thickBot="1" x14ac:dyDescent="0.25">
      <c r="B10" s="59"/>
      <c r="C10" s="52"/>
      <c r="D10" s="53"/>
      <c r="E10" s="53"/>
      <c r="F10" s="53"/>
      <c r="G10" s="371" t="s">
        <v>84</v>
      </c>
      <c r="H10" s="369" t="s">
        <v>83</v>
      </c>
      <c r="I10" s="370"/>
      <c r="J10" s="371" t="s">
        <v>84</v>
      </c>
      <c r="K10" s="369" t="s">
        <v>83</v>
      </c>
      <c r="L10" s="373"/>
      <c r="M10" s="42" t="s">
        <v>40</v>
      </c>
      <c r="S10" s="60"/>
    </row>
    <row r="11" spans="2:19" s="2" customFormat="1" ht="26.1" customHeight="1" thickBot="1" x14ac:dyDescent="0.25">
      <c r="B11" s="59"/>
      <c r="C11" s="52"/>
      <c r="G11" s="372"/>
      <c r="H11" s="67" t="s">
        <v>81</v>
      </c>
      <c r="I11" s="178" t="s">
        <v>82</v>
      </c>
      <c r="J11" s="372"/>
      <c r="K11" s="67" t="s">
        <v>81</v>
      </c>
      <c r="L11" s="178" t="s">
        <v>82</v>
      </c>
      <c r="M11" s="43" t="s">
        <v>41</v>
      </c>
      <c r="S11" s="60"/>
    </row>
    <row r="12" spans="2:19" s="2" customFormat="1" ht="26.1" customHeight="1" x14ac:dyDescent="0.2">
      <c r="B12" s="59"/>
      <c r="C12" s="52"/>
      <c r="G12" s="65" t="s">
        <v>39</v>
      </c>
      <c r="H12" s="48"/>
      <c r="I12" s="180"/>
      <c r="J12" s="238"/>
      <c r="K12" s="182"/>
      <c r="L12" s="183"/>
      <c r="M12" s="66"/>
      <c r="S12" s="60"/>
    </row>
    <row r="13" spans="2:19" x14ac:dyDescent="0.2">
      <c r="B13" s="57"/>
      <c r="C13" s="41"/>
      <c r="G13" s="65"/>
      <c r="H13" s="179"/>
      <c r="I13" s="180"/>
      <c r="J13" s="238"/>
      <c r="K13" s="182"/>
      <c r="L13" s="183"/>
      <c r="M13" s="66"/>
      <c r="S13" s="58"/>
    </row>
    <row r="14" spans="2:19" x14ac:dyDescent="0.2">
      <c r="B14" s="57"/>
      <c r="C14" s="41"/>
      <c r="G14" s="65"/>
      <c r="H14" s="179"/>
      <c r="I14" s="181"/>
      <c r="J14" s="239"/>
      <c r="K14" s="179"/>
      <c r="L14" s="184"/>
      <c r="M14" s="68"/>
      <c r="S14" s="58"/>
    </row>
    <row r="15" spans="2:19" x14ac:dyDescent="0.2">
      <c r="B15" s="57"/>
      <c r="C15" s="41"/>
      <c r="K15" s="41"/>
      <c r="L15" s="41"/>
      <c r="M15" s="41"/>
      <c r="N15" s="41"/>
      <c r="O15" s="1"/>
      <c r="P15" s="1"/>
      <c r="Q15" s="1"/>
      <c r="R15" s="1"/>
      <c r="S15" s="58"/>
    </row>
    <row r="16" spans="2:19" x14ac:dyDescent="0.2">
      <c r="B16" s="57"/>
      <c r="C16" s="41"/>
      <c r="K16" s="41"/>
      <c r="L16" s="41"/>
      <c r="M16" s="41"/>
      <c r="N16" s="41"/>
      <c r="O16" s="1"/>
      <c r="P16" s="1"/>
      <c r="Q16" s="1"/>
      <c r="R16" s="1"/>
      <c r="S16" s="58"/>
    </row>
    <row r="17" spans="2:19" ht="13.5" thickBot="1" x14ac:dyDescent="0.25">
      <c r="B17" s="61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3"/>
      <c r="P17" s="63"/>
      <c r="Q17" s="63"/>
      <c r="R17" s="63"/>
      <c r="S17" s="64"/>
    </row>
    <row r="18" spans="2:19" ht="13.5" thickTop="1" x14ac:dyDescent="0.2"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</row>
    <row r="19" spans="2:19" x14ac:dyDescent="0.2">
      <c r="C19" s="40"/>
      <c r="G19" s="40"/>
      <c r="H19" s="40"/>
      <c r="I19" s="40"/>
      <c r="J19" s="40"/>
      <c r="K19" s="40"/>
      <c r="L19" s="40"/>
      <c r="M19" s="40"/>
      <c r="N19" s="40"/>
    </row>
    <row r="20" spans="2:19" x14ac:dyDescent="0.2">
      <c r="C20" s="40"/>
      <c r="G20" s="40"/>
      <c r="H20" s="40"/>
      <c r="I20" s="40"/>
      <c r="J20" s="40"/>
      <c r="K20" s="40"/>
      <c r="L20" s="40"/>
      <c r="M20" s="40"/>
      <c r="N20" s="40"/>
    </row>
    <row r="21" spans="2:19" x14ac:dyDescent="0.2">
      <c r="C21" s="40"/>
      <c r="G21" s="40"/>
      <c r="H21" s="40"/>
      <c r="I21" s="40"/>
      <c r="J21" s="40"/>
      <c r="K21" s="40"/>
      <c r="L21" s="40"/>
      <c r="M21" s="40"/>
      <c r="N21" s="40"/>
    </row>
    <row r="22" spans="2:19" x14ac:dyDescent="0.2">
      <c r="C22" s="40"/>
      <c r="G22" s="40"/>
      <c r="H22" s="40"/>
      <c r="I22" s="40"/>
      <c r="J22" s="40"/>
      <c r="K22" s="40"/>
      <c r="L22" s="40"/>
      <c r="M22" s="40"/>
      <c r="N22" s="40"/>
    </row>
    <row r="23" spans="2:19" x14ac:dyDescent="0.2">
      <c r="C23" s="40"/>
      <c r="G23" s="40"/>
      <c r="H23" s="40"/>
      <c r="I23" s="40"/>
      <c r="J23" s="40"/>
      <c r="K23" s="40"/>
      <c r="L23" s="40"/>
      <c r="M23" s="40"/>
      <c r="N23" s="40"/>
    </row>
    <row r="24" spans="2:19" x14ac:dyDescent="0.2">
      <c r="C24" s="40"/>
      <c r="G24" s="40"/>
      <c r="H24" s="40"/>
      <c r="I24" s="40"/>
      <c r="J24" s="40"/>
      <c r="K24" s="40"/>
      <c r="L24" s="40"/>
      <c r="M24" s="40"/>
      <c r="N24" s="40"/>
    </row>
    <row r="25" spans="2:19" x14ac:dyDescent="0.2"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</row>
  </sheetData>
  <mergeCells count="5">
    <mergeCell ref="G10:G11"/>
    <mergeCell ref="J10:J11"/>
    <mergeCell ref="K10:L10"/>
    <mergeCell ref="G9:I9"/>
    <mergeCell ref="H10:I10"/>
  </mergeCells>
  <dataValidations count="2">
    <dataValidation type="list" allowBlank="1" showInputMessage="1" showErrorMessage="1" sqref="G12:G14">
      <formula1>NbFC</formula1>
    </dataValidation>
    <dataValidation type="list" allowBlank="1" showInputMessage="1" showErrorMessage="1" sqref="J12:J14">
      <formula1>Fiche_de_correction_avec_Non_Conformité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Base de données</vt:lpstr>
      <vt:lpstr>Identification des marchés</vt:lpstr>
      <vt:lpstr>Identification du chantier</vt:lpstr>
      <vt:lpstr>FC_exemple</vt:lpstr>
      <vt:lpstr>Plan de contrôle étude</vt:lpstr>
      <vt:lpstr>Adresse</vt:lpstr>
      <vt:lpstr>Caténaire</vt:lpstr>
      <vt:lpstr>Courant</vt:lpstr>
      <vt:lpstr>désignation_chantiers</vt:lpstr>
      <vt:lpstr>Entité</vt:lpstr>
      <vt:lpstr>Entreprises</vt:lpstr>
      <vt:lpstr>Fiche_de_correction_avec_Non_Conformité</vt:lpstr>
      <vt:lpstr>N°_des_lignes</vt:lpstr>
      <vt:lpstr>NbFC</vt:lpstr>
      <vt:lpstr>Noms_des_lignes</vt:lpstr>
      <vt:lpstr>'Identification des marchés'!Plans</vt:lpstr>
      <vt:lpstr>FC_exemple!Zone_d_impression</vt:lpstr>
      <vt:lpstr>'Identification des marchés'!Zone_d_impression</vt:lpstr>
      <vt:lpstr>'Identification du chantier'!Zone_d_impression</vt:lpstr>
      <vt:lpstr>'Plan de contrôle étude'!Zone_d_impression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 Pascal (DPF -Sud Paris)</dc:creator>
  <cp:lastModifiedBy>CADET Pascal (DPF -Sud Paris)</cp:lastModifiedBy>
  <cp:lastPrinted>2017-09-07T08:39:32Z</cp:lastPrinted>
  <dcterms:created xsi:type="dcterms:W3CDTF">2001-02-02T13:03:12Z</dcterms:created>
  <dcterms:modified xsi:type="dcterms:W3CDTF">2017-09-08T13:06:02Z</dcterms:modified>
</cp:coreProperties>
</file>